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codeName="ThisWorkbook"/>
  <mc:AlternateContent xmlns:mc="http://schemas.openxmlformats.org/markup-compatibility/2006">
    <mc:Choice Requires="x15">
      <x15ac:absPath xmlns:x15ac="http://schemas.microsoft.com/office/spreadsheetml/2010/11/ac" url="C:\Data\Capstone\Capstone-Project-Data-Modeling-and-PowerBI\Capstone Project\Taralynn\"/>
    </mc:Choice>
  </mc:AlternateContent>
  <xr:revisionPtr revIDLastSave="0" documentId="8_{A1FB1E8F-255B-44AC-84B6-13EAF4B07ED6}" xr6:coauthVersionLast="47" xr6:coauthVersionMax="47" xr10:uidLastSave="{00000000-0000-0000-0000-000000000000}"/>
  <bookViews>
    <workbookView xWindow="-110" yWindow="-110" windowWidth="19420" windowHeight="10420" activeTab="1"/>
  </bookViews>
  <sheets>
    <sheet name="Note" sheetId="1" r:id="rId1"/>
    <sheet name="Sales" sheetId="2" r:id="rId2"/>
    <sheet name="Sales of each region" sheetId="3" r:id="rId3"/>
    <sheet name="Production" sheetId="4" r:id="rId4"/>
    <sheet name="Production of each region" sheetId="5" r:id="rId5"/>
    <sheet name="Export" sheetId="6" r:id="rId6"/>
    <sheet name="Export of each region" sheetId="7" r:id="rId7"/>
    <sheet name="Sales of Electrified vehicle " sheetId="8" r:id="rId8"/>
    <sheet name="Sales of Lexus" sheetId="9" r:id="rId9"/>
  </sheets>
  <definedNames>
    <definedName name="_xlnm.Print_Area" localSheetId="5">Export!$A$1:$DZ$15</definedName>
    <definedName name="_xlnm.Print_Area" localSheetId="6">'Export of each region'!$A$1:$HI$16</definedName>
    <definedName name="_xlnm.Print_Area" localSheetId="4">'Production of each region'!$A$1:$IG$36</definedName>
    <definedName name="_xlnm.Print_Area" localSheetId="1">Sales!$A$1:$ED$43</definedName>
    <definedName name="_xlnm.Print_Area" localSheetId="2">'Sales of each region'!$A$1:$HJ$48</definedName>
    <definedName name="_xlnm.Print_Area" localSheetId="7">'Sales of Electrified vehicle '!$A$1:$EE$79</definedName>
    <definedName name="Z_3EDF03CC_732D_4C9C_957B_DE6E8FC8D71B_.wvu.PrintArea" localSheetId="0" hidden="1">Note!$A$1:$J$8</definedName>
    <definedName name="Z_97CB7DFC_8A5B_431E_90B8_FBA4A6BBAEC8_.wvu.Cols" localSheetId="5" hidden="1">Export!$AK:$AV,Export!$BA:$BF</definedName>
    <definedName name="Z_97CB7DFC_8A5B_431E_90B8_FBA4A6BBAEC8_.wvu.Cols" localSheetId="6" hidden="1">'Export of each region'!$AL:$BI,'Export of each region'!$BN:$BY</definedName>
    <definedName name="Z_97CB7DFC_8A5B_431E_90B8_FBA4A6BBAEC8_.wvu.Cols" localSheetId="3" hidden="1">Production!$AL:$AW,Production!$BB:$BG</definedName>
    <definedName name="Z_97CB7DFC_8A5B_431E_90B8_FBA4A6BBAEC8_.wvu.Cols" localSheetId="4" hidden="1">'Production of each region'!$AH:$BE,'Production of each region'!$BJ:$CG,'Production of each region'!$CL:$CW</definedName>
    <definedName name="Z_97CB7DFC_8A5B_431E_90B8_FBA4A6BBAEC8_.wvu.Cols" localSheetId="1" hidden="1">Sales!$AL:$AW,Sales!$BB:$BG</definedName>
    <definedName name="Z_97CB7DFC_8A5B_431E_90B8_FBA4A6BBAEC8_.wvu.Cols" localSheetId="2" hidden="1">'Sales of each region'!$AL:$BI,'Sales of each region'!$BN:$CK</definedName>
    <definedName name="Z_97CB7DFC_8A5B_431E_90B8_FBA4A6BBAEC8_.wvu.Cols" localSheetId="7" hidden="1">'Sales of Electrified vehicle '!$AN:$AY,'Sales of Electrified vehicle '!$BD:$BI</definedName>
    <definedName name="Z_97CB7DFC_8A5B_431E_90B8_FBA4A6BBAEC8_.wvu.Cols" localSheetId="8" hidden="1">'Sales of Lexus'!$AM:$AX,'Sales of Lexus'!$BC:$BH</definedName>
    <definedName name="Z_97CB7DFC_8A5B_431E_90B8_FBA4A6BBAEC8_.wvu.Rows" localSheetId="2" hidden="1">'Sales of each region'!#REF!</definedName>
    <definedName name="Z_C692FAC9_3AA5_42A3_887A_EF7C3E11EB0A_.wvu.Cols" localSheetId="5" hidden="1">Export!$AK:$AV,Export!$BA:$BF</definedName>
    <definedName name="Z_C692FAC9_3AA5_42A3_887A_EF7C3E11EB0A_.wvu.Cols" localSheetId="6" hidden="1">'Export of each region'!$AL:$BI,'Export of each region'!$BN:$BY</definedName>
    <definedName name="Z_C692FAC9_3AA5_42A3_887A_EF7C3E11EB0A_.wvu.Cols" localSheetId="3" hidden="1">Production!$AL:$AW,Production!$BB:$BG</definedName>
    <definedName name="Z_C692FAC9_3AA5_42A3_887A_EF7C3E11EB0A_.wvu.Cols" localSheetId="4" hidden="1">'Production of each region'!$AH:$BE,'Production of each region'!$BJ:$CG,'Production of each region'!$CL:$CW</definedName>
    <definedName name="Z_C692FAC9_3AA5_42A3_887A_EF7C3E11EB0A_.wvu.Cols" localSheetId="1" hidden="1">Sales!$AL:$AW,Sales!$BB:$BG</definedName>
    <definedName name="Z_C692FAC9_3AA5_42A3_887A_EF7C3E11EB0A_.wvu.Cols" localSheetId="2" hidden="1">'Sales of each region'!$AL:$BI,'Sales of each region'!$BN:$CK</definedName>
    <definedName name="Z_C692FAC9_3AA5_42A3_887A_EF7C3E11EB0A_.wvu.Cols" localSheetId="7" hidden="1">'Sales of Electrified vehicle '!$AN:$AY,'Sales of Electrified vehicle '!$BD:$BI</definedName>
    <definedName name="Z_C692FAC9_3AA5_42A3_887A_EF7C3E11EB0A_.wvu.Cols" localSheetId="8" hidden="1">'Sales of Lexus'!$AM:$AX,'Sales of Lexus'!$BC:$BH</definedName>
    <definedName name="Z_C692FAC9_3AA5_42A3_887A_EF7C3E11EB0A_.wvu.Rows" localSheetId="2" hidden="1">'Sales of each region'!#REF!</definedName>
    <definedName name="Z_DBBA6C60_A5A4_40CA_8BB4_C91C2ECFC575_.wvu.Cols" localSheetId="5" hidden="1">Export!$AK:$AV,Export!$BA:$BF</definedName>
    <definedName name="Z_DBBA6C60_A5A4_40CA_8BB4_C91C2ECFC575_.wvu.Cols" localSheetId="6" hidden="1">'Export of each region'!$AL:$BI,'Export of each region'!$BN:$BY</definedName>
    <definedName name="Z_DBBA6C60_A5A4_40CA_8BB4_C91C2ECFC575_.wvu.Cols" localSheetId="3" hidden="1">Production!$AL:$AW,Production!$BB:$BG</definedName>
    <definedName name="Z_DBBA6C60_A5A4_40CA_8BB4_C91C2ECFC575_.wvu.Cols" localSheetId="4" hidden="1">'Production of each region'!$AH:$BE,'Production of each region'!$BJ:$CG,'Production of each region'!$CL:$CW</definedName>
    <definedName name="Z_DBBA6C60_A5A4_40CA_8BB4_C91C2ECFC575_.wvu.Cols" localSheetId="1" hidden="1">Sales!$AL:$AW,Sales!$BB:$BG</definedName>
    <definedName name="Z_DBBA6C60_A5A4_40CA_8BB4_C91C2ECFC575_.wvu.Cols" localSheetId="2" hidden="1">'Sales of each region'!$AL:$BI,'Sales of each region'!$BN:$CK</definedName>
    <definedName name="Z_DBBA6C60_A5A4_40CA_8BB4_C91C2ECFC575_.wvu.Cols" localSheetId="7" hidden="1">'Sales of Electrified vehicle '!$AN:$AY,'Sales of Electrified vehicle '!$BD:$BI</definedName>
    <definedName name="Z_DBBA6C60_A5A4_40CA_8BB4_C91C2ECFC575_.wvu.Cols" localSheetId="8" hidden="1">'Sales of Lexus'!$AM:$AX,'Sales of Lexus'!$BC:$BH</definedName>
    <definedName name="Z_DBBA6C60_A5A4_40CA_8BB4_C91C2ECFC575_.wvu.Rows" localSheetId="2" hidden="1">'Sales of each region'!#REF!</definedName>
    <definedName name="Z_F331A933_D01F_4452_8098_885072408C01_.wvu.Cols" localSheetId="5" hidden="1">Export!$B:$C,Export!$F:$H,Export!$J:$L,Export!$N:$P,Export!$R:$T,Export!$V:$X,Export!$Z:$AB,Export!$AD:$AF,Export!$AH:$AV,Export!$AX:$BL,Export!$BN:$CB,Export!$CD:$CJ,Export!$CL:$CR</definedName>
    <definedName name="Z_F331A933_D01F_4452_8098_885072408C01_.wvu.Cols" localSheetId="6" hidden="1">'Export of each region'!$D:$E,'Export of each region'!$G:$I,'Export of each region'!$K:$M,'Export of each region'!$O:$Q,'Export of each region'!$S:$U,'Export of each region'!$W:$Y,'Export of each region'!$AA:$AC,'Export of each region'!$AE:$AG,'Export of each region'!$AI:$BI,'Export of each region'!$BK:$CK,'Export of each region'!$CM:$DM,'Export of each region'!$DO:$DY,'Export of each region'!$EB:$EO</definedName>
    <definedName name="Z_F331A933_D01F_4452_8098_885072408C01_.wvu.Cols" localSheetId="3" hidden="1">Production!$B:$C,Production!$G:$I,Production!$K:$M,Production!$O:$Q,Production!$S:$U,Production!$W:$Y,Production!$AA:$AC,Production!$AE:$AG,Production!$AI:$AW,Production!$AY:$BM,Production!$BO:$CC,Production!$CE:$CK,Production!$CM:$CS</definedName>
    <definedName name="Z_F331A933_D01F_4452_8098_885072408C01_.wvu.Cols" localSheetId="4" hidden="1">'Production of each region'!$D:$E,'Production of each region'!$G:$I,'Production of each region'!$K:$M,'Production of each region'!$O:$Q,'Production of each region'!$S:$U,'Production of each region'!$W:$Y,'Production of each region'!$AA:$AC,'Production of each region'!$AE:$BE,'Production of each region'!$BG:$CG,'Production of each region'!$CI:$DI,'Production of each region'!$DK:$EK,'Production of each region'!$EM:$EW,'Production of each region'!$EZ:$FM</definedName>
    <definedName name="Z_F331A933_D01F_4452_8098_885072408C01_.wvu.Cols" localSheetId="1" hidden="1">Sales!$B:$C,Sales!$G:$I,Sales!$K:$M,Sales!$O:$Q,Sales!$S:$U,Sales!$W:$Y,Sales!$AA:$AC,Sales!$AE:$AG,Sales!$AI:$AW,Sales!$AY:$BM,Sales!$BO:$CC,Sales!$CE:$CK,Sales!$CM:$CS</definedName>
    <definedName name="Z_F331A933_D01F_4452_8098_885072408C01_.wvu.Cols" localSheetId="2" hidden="1">'Sales of each region'!$D:$E,'Sales of each region'!$G:$I,'Sales of each region'!$K:$M,'Sales of each region'!$O:$Q,'Sales of each region'!$S:$U,'Sales of each region'!$W:$Y,'Sales of each region'!$AA:$AC,'Sales of each region'!$AE:$AG,'Sales of each region'!$AI:$BI,'Sales of each region'!$BK:$CK,'Sales of each region'!$CM:$DM,'Sales of each region'!$DO:$DY,'Sales of each region'!$EB:$EO</definedName>
    <definedName name="Z_F331A933_D01F_4452_8098_885072408C01_.wvu.Cols" localSheetId="7" hidden="1">'Sales of Electrified vehicle '!$E:$G,'Sales of Electrified vehicle '!$I:$K,'Sales of Electrified vehicle '!$M:$O,'Sales of Electrified vehicle '!$Q:$S,'Sales of Electrified vehicle '!$U:$W,'Sales of Electrified vehicle '!$Y:$AA,'Sales of Electrified vehicle '!$AC:$AE,'Sales of Electrified vehicle '!$AG:$AI,'Sales of Electrified vehicle '!$AK:$AY,'Sales of Electrified vehicle '!$BA:$BO,'Sales of Electrified vehicle '!$BQ:$CE,'Sales of Electrified vehicle '!$CG:$CM,'Sales of Electrified vehicle '!$CO:$CU</definedName>
    <definedName name="Z_F331A933_D01F_4452_8098_885072408C01_.wvu.Cols" localSheetId="8" hidden="1">'Sales of Lexus'!$E:$F,'Sales of Lexus'!$H:$J,'Sales of Lexus'!$L:$N,'Sales of Lexus'!$P:$R,'Sales of Lexus'!$T:$V,'Sales of Lexus'!$X:$Z,'Sales of Lexus'!$AB:$AD,'Sales of Lexus'!$AF:$AH,'Sales of Lexus'!$AJ:$AX,'Sales of Lexus'!$AZ:$BN,'Sales of Lexus'!$BP:$CD,'Sales of Lexus'!$CF:$CL,'Sales of Lexus'!$CN:$CT</definedName>
    <definedName name="Z_F331A933_D01F_4452_8098_885072408C01_.wvu.PrintArea" localSheetId="6" hidden="1">'Export of each region'!$A$1:$ET$16</definedName>
    <definedName name="Z_F331A933_D01F_4452_8098_885072408C01_.wvu.PrintArea" localSheetId="4" hidden="1">'Production of each region'!$A$1:$EL$36</definedName>
    <definedName name="Z_F331A933_D01F_4452_8098_885072408C01_.wvu.PrintArea" localSheetId="7" hidden="1">'Sales of Electrified vehicle '!$A$1:$CZ$79</definedName>
    <definedName name="Z_F331A933_D01F_4452_8098_885072408C01_.wvu.Rows" localSheetId="5" hidden="1">Export!$6:$6,Export!$9:$9,Export!$12:$12,Export!$15:$15</definedName>
    <definedName name="Z_F331A933_D01F_4452_8098_885072408C01_.wvu.Rows" localSheetId="3" hidden="1">Production!$7:$7,Production!$10:$10,Production!$13:$13,Production!$17:$17,Production!$20:$20,Production!$23:$23,Production!$27:$27,Production!$30:$30,Production!$33:$33,Production!$37:$37,Production!$40:$40,Production!$43:$43</definedName>
    <definedName name="Z_F331A933_D01F_4452_8098_885072408C01_.wvu.Rows" localSheetId="1" hidden="1">Sales!$7:$7,Sales!$10:$10,Sales!$13:$13,Sales!$17:$17,Sales!$20:$20,Sales!$23:$23,Sales!$27:$27,Sales!$30:$30,Sales!$33:$33,Sales!$37:$37,Sales!$40:$40,Sales!$43:$43</definedName>
    <definedName name="Z_F331A933_D01F_4452_8098_885072408C01_.wvu.Rows" localSheetId="7" hidden="1">'Sales of Electrified vehicle '!$7:$7,'Sales of Electrified vehicle '!$10:$10,'Sales of Electrified vehicle '!$13:$13,'Sales of Electrified vehicle '!$27:$27,'Sales of Electrified vehicle '!$30:$30,'Sales of Electrified vehicle '!$33:$33,'Sales of Electrified vehicle '!$37:$37,'Sales of Electrified vehicle '!$40:$40,'Sales of Electrified vehicle '!$43:$43,'Sales of Electrified vehicle '!$47:$47,'Sales of Electrified vehicle '!$50:$50,'Sales of Electrified vehicle '!$53:$53,'Sales of Electrified vehicle '!$57:$57,'Sales of Electrified vehicle '!$60:$60,'Sales of Electrified vehicle '!$63:$63,'Sales of Electrified vehicle '!$66:$66,'Sales of Electrified vehicle '!$69:$69,'Sales of Electrified vehicle '!$72:$72,'Sales of Electrified vehicle '!$78:$78</definedName>
    <definedName name="Z_F331A933_D01F_4452_8098_885072408C01_.wvu.Rows" localSheetId="8" hidden="1">'Sales of Lexus'!$6:$6,'Sales of Lexus'!$9:$9,'Sales of Lexus'!$12:$12,'Sales of Lexus'!$15:$15,'Sales of Lexus'!$18:$18,'Sales of Lexus'!$21:$21,'Sales of Lexus'!$24:$24,'Sales of Lexus'!$27:$27,'Sales of Lexus'!$30:$30,'Sales of Lexus'!$33:$33</definedName>
  </definedNames>
  <calcPr calcId="191029" fullCalcOnLoad="1"/>
  <customWorkbookViews>
    <customWorkbookView name="Kanai, Natsuki/金井 菜月 - 個人用ビュー" guid="{F331A933-D01F-4452-8098-885072408C01}" mergeInterval="0" personalView="1" maximized="1" xWindow="-8" yWindow="-8" windowWidth="1382" windowHeight="744" tabRatio="731" activeSheetId="5"/>
    <customWorkbookView name="MONIKA SAITO/齋藤　もに香 - 個人用ビュー" guid="{97CB7DFC-8A5B-431E-90B8-FBA4A6BBAEC8}" mergeInterval="0" personalView="1" maximized="1" windowWidth="1362" windowHeight="502" tabRatio="731" activeSheetId="3"/>
    <customWorkbookView name="SARI MIYATA/宮田　紗里 - 個人用ビュー" guid="{DBBA6C60-A5A4-40CA-8BB4-C91C2ECFC575}" mergeInterval="0" personalView="1" maximized="1" windowWidth="1366" windowHeight="520" tabRatio="731" activeSheetId="3"/>
    <customWorkbookView name="RYO GOTO/後藤　凌 - 個人用ビュー" guid="{E221BAA4-18AE-4570-8758-30203920F332}" mergeInterval="0" personalView="1" maximized="1" windowWidth="1362" windowHeight="538" tabRatio="731" activeSheetId="10" showComments="commIndAndComment"/>
    <customWorkbookView name="KEIKO SATO/佐藤　恵子 - 個人用ビュー" guid="{C692FAC9-3AA5-42A3-887A-EF7C3E11EB0A}" mergeInterval="0" personalView="1" maximized="1" windowWidth="1362" windowHeight="466" tabRatio="731" activeSheetId="3"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G15" i="2" l="1"/>
  <c r="DO4" i="9"/>
  <c r="EB8" i="8"/>
  <c r="DN4" i="9"/>
  <c r="ED6" i="9" s="1"/>
  <c r="ED5" i="9" s="1"/>
  <c r="DM9" i="9"/>
  <c r="DM8" i="9" s="1"/>
  <c r="DM31" i="9"/>
  <c r="DM28" i="9"/>
  <c r="EC30" i="9" s="1"/>
  <c r="EC29" i="9" s="1"/>
  <c r="DM25" i="9"/>
  <c r="DM22" i="9"/>
  <c r="EC24" i="9"/>
  <c r="EC23" i="9" s="1"/>
  <c r="DM19" i="9"/>
  <c r="EC21" i="9" s="1"/>
  <c r="EC20" i="9" s="1"/>
  <c r="DM16" i="9"/>
  <c r="DM13" i="9"/>
  <c r="DM10" i="9"/>
  <c r="EC12" i="9" s="1"/>
  <c r="EC11" i="9" s="1"/>
  <c r="DM7" i="9"/>
  <c r="EC9" i="9" s="1"/>
  <c r="EC8" i="9" s="1"/>
  <c r="ED33" i="9"/>
  <c r="ED32" i="9" s="1"/>
  <c r="EC33" i="9"/>
  <c r="EC32" i="9" s="1"/>
  <c r="EB33" i="9"/>
  <c r="EB32" i="9"/>
  <c r="DZ33" i="9"/>
  <c r="DZ32" i="9" s="1"/>
  <c r="DY33" i="9"/>
  <c r="DY32" i="9"/>
  <c r="DX33" i="9"/>
  <c r="DX32" i="9"/>
  <c r="DW33" i="9"/>
  <c r="DW32" i="9"/>
  <c r="DV33" i="9"/>
  <c r="DV32" i="9" s="1"/>
  <c r="DU33" i="9"/>
  <c r="DU32" i="9"/>
  <c r="DT33" i="9"/>
  <c r="DT32" i="9" s="1"/>
  <c r="DS33" i="9"/>
  <c r="DS32" i="9"/>
  <c r="DR33" i="9"/>
  <c r="DQ33" i="9"/>
  <c r="DP33" i="9"/>
  <c r="DP32" i="9"/>
  <c r="DO33" i="9"/>
  <c r="DO32" i="9" s="1"/>
  <c r="DQ32" i="9"/>
  <c r="EA31" i="9"/>
  <c r="EA33" i="9" s="1"/>
  <c r="EA32" i="9" s="1"/>
  <c r="ED30" i="9"/>
  <c r="ED29" i="9"/>
  <c r="EB30" i="9"/>
  <c r="EB29" i="9" s="1"/>
  <c r="DZ30" i="9"/>
  <c r="DZ29" i="9" s="1"/>
  <c r="DY30" i="9"/>
  <c r="DY29" i="9" s="1"/>
  <c r="DX30" i="9"/>
  <c r="DX29" i="9"/>
  <c r="DW30" i="9"/>
  <c r="DV30" i="9"/>
  <c r="DV29" i="9" s="1"/>
  <c r="DU30" i="9"/>
  <c r="DU29" i="9"/>
  <c r="DT30" i="9"/>
  <c r="DS30" i="9"/>
  <c r="DS29" i="9"/>
  <c r="DR30" i="9"/>
  <c r="DR29" i="9"/>
  <c r="DQ30" i="9"/>
  <c r="DP30" i="9"/>
  <c r="DP29" i="9"/>
  <c r="DO30" i="9"/>
  <c r="DO29" i="9" s="1"/>
  <c r="DW29" i="9"/>
  <c r="DT29" i="9"/>
  <c r="DQ29" i="9"/>
  <c r="EA28" i="9"/>
  <c r="EA30" i="9"/>
  <c r="EA29" i="9" s="1"/>
  <c r="ED27" i="9"/>
  <c r="ED26" i="9"/>
  <c r="EC27" i="9"/>
  <c r="EC26" i="9"/>
  <c r="EB27" i="9"/>
  <c r="EB26" i="9" s="1"/>
  <c r="DZ27" i="9"/>
  <c r="DZ26" i="9"/>
  <c r="DY27" i="9"/>
  <c r="DY26" i="9" s="1"/>
  <c r="DX27" i="9"/>
  <c r="DW27" i="9"/>
  <c r="DW26" i="9"/>
  <c r="DV27" i="9"/>
  <c r="DV26" i="9" s="1"/>
  <c r="DU27" i="9"/>
  <c r="DT27" i="9"/>
  <c r="DT26" i="9" s="1"/>
  <c r="DS27" i="9"/>
  <c r="DS26" i="9"/>
  <c r="DR27" i="9"/>
  <c r="DR26" i="9" s="1"/>
  <c r="DQ27" i="9"/>
  <c r="DQ26" i="9"/>
  <c r="DP27" i="9"/>
  <c r="DO27" i="9"/>
  <c r="DO26" i="9"/>
  <c r="DX26" i="9"/>
  <c r="DU26" i="9"/>
  <c r="DP26" i="9"/>
  <c r="EA25" i="9"/>
  <c r="EA27" i="9" s="1"/>
  <c r="EA26" i="9" s="1"/>
  <c r="ED24" i="9"/>
  <c r="ED23" i="9"/>
  <c r="EB24" i="9"/>
  <c r="EB23" i="9" s="1"/>
  <c r="DZ24" i="9"/>
  <c r="DZ23" i="9" s="1"/>
  <c r="DY24" i="9"/>
  <c r="DY23" i="9" s="1"/>
  <c r="DX24" i="9"/>
  <c r="DX23" i="9"/>
  <c r="DW24" i="9"/>
  <c r="DW23" i="9"/>
  <c r="DV24" i="9"/>
  <c r="DV23" i="9" s="1"/>
  <c r="DU24" i="9"/>
  <c r="DT24" i="9"/>
  <c r="DS24" i="9"/>
  <c r="DS23" i="9" s="1"/>
  <c r="DR24" i="9"/>
  <c r="DR23" i="9"/>
  <c r="DQ24" i="9"/>
  <c r="DQ23" i="9" s="1"/>
  <c r="DP24" i="9"/>
  <c r="DP23" i="9"/>
  <c r="DO24" i="9"/>
  <c r="DO23" i="9" s="1"/>
  <c r="DU23" i="9"/>
  <c r="DT23" i="9"/>
  <c r="EA22" i="9"/>
  <c r="EA24" i="9"/>
  <c r="EA23" i="9" s="1"/>
  <c r="ED21" i="9"/>
  <c r="EB21" i="9"/>
  <c r="DZ21" i="9"/>
  <c r="DZ20" i="9"/>
  <c r="DY21" i="9"/>
  <c r="DY20" i="9" s="1"/>
  <c r="DX21" i="9"/>
  <c r="DX20" i="9" s="1"/>
  <c r="DW21" i="9"/>
  <c r="DV21" i="9"/>
  <c r="DV20" i="9"/>
  <c r="DU21" i="9"/>
  <c r="DU20" i="9"/>
  <c r="DT21" i="9"/>
  <c r="DT20" i="9"/>
  <c r="DS21" i="9"/>
  <c r="DS20" i="9" s="1"/>
  <c r="DR21" i="9"/>
  <c r="DR20" i="9"/>
  <c r="DQ21" i="9"/>
  <c r="DP21" i="9"/>
  <c r="DP20" i="9" s="1"/>
  <c r="DO21" i="9"/>
  <c r="DO20" i="9" s="1"/>
  <c r="ED20" i="9"/>
  <c r="EB20" i="9"/>
  <c r="DW20" i="9"/>
  <c r="DQ20" i="9"/>
  <c r="EA19" i="9"/>
  <c r="EA21" i="9" s="1"/>
  <c r="EA20" i="9" s="1"/>
  <c r="ED18" i="9"/>
  <c r="ED17" i="9" s="1"/>
  <c r="EB18" i="9"/>
  <c r="EB17" i="9"/>
  <c r="DZ18" i="9"/>
  <c r="DZ17" i="9" s="1"/>
  <c r="DY18" i="9"/>
  <c r="DY17" i="9"/>
  <c r="DX18" i="9"/>
  <c r="DW18" i="9"/>
  <c r="DW17" i="9"/>
  <c r="DV18" i="9"/>
  <c r="DV17" i="9"/>
  <c r="DU18" i="9"/>
  <c r="DU17" i="9" s="1"/>
  <c r="DT18" i="9"/>
  <c r="DT17" i="9" s="1"/>
  <c r="DS18" i="9"/>
  <c r="DS17" i="9" s="1"/>
  <c r="DR18" i="9"/>
  <c r="DQ18" i="9"/>
  <c r="DQ17" i="9"/>
  <c r="DP18" i="9"/>
  <c r="DP17" i="9" s="1"/>
  <c r="DO18" i="9"/>
  <c r="DO17" i="9"/>
  <c r="DX17" i="9"/>
  <c r="DR17" i="9"/>
  <c r="EA16" i="9"/>
  <c r="EA18" i="9" s="1"/>
  <c r="EA17" i="9" s="1"/>
  <c r="ED15" i="9"/>
  <c r="ED14" i="9" s="1"/>
  <c r="EC15" i="9"/>
  <c r="EC14" i="9"/>
  <c r="EB15" i="9"/>
  <c r="EB14" i="9"/>
  <c r="DZ15" i="9"/>
  <c r="DZ14" i="9" s="1"/>
  <c r="DY15" i="9"/>
  <c r="DY14" i="9"/>
  <c r="DX15" i="9"/>
  <c r="DX14" i="9" s="1"/>
  <c r="DW15" i="9"/>
  <c r="DW14" i="9"/>
  <c r="DV15" i="9"/>
  <c r="DV14" i="9"/>
  <c r="DU15" i="9"/>
  <c r="DU14" i="9"/>
  <c r="DT15" i="9"/>
  <c r="DT14" i="9" s="1"/>
  <c r="DS15" i="9"/>
  <c r="DS14" i="9"/>
  <c r="DR15" i="9"/>
  <c r="DR14" i="9" s="1"/>
  <c r="DQ15" i="9"/>
  <c r="DQ14" i="9" s="1"/>
  <c r="DP15" i="9"/>
  <c r="DP14" i="9"/>
  <c r="DO15" i="9"/>
  <c r="DO14" i="9" s="1"/>
  <c r="EA13" i="9"/>
  <c r="EA15" i="9" s="1"/>
  <c r="EA14" i="9" s="1"/>
  <c r="ED12" i="9"/>
  <c r="ED11" i="9" s="1"/>
  <c r="EB12" i="9"/>
  <c r="EB11" i="9"/>
  <c r="DY12" i="9"/>
  <c r="DY11" i="9" s="1"/>
  <c r="DW12" i="9"/>
  <c r="DW11" i="9"/>
  <c r="DV12" i="9"/>
  <c r="DV11" i="9" s="1"/>
  <c r="DU12" i="9"/>
  <c r="DU11" i="9"/>
  <c r="DT12" i="9"/>
  <c r="DT11" i="9"/>
  <c r="DS12" i="9"/>
  <c r="DS11" i="9"/>
  <c r="DR12" i="9"/>
  <c r="DR11" i="9" s="1"/>
  <c r="DQ12" i="9"/>
  <c r="DQ11" i="9"/>
  <c r="DP12" i="9"/>
  <c r="DP11" i="9"/>
  <c r="DO12" i="9"/>
  <c r="DO11" i="9"/>
  <c r="EA10" i="9"/>
  <c r="ED9" i="9"/>
  <c r="ED8" i="9"/>
  <c r="EB9" i="9"/>
  <c r="EB8" i="9"/>
  <c r="DZ9" i="9"/>
  <c r="DZ8" i="9" s="1"/>
  <c r="DY9" i="9"/>
  <c r="DY8" i="9" s="1"/>
  <c r="DX9" i="9"/>
  <c r="DX8" i="9"/>
  <c r="DW9" i="9"/>
  <c r="DW8" i="9"/>
  <c r="DV9" i="9"/>
  <c r="DV8" i="9" s="1"/>
  <c r="DU9" i="9"/>
  <c r="DU8" i="9"/>
  <c r="DT9" i="9"/>
  <c r="DT8" i="9" s="1"/>
  <c r="DS9" i="9"/>
  <c r="DS8" i="9"/>
  <c r="DR9" i="9"/>
  <c r="DQ9" i="9"/>
  <c r="DQ8" i="9" s="1"/>
  <c r="DP9" i="9"/>
  <c r="DP8" i="9" s="1"/>
  <c r="DO9" i="9"/>
  <c r="DO8" i="9"/>
  <c r="DR8" i="9"/>
  <c r="EA7" i="9"/>
  <c r="EA9" i="9" s="1"/>
  <c r="DO6" i="9"/>
  <c r="DO5" i="9" s="1"/>
  <c r="ED4" i="9"/>
  <c r="EC4" i="9"/>
  <c r="EB4" i="9"/>
  <c r="DZ4" i="9"/>
  <c r="DY4" i="9"/>
  <c r="DW4" i="9"/>
  <c r="DV4" i="9"/>
  <c r="DU4" i="9"/>
  <c r="DT4" i="9"/>
  <c r="DS4" i="9"/>
  <c r="DR4" i="9"/>
  <c r="DQ4" i="9"/>
  <c r="DP4" i="9"/>
  <c r="DT15" i="8"/>
  <c r="DS15" i="8"/>
  <c r="DS17" i="8"/>
  <c r="DR15" i="8"/>
  <c r="DR17" i="8" s="1"/>
  <c r="DQ15" i="8"/>
  <c r="DQ17" i="8"/>
  <c r="DP15" i="8"/>
  <c r="DP17" i="8"/>
  <c r="ED58" i="8"/>
  <c r="ED76" i="8"/>
  <c r="ED73" i="8"/>
  <c r="ED70" i="8"/>
  <c r="ED67" i="8"/>
  <c r="ED69" i="8" s="1"/>
  <c r="ED68" i="8" s="1"/>
  <c r="ED64" i="8"/>
  <c r="ED66" i="8" s="1"/>
  <c r="ED65" i="8" s="1"/>
  <c r="ED61" i="8"/>
  <c r="ED63" i="8"/>
  <c r="ED62" i="8"/>
  <c r="ED51" i="8"/>
  <c r="ED53" i="8" s="1"/>
  <c r="ED41" i="8"/>
  <c r="ED38" i="8"/>
  <c r="ED35" i="8"/>
  <c r="ED31" i="8"/>
  <c r="ED28" i="8"/>
  <c r="ED21" i="8"/>
  <c r="ED11" i="8"/>
  <c r="ED8" i="8"/>
  <c r="ED5" i="8" s="1"/>
  <c r="EE8" i="8"/>
  <c r="EE11" i="8"/>
  <c r="DO8" i="8"/>
  <c r="DN8" i="8"/>
  <c r="DN76" i="8"/>
  <c r="ED78" i="8" s="1"/>
  <c r="ED77" i="8" s="1"/>
  <c r="DN73" i="8"/>
  <c r="ED75" i="8" s="1"/>
  <c r="ED74" i="8" s="1"/>
  <c r="DN70" i="8"/>
  <c r="ED72" i="8" s="1"/>
  <c r="ED71" i="8" s="1"/>
  <c r="DN67" i="8"/>
  <c r="DN64" i="8"/>
  <c r="DN61" i="8"/>
  <c r="DN58" i="8"/>
  <c r="DN51" i="8"/>
  <c r="DN41" i="8"/>
  <c r="DN38" i="8"/>
  <c r="DN31" i="8"/>
  <c r="ED33" i="8" s="1"/>
  <c r="ED32" i="8" s="1"/>
  <c r="DN28" i="8"/>
  <c r="DN21" i="8"/>
  <c r="DN15" i="8" s="1"/>
  <c r="DN11" i="8"/>
  <c r="EC78" i="8"/>
  <c r="EC77" i="8" s="1"/>
  <c r="EA78" i="8"/>
  <c r="EA77" i="8" s="1"/>
  <c r="DZ78" i="8"/>
  <c r="DZ77" i="8" s="1"/>
  <c r="DY78" i="8"/>
  <c r="DY77" i="8"/>
  <c r="DX78" i="8"/>
  <c r="DX77" i="8" s="1"/>
  <c r="DW78" i="8"/>
  <c r="DW77" i="8" s="1"/>
  <c r="DV78" i="8"/>
  <c r="DV77" i="8" s="1"/>
  <c r="DU78" i="8"/>
  <c r="DT78" i="8"/>
  <c r="DT77" i="8" s="1"/>
  <c r="DS78" i="8"/>
  <c r="DR78" i="8"/>
  <c r="DR77" i="8" s="1"/>
  <c r="DQ78" i="8"/>
  <c r="DQ77" i="8" s="1"/>
  <c r="DP78" i="8"/>
  <c r="DP77" i="8"/>
  <c r="DU77" i="8"/>
  <c r="DS77" i="8"/>
  <c r="EE76" i="8"/>
  <c r="EB76" i="8"/>
  <c r="EC75" i="8"/>
  <c r="EC74" i="8" s="1"/>
  <c r="EA75" i="8"/>
  <c r="EA74" i="8" s="1"/>
  <c r="DZ75" i="8"/>
  <c r="DZ74" i="8" s="1"/>
  <c r="DY75" i="8"/>
  <c r="DY74" i="8" s="1"/>
  <c r="DX75" i="8"/>
  <c r="DX74" i="8" s="1"/>
  <c r="DW75" i="8"/>
  <c r="DV75" i="8"/>
  <c r="DV74" i="8"/>
  <c r="DU75" i="8"/>
  <c r="DU74" i="8" s="1"/>
  <c r="DT75" i="8"/>
  <c r="DT74" i="8" s="1"/>
  <c r="DS75" i="8"/>
  <c r="DR75" i="8"/>
  <c r="DQ75" i="8"/>
  <c r="DQ74" i="8"/>
  <c r="DP75" i="8"/>
  <c r="DP74" i="8" s="1"/>
  <c r="DW74" i="8"/>
  <c r="DS74" i="8"/>
  <c r="DR74" i="8"/>
  <c r="EE73" i="8"/>
  <c r="EB73" i="8"/>
  <c r="EB75" i="8" s="1"/>
  <c r="EB74" i="8" s="1"/>
  <c r="EC72" i="8"/>
  <c r="EA72" i="8"/>
  <c r="DZ72" i="8"/>
  <c r="DZ71" i="8" s="1"/>
  <c r="DY72" i="8"/>
  <c r="DY71" i="8" s="1"/>
  <c r="DX72" i="8"/>
  <c r="DW72" i="8"/>
  <c r="DV72" i="8"/>
  <c r="DV71" i="8"/>
  <c r="DU72" i="8"/>
  <c r="DU71" i="8" s="1"/>
  <c r="DT72" i="8"/>
  <c r="DT71" i="8" s="1"/>
  <c r="DS72" i="8"/>
  <c r="DS71" i="8" s="1"/>
  <c r="DR72" i="8"/>
  <c r="DR71" i="8"/>
  <c r="DQ72" i="8"/>
  <c r="DP72" i="8"/>
  <c r="EC71" i="8"/>
  <c r="EA71" i="8"/>
  <c r="DX71" i="8"/>
  <c r="DW71" i="8"/>
  <c r="DQ71" i="8"/>
  <c r="DP71" i="8"/>
  <c r="EE70" i="8"/>
  <c r="EB70" i="8"/>
  <c r="EB72" i="8" s="1"/>
  <c r="EB71" i="8" s="1"/>
  <c r="EC69" i="8"/>
  <c r="EA69" i="8"/>
  <c r="EA68" i="8"/>
  <c r="DZ69" i="8"/>
  <c r="DY69" i="8"/>
  <c r="DX69" i="8"/>
  <c r="DW69" i="8"/>
  <c r="DW68" i="8"/>
  <c r="DV69" i="8"/>
  <c r="DV68" i="8"/>
  <c r="DU69" i="8"/>
  <c r="DU68" i="8" s="1"/>
  <c r="DT69" i="8"/>
  <c r="DT68" i="8" s="1"/>
  <c r="DS69" i="8"/>
  <c r="DS68" i="8" s="1"/>
  <c r="DR69" i="8"/>
  <c r="DQ69" i="8"/>
  <c r="DP69" i="8"/>
  <c r="DP68" i="8"/>
  <c r="EC68" i="8"/>
  <c r="DZ68" i="8"/>
  <c r="DY68" i="8"/>
  <c r="DX68" i="8"/>
  <c r="DR68" i="8"/>
  <c r="DQ68" i="8"/>
  <c r="EE67" i="8"/>
  <c r="EB67" i="8"/>
  <c r="EB69" i="8" s="1"/>
  <c r="EB68" i="8" s="1"/>
  <c r="EC66" i="8"/>
  <c r="EC65" i="8" s="1"/>
  <c r="EA66" i="8"/>
  <c r="EA65" i="8" s="1"/>
  <c r="DZ66" i="8"/>
  <c r="DZ65" i="8"/>
  <c r="DY66" i="8"/>
  <c r="DX66" i="8"/>
  <c r="DW66" i="8"/>
  <c r="DW65" i="8"/>
  <c r="DV66" i="8"/>
  <c r="DV65" i="8" s="1"/>
  <c r="DU66" i="8"/>
  <c r="DU65" i="8" s="1"/>
  <c r="DT66" i="8"/>
  <c r="DT65" i="8"/>
  <c r="DS66" i="8"/>
  <c r="DS65" i="8"/>
  <c r="DR66" i="8"/>
  <c r="DR65" i="8"/>
  <c r="DQ66" i="8"/>
  <c r="DQ65" i="8" s="1"/>
  <c r="DP66" i="8"/>
  <c r="DY65" i="8"/>
  <c r="DX65" i="8"/>
  <c r="DP65" i="8"/>
  <c r="EE64" i="8"/>
  <c r="EB64" i="8"/>
  <c r="EB66" i="8"/>
  <c r="EB65" i="8" s="1"/>
  <c r="EC63" i="8"/>
  <c r="EA63" i="8"/>
  <c r="DZ63" i="8"/>
  <c r="DZ62" i="8" s="1"/>
  <c r="DY63" i="8"/>
  <c r="DY62" i="8" s="1"/>
  <c r="DX63" i="8"/>
  <c r="DX62" i="8"/>
  <c r="DW63" i="8"/>
  <c r="DW62" i="8"/>
  <c r="DV63" i="8"/>
  <c r="DV62" i="8"/>
  <c r="DU63" i="8"/>
  <c r="DU62" i="8" s="1"/>
  <c r="DT63" i="8"/>
  <c r="DT62" i="8" s="1"/>
  <c r="DS63" i="8"/>
  <c r="DS62" i="8" s="1"/>
  <c r="DR63" i="8"/>
  <c r="DR62" i="8" s="1"/>
  <c r="DQ63" i="8"/>
  <c r="DP63" i="8"/>
  <c r="DP62" i="8"/>
  <c r="EC62" i="8"/>
  <c r="EA62" i="8"/>
  <c r="DQ62" i="8"/>
  <c r="EB61" i="8"/>
  <c r="EB63" i="8"/>
  <c r="EB62" i="8"/>
  <c r="ED60" i="8"/>
  <c r="ED59" i="8"/>
  <c r="EC60" i="8"/>
  <c r="EA60" i="8"/>
  <c r="EA59" i="8" s="1"/>
  <c r="DZ60" i="8"/>
  <c r="DZ59" i="8"/>
  <c r="DY60" i="8"/>
  <c r="DY59" i="8" s="1"/>
  <c r="DX60" i="8"/>
  <c r="DW60" i="8"/>
  <c r="DW59" i="8" s="1"/>
  <c r="DV60" i="8"/>
  <c r="DV59" i="8" s="1"/>
  <c r="DU60" i="8"/>
  <c r="DU59" i="8" s="1"/>
  <c r="DT60" i="8"/>
  <c r="DT59" i="8" s="1"/>
  <c r="DS60" i="8"/>
  <c r="DS59" i="8"/>
  <c r="DR60" i="8"/>
  <c r="DQ60" i="8"/>
  <c r="DQ59" i="8" s="1"/>
  <c r="DP60" i="8"/>
  <c r="DP59" i="8" s="1"/>
  <c r="EC59" i="8"/>
  <c r="DX59" i="8"/>
  <c r="DR59" i="8"/>
  <c r="EE58" i="8"/>
  <c r="EB58" i="8"/>
  <c r="EB60" i="8" s="1"/>
  <c r="EB59" i="8" s="1"/>
  <c r="EC55" i="8"/>
  <c r="EA55" i="8"/>
  <c r="DZ55" i="8"/>
  <c r="DY55" i="8"/>
  <c r="DX55" i="8"/>
  <c r="DW55" i="8"/>
  <c r="DV55" i="8"/>
  <c r="DU55" i="8"/>
  <c r="DT55" i="8"/>
  <c r="DS55" i="8"/>
  <c r="DR55" i="8"/>
  <c r="DQ55" i="8"/>
  <c r="DP55" i="8"/>
  <c r="EC53" i="8"/>
  <c r="EA53" i="8"/>
  <c r="EA52" i="8"/>
  <c r="DZ53" i="8"/>
  <c r="DY53" i="8"/>
  <c r="DX53" i="8"/>
  <c r="DW53" i="8"/>
  <c r="DV53" i="8"/>
  <c r="DU53" i="8"/>
  <c r="DT53" i="8"/>
  <c r="DS53" i="8"/>
  <c r="DR53" i="8"/>
  <c r="DQ53" i="8"/>
  <c r="DP53" i="8"/>
  <c r="DP52" i="8" s="1"/>
  <c r="EE51" i="8"/>
  <c r="EB51" i="8"/>
  <c r="EB53" i="8" s="1"/>
  <c r="EB52" i="8" s="1"/>
  <c r="ED50" i="8"/>
  <c r="EC50" i="8"/>
  <c r="EA50" i="8"/>
  <c r="DZ50" i="8"/>
  <c r="DY50" i="8"/>
  <c r="DX50" i="8"/>
  <c r="DW50" i="8"/>
  <c r="DV50" i="8"/>
  <c r="DU50" i="8"/>
  <c r="DT50" i="8"/>
  <c r="DS50" i="8"/>
  <c r="DR50" i="8"/>
  <c r="DQ50" i="8"/>
  <c r="DP50" i="8"/>
  <c r="DP49" i="8" s="1"/>
  <c r="DT49" i="8"/>
  <c r="EE48" i="8"/>
  <c r="EB48" i="8"/>
  <c r="EC45" i="8"/>
  <c r="EA45" i="8"/>
  <c r="DZ45" i="8"/>
  <c r="DY45" i="8"/>
  <c r="DX45" i="8"/>
  <c r="DW45" i="8"/>
  <c r="DV45" i="8"/>
  <c r="DU45" i="8"/>
  <c r="DT45" i="8"/>
  <c r="DS45" i="8"/>
  <c r="DR45" i="8"/>
  <c r="DQ45" i="8"/>
  <c r="DP45" i="8"/>
  <c r="EC43" i="8"/>
  <c r="EC42" i="8" s="1"/>
  <c r="EA43" i="8"/>
  <c r="EA42" i="8" s="1"/>
  <c r="DZ43" i="8"/>
  <c r="DZ42" i="8" s="1"/>
  <c r="DY43" i="8"/>
  <c r="DY42" i="8" s="1"/>
  <c r="DX43" i="8"/>
  <c r="DX42" i="8"/>
  <c r="DW43" i="8"/>
  <c r="DW42" i="8" s="1"/>
  <c r="DV43" i="8"/>
  <c r="DU43" i="8"/>
  <c r="DT43" i="8"/>
  <c r="DS43" i="8"/>
  <c r="DS42" i="8" s="1"/>
  <c r="DR43" i="8"/>
  <c r="DR42" i="8"/>
  <c r="DQ43" i="8"/>
  <c r="DQ42" i="8" s="1"/>
  <c r="DP43" i="8"/>
  <c r="DP42" i="8" s="1"/>
  <c r="DV42" i="8"/>
  <c r="DU42" i="8"/>
  <c r="DT42" i="8"/>
  <c r="EE41" i="8"/>
  <c r="EB41" i="8"/>
  <c r="EB43" i="8" s="1"/>
  <c r="EB42" i="8" s="1"/>
  <c r="ED40" i="8"/>
  <c r="ED39" i="8"/>
  <c r="EC40" i="8"/>
  <c r="EA40" i="8"/>
  <c r="EA39" i="8" s="1"/>
  <c r="DZ40" i="8"/>
  <c r="DY40" i="8"/>
  <c r="DX40" i="8"/>
  <c r="DX39" i="8" s="1"/>
  <c r="DW40" i="8"/>
  <c r="DW39" i="8" s="1"/>
  <c r="DV40" i="8"/>
  <c r="DV39" i="8" s="1"/>
  <c r="DU40" i="8"/>
  <c r="DT40" i="8"/>
  <c r="DT39" i="8" s="1"/>
  <c r="DS40" i="8"/>
  <c r="DR40" i="8"/>
  <c r="DR39" i="8" s="1"/>
  <c r="DQ40" i="8"/>
  <c r="DQ39" i="8" s="1"/>
  <c r="DP40" i="8"/>
  <c r="DP39" i="8" s="1"/>
  <c r="EC39" i="8"/>
  <c r="DZ39" i="8"/>
  <c r="DY39" i="8"/>
  <c r="DU39" i="8"/>
  <c r="DS39" i="8"/>
  <c r="EE38" i="8"/>
  <c r="EB38" i="8"/>
  <c r="EB40" i="8"/>
  <c r="EB39" i="8" s="1"/>
  <c r="EC35" i="8"/>
  <c r="EA35" i="8"/>
  <c r="DZ35" i="8"/>
  <c r="DY35" i="8"/>
  <c r="DX35" i="8"/>
  <c r="DW35" i="8"/>
  <c r="DV35" i="8"/>
  <c r="DU35" i="8"/>
  <c r="DT35" i="8"/>
  <c r="DS35" i="8"/>
  <c r="DR35" i="8"/>
  <c r="DQ35" i="8"/>
  <c r="DP35" i="8"/>
  <c r="EC33" i="8"/>
  <c r="EC32" i="8"/>
  <c r="EA33" i="8"/>
  <c r="EA32" i="8" s="1"/>
  <c r="DZ33" i="8"/>
  <c r="DZ32" i="8" s="1"/>
  <c r="DY33" i="8"/>
  <c r="DY32" i="8" s="1"/>
  <c r="DX33" i="8"/>
  <c r="DX32" i="8" s="1"/>
  <c r="DW33" i="8"/>
  <c r="DW32" i="8" s="1"/>
  <c r="DV33" i="8"/>
  <c r="DV32" i="8" s="1"/>
  <c r="DU33" i="8"/>
  <c r="DU32" i="8"/>
  <c r="DT33" i="8"/>
  <c r="DS33" i="8"/>
  <c r="DS32" i="8" s="1"/>
  <c r="DR33" i="8"/>
  <c r="DR32" i="8"/>
  <c r="DQ33" i="8"/>
  <c r="DQ32" i="8" s="1"/>
  <c r="DP33" i="8"/>
  <c r="DT32" i="8"/>
  <c r="DP32" i="8"/>
  <c r="EE31" i="8"/>
  <c r="EB31" i="8"/>
  <c r="EB33" i="8" s="1"/>
  <c r="EB32" i="8" s="1"/>
  <c r="ED30" i="8"/>
  <c r="ED29" i="8"/>
  <c r="EC30" i="8"/>
  <c r="EC29" i="8" s="1"/>
  <c r="EA30" i="8"/>
  <c r="EA29" i="8"/>
  <c r="DZ30" i="8"/>
  <c r="DY30" i="8"/>
  <c r="DX30" i="8"/>
  <c r="DW30" i="8"/>
  <c r="DW29" i="8"/>
  <c r="DV30" i="8"/>
  <c r="DV29" i="8" s="1"/>
  <c r="DU30" i="8"/>
  <c r="DU29" i="8" s="1"/>
  <c r="DT30" i="8"/>
  <c r="DS30" i="8"/>
  <c r="DS29" i="8"/>
  <c r="DR30" i="8"/>
  <c r="DR29" i="8" s="1"/>
  <c r="DQ30" i="8"/>
  <c r="DP30" i="8"/>
  <c r="DZ29" i="8"/>
  <c r="DY29" i="8"/>
  <c r="DX29" i="8"/>
  <c r="DT29" i="8"/>
  <c r="DQ29" i="8"/>
  <c r="DP29" i="8"/>
  <c r="EE28" i="8"/>
  <c r="EB28" i="8"/>
  <c r="EB30" i="8"/>
  <c r="EB29" i="8" s="1"/>
  <c r="EC25" i="8"/>
  <c r="EA25" i="8"/>
  <c r="DZ25" i="8"/>
  <c r="DY25" i="8"/>
  <c r="DX25" i="8"/>
  <c r="DW25" i="8"/>
  <c r="DV25" i="8"/>
  <c r="DU25" i="8"/>
  <c r="DU27" i="8" s="1"/>
  <c r="DU26" i="8" s="1"/>
  <c r="DT25" i="8"/>
  <c r="DS25" i="8"/>
  <c r="DR25" i="8"/>
  <c r="DQ25" i="8"/>
  <c r="DP25" i="8"/>
  <c r="EC23" i="8"/>
  <c r="EA23" i="8"/>
  <c r="DZ23" i="8"/>
  <c r="DY23" i="8"/>
  <c r="DX23" i="8"/>
  <c r="DW23" i="8"/>
  <c r="DV23" i="8"/>
  <c r="DU23" i="8"/>
  <c r="DT23" i="8"/>
  <c r="DS23" i="8"/>
  <c r="DR23" i="8"/>
  <c r="DQ23" i="8"/>
  <c r="DP23" i="8"/>
  <c r="DP22" i="8" s="1"/>
  <c r="EE21" i="8"/>
  <c r="EB21" i="8"/>
  <c r="EB23" i="8" s="1"/>
  <c r="ED20" i="8"/>
  <c r="EC20" i="8"/>
  <c r="EA20" i="8"/>
  <c r="DZ20" i="8"/>
  <c r="DY20" i="8"/>
  <c r="DX20" i="8"/>
  <c r="DW20" i="8"/>
  <c r="DV20" i="8"/>
  <c r="DU20" i="8"/>
  <c r="DT20" i="8"/>
  <c r="DS20" i="8"/>
  <c r="DR20" i="8"/>
  <c r="DQ20" i="8"/>
  <c r="DP20" i="8"/>
  <c r="DP19" i="8" s="1"/>
  <c r="EE18" i="8"/>
  <c r="EB18" i="8"/>
  <c r="EB20" i="8"/>
  <c r="DT17" i="8"/>
  <c r="EC15" i="8"/>
  <c r="EA15" i="8"/>
  <c r="DZ15" i="8"/>
  <c r="DY15" i="8"/>
  <c r="DX15" i="8"/>
  <c r="DW15" i="8"/>
  <c r="DV15" i="8"/>
  <c r="DU15" i="8"/>
  <c r="EC13" i="8"/>
  <c r="EC12" i="8" s="1"/>
  <c r="EA13" i="8"/>
  <c r="DZ13" i="8"/>
  <c r="DY13" i="8"/>
  <c r="DX13" i="8"/>
  <c r="DX12" i="8"/>
  <c r="DW13" i="8"/>
  <c r="DW12" i="8" s="1"/>
  <c r="DV13" i="8"/>
  <c r="DV12" i="8" s="1"/>
  <c r="DU13" i="8"/>
  <c r="DT13" i="8"/>
  <c r="DS13" i="8"/>
  <c r="DS12" i="8" s="1"/>
  <c r="DR13" i="8"/>
  <c r="DR12" i="8" s="1"/>
  <c r="DQ13" i="8"/>
  <c r="DP13" i="8"/>
  <c r="DP12" i="8" s="1"/>
  <c r="EA12" i="8"/>
  <c r="DZ12" i="8"/>
  <c r="DY12" i="8"/>
  <c r="DU12" i="8"/>
  <c r="DT12" i="8"/>
  <c r="DQ12" i="8"/>
  <c r="EB11" i="8"/>
  <c r="EB13" i="8"/>
  <c r="EB12" i="8" s="1"/>
  <c r="EC10" i="8"/>
  <c r="EA10" i="8"/>
  <c r="EA9" i="8" s="1"/>
  <c r="DZ10" i="8"/>
  <c r="DZ9" i="8" s="1"/>
  <c r="DY10" i="8"/>
  <c r="DY9" i="8"/>
  <c r="DX10" i="8"/>
  <c r="DW10" i="8"/>
  <c r="DV10" i="8"/>
  <c r="DV9" i="8" s="1"/>
  <c r="DU10" i="8"/>
  <c r="DU9" i="8" s="1"/>
  <c r="DT10" i="8"/>
  <c r="DT9" i="8"/>
  <c r="DS10" i="8"/>
  <c r="DS9" i="8" s="1"/>
  <c r="DR10" i="8"/>
  <c r="DR9" i="8"/>
  <c r="DQ10" i="8"/>
  <c r="DQ9" i="8" s="1"/>
  <c r="DP10" i="8"/>
  <c r="EC9" i="8"/>
  <c r="DX9" i="8"/>
  <c r="DW9" i="8"/>
  <c r="DP9" i="8"/>
  <c r="EE10" i="8"/>
  <c r="EE9" i="8" s="1"/>
  <c r="EE5" i="8"/>
  <c r="EC5" i="8"/>
  <c r="EA5" i="8"/>
  <c r="DZ5" i="8"/>
  <c r="DY5" i="8"/>
  <c r="DX5" i="8"/>
  <c r="DW5" i="8"/>
  <c r="DV5" i="8"/>
  <c r="DU5" i="8"/>
  <c r="DT5" i="8"/>
  <c r="DS5" i="8"/>
  <c r="DR5" i="8"/>
  <c r="DQ5" i="8"/>
  <c r="DP5" i="8"/>
  <c r="FV4" i="7"/>
  <c r="FV5" i="7"/>
  <c r="FV6" i="7"/>
  <c r="FV7" i="7"/>
  <c r="FV8" i="7"/>
  <c r="FV9" i="7"/>
  <c r="FV10" i="7"/>
  <c r="FV11" i="7"/>
  <c r="FV12" i="7"/>
  <c r="FV13" i="7"/>
  <c r="FV14" i="7"/>
  <c r="EB12" i="6"/>
  <c r="EB11" i="6" s="1"/>
  <c r="DY10" i="6"/>
  <c r="DY12" i="6" s="1"/>
  <c r="DY11" i="6" s="1"/>
  <c r="DY7" i="6"/>
  <c r="DY4" i="6"/>
  <c r="DY13" i="6"/>
  <c r="DL13" i="6"/>
  <c r="DL10" i="6"/>
  <c r="DL12" i="6" s="1"/>
  <c r="DK10" i="6"/>
  <c r="EA12" i="6" s="1"/>
  <c r="EA11" i="6" s="1"/>
  <c r="DK4" i="6"/>
  <c r="DK13" i="6" s="1"/>
  <c r="EB13" i="6"/>
  <c r="EA13" i="6"/>
  <c r="DZ13" i="6"/>
  <c r="DX13" i="6"/>
  <c r="DW13" i="6"/>
  <c r="DV13" i="6"/>
  <c r="DU13" i="6"/>
  <c r="DT13" i="6"/>
  <c r="DS13" i="6"/>
  <c r="DR13" i="6"/>
  <c r="DQ13" i="6"/>
  <c r="DP13" i="6"/>
  <c r="DO13" i="6"/>
  <c r="DN13" i="6"/>
  <c r="DM13" i="6"/>
  <c r="DZ12" i="6"/>
  <c r="DZ11" i="6" s="1"/>
  <c r="DX12" i="6"/>
  <c r="DX11" i="6" s="1"/>
  <c r="DW12" i="6"/>
  <c r="DW11" i="6" s="1"/>
  <c r="DV12" i="6"/>
  <c r="DV11" i="6" s="1"/>
  <c r="DU12" i="6"/>
  <c r="DU11" i="6"/>
  <c r="DT12" i="6"/>
  <c r="DT11" i="6" s="1"/>
  <c r="DS12" i="6"/>
  <c r="DR12" i="6"/>
  <c r="DR11" i="6" s="1"/>
  <c r="DQ12" i="6"/>
  <c r="DP12" i="6"/>
  <c r="DP11" i="6"/>
  <c r="DO12" i="6"/>
  <c r="DO11" i="6" s="1"/>
  <c r="DN12" i="6"/>
  <c r="DM12" i="6"/>
  <c r="DM11" i="6" s="1"/>
  <c r="DS11" i="6"/>
  <c r="DQ11" i="6"/>
  <c r="DN11" i="6"/>
  <c r="EB9" i="6"/>
  <c r="EA9" i="6"/>
  <c r="DZ9" i="6"/>
  <c r="EB6" i="6"/>
  <c r="EB5" i="6"/>
  <c r="EA6" i="6"/>
  <c r="EA5" i="6"/>
  <c r="DZ6" i="6"/>
  <c r="DZ5" i="6" s="1"/>
  <c r="DX6" i="6"/>
  <c r="DX5" i="6" s="1"/>
  <c r="DW6" i="6"/>
  <c r="DW5" i="6" s="1"/>
  <c r="DV6" i="6"/>
  <c r="DV5" i="6"/>
  <c r="DU6" i="6"/>
  <c r="DU5" i="6"/>
  <c r="DT6" i="6"/>
  <c r="DS6" i="6"/>
  <c r="DR6" i="6"/>
  <c r="DQ6" i="6"/>
  <c r="DQ5" i="6" s="1"/>
  <c r="DP6" i="6"/>
  <c r="DP5" i="6" s="1"/>
  <c r="DO6" i="6"/>
  <c r="DO5" i="6"/>
  <c r="DN6" i="6"/>
  <c r="DN5" i="6"/>
  <c r="DM6" i="6"/>
  <c r="DM5" i="6" s="1"/>
  <c r="DT5" i="6"/>
  <c r="DS5" i="6"/>
  <c r="DR5" i="6"/>
  <c r="DN38" i="4"/>
  <c r="DO38" i="4"/>
  <c r="DP38" i="4"/>
  <c r="DQ38" i="4"/>
  <c r="DR38" i="4"/>
  <c r="DR35" i="4" s="1"/>
  <c r="DS38" i="4"/>
  <c r="DT38" i="4"/>
  <c r="DU38" i="4"/>
  <c r="DV38" i="4"/>
  <c r="DW38" i="4"/>
  <c r="DX38" i="4"/>
  <c r="DY38" i="4"/>
  <c r="EC10" i="4"/>
  <c r="EC9" i="4" s="1"/>
  <c r="DL8" i="4"/>
  <c r="DL10" i="4" s="1"/>
  <c r="EC41" i="4"/>
  <c r="EA41" i="4"/>
  <c r="DY41" i="4"/>
  <c r="DX41" i="4"/>
  <c r="DW41" i="4"/>
  <c r="DV41" i="4"/>
  <c r="DU41" i="4"/>
  <c r="DT41" i="4"/>
  <c r="DS41" i="4"/>
  <c r="DR41" i="4"/>
  <c r="DQ41" i="4"/>
  <c r="DQ35" i="4" s="1"/>
  <c r="DP41" i="4"/>
  <c r="DO41" i="4"/>
  <c r="DN41" i="4"/>
  <c r="DN35" i="4" s="1"/>
  <c r="EC38" i="4"/>
  <c r="EC35" i="4" s="1"/>
  <c r="EA38" i="4"/>
  <c r="EA35" i="4" s="1"/>
  <c r="EC33" i="4"/>
  <c r="EA33" i="4"/>
  <c r="EA32" i="4"/>
  <c r="DY33" i="4"/>
  <c r="DY32" i="4" s="1"/>
  <c r="DX33" i="4"/>
  <c r="DX32" i="4" s="1"/>
  <c r="DW33" i="4"/>
  <c r="DW32" i="4" s="1"/>
  <c r="DV33" i="4"/>
  <c r="DV32" i="4"/>
  <c r="DU33" i="4"/>
  <c r="DU32" i="4" s="1"/>
  <c r="DT33" i="4"/>
  <c r="DT32" i="4" s="1"/>
  <c r="DS33" i="4"/>
  <c r="DS32" i="4" s="1"/>
  <c r="DR33" i="4"/>
  <c r="DR32" i="4"/>
  <c r="DQ33" i="4"/>
  <c r="DQ32" i="4" s="1"/>
  <c r="DP33" i="4"/>
  <c r="DP32" i="4" s="1"/>
  <c r="DO33" i="4"/>
  <c r="DO32" i="4" s="1"/>
  <c r="DN33" i="4"/>
  <c r="DN32" i="4" s="1"/>
  <c r="EC32" i="4"/>
  <c r="EB31" i="4"/>
  <c r="EB33" i="4" s="1"/>
  <c r="EB32" i="4" s="1"/>
  <c r="DZ31" i="4"/>
  <c r="DZ33" i="4"/>
  <c r="DZ32" i="4"/>
  <c r="EC30" i="4"/>
  <c r="EC29" i="4" s="1"/>
  <c r="EA30" i="4"/>
  <c r="EA29" i="4" s="1"/>
  <c r="DY30" i="4"/>
  <c r="DY29" i="4" s="1"/>
  <c r="DX30" i="4"/>
  <c r="DX29" i="4"/>
  <c r="DW30" i="4"/>
  <c r="DW29" i="4"/>
  <c r="DV30" i="4"/>
  <c r="DV29" i="4" s="1"/>
  <c r="DU30" i="4"/>
  <c r="DT30" i="4"/>
  <c r="DT29" i="4"/>
  <c r="DS30" i="4"/>
  <c r="DS29" i="4"/>
  <c r="DR30" i="4"/>
  <c r="DR29" i="4" s="1"/>
  <c r="DQ30" i="4"/>
  <c r="DQ29" i="4" s="1"/>
  <c r="DP30" i="4"/>
  <c r="DP29" i="4" s="1"/>
  <c r="DO30" i="4"/>
  <c r="DO29" i="4" s="1"/>
  <c r="DN30" i="4"/>
  <c r="DN29" i="4" s="1"/>
  <c r="DU29" i="4"/>
  <c r="EB28" i="4"/>
  <c r="DZ28" i="4"/>
  <c r="DZ30" i="4" s="1"/>
  <c r="DZ29" i="4" s="1"/>
  <c r="EC25" i="4"/>
  <c r="EA25" i="4"/>
  <c r="DY25" i="4"/>
  <c r="DX25" i="4"/>
  <c r="DW25" i="4"/>
  <c r="DV25" i="4"/>
  <c r="DU25" i="4"/>
  <c r="DT25" i="4"/>
  <c r="DS25" i="4"/>
  <c r="DR25" i="4"/>
  <c r="DQ25" i="4"/>
  <c r="DP25" i="4"/>
  <c r="DO25" i="4"/>
  <c r="DN25" i="4"/>
  <c r="EC23" i="4"/>
  <c r="EC22" i="4" s="1"/>
  <c r="EA23" i="4"/>
  <c r="EA22" i="4" s="1"/>
  <c r="DY23" i="4"/>
  <c r="DY22" i="4" s="1"/>
  <c r="DX23" i="4"/>
  <c r="DW23" i="4"/>
  <c r="DW22" i="4"/>
  <c r="DV23" i="4"/>
  <c r="DV22" i="4" s="1"/>
  <c r="DU23" i="4"/>
  <c r="DU22" i="4" s="1"/>
  <c r="DT23" i="4"/>
  <c r="DT22" i="4" s="1"/>
  <c r="DS23" i="4"/>
  <c r="DS22" i="4"/>
  <c r="DR23" i="4"/>
  <c r="DR22" i="4" s="1"/>
  <c r="DQ23" i="4"/>
  <c r="DQ22" i="4" s="1"/>
  <c r="DP23" i="4"/>
  <c r="DO23" i="4"/>
  <c r="DO22" i="4"/>
  <c r="DN23" i="4"/>
  <c r="DN22" i="4"/>
  <c r="DX22" i="4"/>
  <c r="DP22" i="4"/>
  <c r="EB21" i="4"/>
  <c r="DZ21" i="4"/>
  <c r="DZ23" i="4" s="1"/>
  <c r="DZ22" i="4" s="1"/>
  <c r="EC20" i="4"/>
  <c r="EC19" i="4" s="1"/>
  <c r="EA20" i="4"/>
  <c r="EA19" i="4" s="1"/>
  <c r="DY20" i="4"/>
  <c r="DY19" i="4" s="1"/>
  <c r="DX20" i="4"/>
  <c r="DX19" i="4"/>
  <c r="DW20" i="4"/>
  <c r="DW19" i="4"/>
  <c r="DV20" i="4"/>
  <c r="DV19" i="4"/>
  <c r="DU20" i="4"/>
  <c r="DU19" i="4"/>
  <c r="DT20" i="4"/>
  <c r="DT19" i="4"/>
  <c r="DS20" i="4"/>
  <c r="DS19" i="4"/>
  <c r="DR20" i="4"/>
  <c r="DQ20" i="4"/>
  <c r="DP20" i="4"/>
  <c r="DP19" i="4" s="1"/>
  <c r="DO20" i="4"/>
  <c r="DO19" i="4"/>
  <c r="DN20" i="4"/>
  <c r="DN19" i="4" s="1"/>
  <c r="DR19" i="4"/>
  <c r="DQ19" i="4"/>
  <c r="EB18" i="4"/>
  <c r="DZ18" i="4"/>
  <c r="DZ20" i="4" s="1"/>
  <c r="DZ19" i="4" s="1"/>
  <c r="EC15" i="4"/>
  <c r="EA15" i="4"/>
  <c r="DY15" i="4"/>
  <c r="DX15" i="4"/>
  <c r="DW15" i="4"/>
  <c r="DV15" i="4"/>
  <c r="DU15" i="4"/>
  <c r="DT15" i="4"/>
  <c r="DS15" i="4"/>
  <c r="DR15" i="4"/>
  <c r="DQ15" i="4"/>
  <c r="DP15" i="4"/>
  <c r="DO15" i="4"/>
  <c r="DN15" i="4"/>
  <c r="EC13" i="4"/>
  <c r="EC12" i="4"/>
  <c r="EA13" i="4"/>
  <c r="EA12" i="4" s="1"/>
  <c r="DY13" i="4"/>
  <c r="DY12" i="4" s="1"/>
  <c r="DX13" i="4"/>
  <c r="DW13" i="4"/>
  <c r="DW12" i="4"/>
  <c r="DV13" i="4"/>
  <c r="DV12" i="4" s="1"/>
  <c r="DU13" i="4"/>
  <c r="DT13" i="4"/>
  <c r="DT12" i="4" s="1"/>
  <c r="DS13" i="4"/>
  <c r="DS12" i="4"/>
  <c r="DR13" i="4"/>
  <c r="DR12" i="4" s="1"/>
  <c r="DQ13" i="4"/>
  <c r="DQ12" i="4"/>
  <c r="DP13" i="4"/>
  <c r="DP12" i="4"/>
  <c r="DO13" i="4"/>
  <c r="DO12" i="4"/>
  <c r="DN13" i="4"/>
  <c r="DN12" i="4" s="1"/>
  <c r="DX12" i="4"/>
  <c r="DU12" i="4"/>
  <c r="EB11" i="4"/>
  <c r="EB13" i="4" s="1"/>
  <c r="DZ11" i="4"/>
  <c r="EA10" i="4"/>
  <c r="EA9" i="4" s="1"/>
  <c r="DY10" i="4"/>
  <c r="DY9" i="4" s="1"/>
  <c r="DX10" i="4"/>
  <c r="DX9" i="4"/>
  <c r="DW10" i="4"/>
  <c r="DW9" i="4"/>
  <c r="DV10" i="4"/>
  <c r="DV9" i="4"/>
  <c r="DU10" i="4"/>
  <c r="DU9" i="4" s="1"/>
  <c r="DT10" i="4"/>
  <c r="DT9" i="4" s="1"/>
  <c r="DS10" i="4"/>
  <c r="DS9" i="4"/>
  <c r="DR10" i="4"/>
  <c r="DR9" i="4" s="1"/>
  <c r="DQ10" i="4"/>
  <c r="DQ9" i="4"/>
  <c r="DP10" i="4"/>
  <c r="DP9" i="4"/>
  <c r="DO10" i="4"/>
  <c r="DN10" i="4"/>
  <c r="DN9" i="4" s="1"/>
  <c r="DO9" i="4"/>
  <c r="EB8" i="4"/>
  <c r="DZ8" i="4"/>
  <c r="EC5" i="4"/>
  <c r="EA5" i="4"/>
  <c r="DY5" i="4"/>
  <c r="DX5" i="4"/>
  <c r="DW5" i="4"/>
  <c r="DV5" i="4"/>
  <c r="DU5" i="4"/>
  <c r="DT5" i="4"/>
  <c r="DS5" i="4"/>
  <c r="DR5" i="4"/>
  <c r="DQ5" i="4"/>
  <c r="DP5" i="4"/>
  <c r="DO5" i="4"/>
  <c r="DN5" i="4"/>
  <c r="DL31" i="4"/>
  <c r="DL28" i="4"/>
  <c r="EB30" i="4"/>
  <c r="EB29" i="4"/>
  <c r="DL21" i="4"/>
  <c r="DL18" i="4"/>
  <c r="DL11" i="4"/>
  <c r="FW5" i="3"/>
  <c r="FW6" i="3"/>
  <c r="FW7" i="3"/>
  <c r="FW8" i="3"/>
  <c r="FW9" i="3"/>
  <c r="FW10" i="3"/>
  <c r="FW11" i="3"/>
  <c r="FW12" i="3"/>
  <c r="FW13" i="3"/>
  <c r="FW14" i="3"/>
  <c r="FW15" i="3"/>
  <c r="FW16" i="3"/>
  <c r="FW17" i="3"/>
  <c r="FW18" i="3"/>
  <c r="FW19" i="3"/>
  <c r="FW20" i="3"/>
  <c r="FW21" i="3"/>
  <c r="FW22" i="3"/>
  <c r="FW23" i="3"/>
  <c r="FW24" i="3"/>
  <c r="FW25" i="3"/>
  <c r="FW26" i="3"/>
  <c r="FW27" i="3"/>
  <c r="FW28" i="3"/>
  <c r="FW29" i="3"/>
  <c r="FW30" i="3"/>
  <c r="FW32" i="3"/>
  <c r="FW33" i="3"/>
  <c r="FW34" i="3"/>
  <c r="FW35" i="3"/>
  <c r="FW36" i="3"/>
  <c r="FW37" i="3"/>
  <c r="FW38" i="3"/>
  <c r="FW39" i="3"/>
  <c r="FW40" i="3"/>
  <c r="FW41" i="3"/>
  <c r="FW42" i="3"/>
  <c r="FW43" i="3"/>
  <c r="FW44" i="3"/>
  <c r="FW45" i="3"/>
  <c r="FW4" i="3"/>
  <c r="DZ8" i="2"/>
  <c r="DZ10" i="2" s="1"/>
  <c r="DZ9" i="2" s="1"/>
  <c r="EB28" i="2"/>
  <c r="EB30" i="2" s="1"/>
  <c r="EB21" i="2"/>
  <c r="EB18" i="2"/>
  <c r="EB31" i="2"/>
  <c r="EB11" i="2"/>
  <c r="EB13" i="2" s="1"/>
  <c r="EB12" i="2" s="1"/>
  <c r="EB8" i="2"/>
  <c r="EB5" i="2" s="1"/>
  <c r="DL8" i="2"/>
  <c r="EC41" i="2"/>
  <c r="EA41" i="2"/>
  <c r="DY41" i="2"/>
  <c r="DX41" i="2"/>
  <c r="DW41" i="2"/>
  <c r="DV41" i="2"/>
  <c r="DU41" i="2"/>
  <c r="DT41" i="2"/>
  <c r="DS41" i="2"/>
  <c r="DR41" i="2"/>
  <c r="DQ41" i="2"/>
  <c r="DP41" i="2"/>
  <c r="DO41" i="2"/>
  <c r="DN41" i="2"/>
  <c r="EC38" i="2"/>
  <c r="EA38" i="2"/>
  <c r="DY38" i="2"/>
  <c r="DX38" i="2"/>
  <c r="DW38" i="2"/>
  <c r="DV38" i="2"/>
  <c r="DU38" i="2"/>
  <c r="DT38" i="2"/>
  <c r="DS38" i="2"/>
  <c r="DS35" i="2" s="1"/>
  <c r="DR38" i="2"/>
  <c r="DQ38" i="2"/>
  <c r="DP38" i="2"/>
  <c r="DO38" i="2"/>
  <c r="DN38" i="2"/>
  <c r="EC35" i="2"/>
  <c r="EC33" i="2"/>
  <c r="EA33" i="2"/>
  <c r="DY33" i="2"/>
  <c r="DY32" i="2" s="1"/>
  <c r="DX33" i="2"/>
  <c r="DX32" i="2"/>
  <c r="DW33" i="2"/>
  <c r="DW32" i="2"/>
  <c r="DV33" i="2"/>
  <c r="DV32" i="2"/>
  <c r="DU33" i="2"/>
  <c r="DU32" i="2" s="1"/>
  <c r="DT33" i="2"/>
  <c r="DS33" i="2"/>
  <c r="DS32" i="2"/>
  <c r="DR33" i="2"/>
  <c r="DR32" i="2"/>
  <c r="DQ33" i="2"/>
  <c r="DQ32" i="2"/>
  <c r="DP33" i="2"/>
  <c r="DP32" i="2" s="1"/>
  <c r="DO33" i="2"/>
  <c r="DO32" i="2"/>
  <c r="DN33" i="2"/>
  <c r="DN32" i="2" s="1"/>
  <c r="EC32" i="2"/>
  <c r="EA32" i="2"/>
  <c r="DT32" i="2"/>
  <c r="DZ31" i="2"/>
  <c r="DZ33" i="2" s="1"/>
  <c r="DZ32" i="2" s="1"/>
  <c r="EC30" i="2"/>
  <c r="EC29" i="2"/>
  <c r="EB29" i="2"/>
  <c r="EA30" i="2"/>
  <c r="DY30" i="2"/>
  <c r="DY29" i="2"/>
  <c r="DX30" i="2"/>
  <c r="DX29" i="2"/>
  <c r="DW30" i="2"/>
  <c r="DW29" i="2" s="1"/>
  <c r="DV30" i="2"/>
  <c r="DV29" i="2" s="1"/>
  <c r="DU30" i="2"/>
  <c r="DU29" i="2"/>
  <c r="DT30" i="2"/>
  <c r="DT29" i="2"/>
  <c r="DS30" i="2"/>
  <c r="DR30" i="2"/>
  <c r="DR29" i="2"/>
  <c r="DQ30" i="2"/>
  <c r="DQ29" i="2" s="1"/>
  <c r="DP30" i="2"/>
  <c r="DP29" i="2" s="1"/>
  <c r="DO30" i="2"/>
  <c r="DO29" i="2" s="1"/>
  <c r="DN30" i="2"/>
  <c r="DN29" i="2"/>
  <c r="EA29" i="2"/>
  <c r="DS29" i="2"/>
  <c r="DZ28" i="2"/>
  <c r="DZ30" i="2" s="1"/>
  <c r="EC25" i="2"/>
  <c r="EA25" i="2"/>
  <c r="DY25" i="2"/>
  <c r="DX25" i="2"/>
  <c r="DW25" i="2"/>
  <c r="DV25" i="2"/>
  <c r="DU25" i="2"/>
  <c r="DT25" i="2"/>
  <c r="DS25" i="2"/>
  <c r="DR25" i="2"/>
  <c r="DQ25" i="2"/>
  <c r="DP25" i="2"/>
  <c r="DO25" i="2"/>
  <c r="DN25" i="2"/>
  <c r="EC23" i="2"/>
  <c r="EC22" i="2" s="1"/>
  <c r="EA23" i="2"/>
  <c r="DY23" i="2"/>
  <c r="DY22" i="2" s="1"/>
  <c r="DX23" i="2"/>
  <c r="DX22" i="2"/>
  <c r="DW23" i="2"/>
  <c r="DW22" i="2"/>
  <c r="DV23" i="2"/>
  <c r="DV22" i="2" s="1"/>
  <c r="DU23" i="2"/>
  <c r="DU22" i="2" s="1"/>
  <c r="DT23" i="2"/>
  <c r="DT22" i="2"/>
  <c r="DS23" i="2"/>
  <c r="DS22" i="2"/>
  <c r="DR23" i="2"/>
  <c r="DR22" i="2" s="1"/>
  <c r="DQ23" i="2"/>
  <c r="DQ22" i="2" s="1"/>
  <c r="DP23" i="2"/>
  <c r="DP22" i="2"/>
  <c r="DO23" i="2"/>
  <c r="DO22" i="2"/>
  <c r="DN23" i="2"/>
  <c r="DN22" i="2" s="1"/>
  <c r="EA22" i="2"/>
  <c r="DZ21" i="2"/>
  <c r="DZ23" i="2" s="1"/>
  <c r="DZ22" i="2" s="1"/>
  <c r="EC20" i="2"/>
  <c r="EC19" i="2" s="1"/>
  <c r="EB20" i="2"/>
  <c r="EB19" i="2" s="1"/>
  <c r="EA20" i="2"/>
  <c r="EA19" i="2" s="1"/>
  <c r="DY20" i="2"/>
  <c r="DY19" i="2" s="1"/>
  <c r="DX20" i="2"/>
  <c r="DW20" i="2"/>
  <c r="DW19" i="2" s="1"/>
  <c r="DV20" i="2"/>
  <c r="DV19" i="2"/>
  <c r="DU20" i="2"/>
  <c r="DU19" i="2" s="1"/>
  <c r="DT20" i="2"/>
  <c r="DT19" i="2" s="1"/>
  <c r="DS20" i="2"/>
  <c r="DS19" i="2" s="1"/>
  <c r="DR20" i="2"/>
  <c r="DR19" i="2"/>
  <c r="DQ20" i="2"/>
  <c r="DQ19" i="2" s="1"/>
  <c r="DP20" i="2"/>
  <c r="DO20" i="2"/>
  <c r="DN20" i="2"/>
  <c r="DN19" i="2" s="1"/>
  <c r="DX19" i="2"/>
  <c r="DP19" i="2"/>
  <c r="DO19" i="2"/>
  <c r="DZ18" i="2"/>
  <c r="DZ20" i="2"/>
  <c r="DZ19" i="2" s="1"/>
  <c r="EC15" i="2"/>
  <c r="EA15" i="2"/>
  <c r="DY15" i="2"/>
  <c r="DX15" i="2"/>
  <c r="DW15" i="2"/>
  <c r="DV15" i="2"/>
  <c r="DU15" i="2"/>
  <c r="DT15" i="2"/>
  <c r="DS15" i="2"/>
  <c r="DR15" i="2"/>
  <c r="DQ15" i="2"/>
  <c r="DP15" i="2"/>
  <c r="DO15" i="2"/>
  <c r="DN15" i="2"/>
  <c r="EC13" i="2"/>
  <c r="EC12" i="2"/>
  <c r="EA13" i="2"/>
  <c r="EA12" i="2" s="1"/>
  <c r="DY13" i="2"/>
  <c r="DY12" i="2" s="1"/>
  <c r="DX13" i="2"/>
  <c r="DX12" i="2"/>
  <c r="DW13" i="2"/>
  <c r="DW12" i="2"/>
  <c r="DV13" i="2"/>
  <c r="DV12" i="2" s="1"/>
  <c r="DU13" i="2"/>
  <c r="DU12" i="2" s="1"/>
  <c r="DT13" i="2"/>
  <c r="DT12" i="2"/>
  <c r="DS13" i="2"/>
  <c r="DS12" i="2"/>
  <c r="DR13" i="2"/>
  <c r="DR12" i="2" s="1"/>
  <c r="DQ13" i="2"/>
  <c r="DQ12" i="2" s="1"/>
  <c r="DP13" i="2"/>
  <c r="DP12" i="2"/>
  <c r="DO13" i="2"/>
  <c r="DO12" i="2"/>
  <c r="DN13" i="2"/>
  <c r="DN12" i="2" s="1"/>
  <c r="DZ11" i="2"/>
  <c r="DZ13" i="2" s="1"/>
  <c r="EC10" i="2"/>
  <c r="EC9" i="2"/>
  <c r="EA10" i="2"/>
  <c r="EA9" i="2"/>
  <c r="DY10" i="2"/>
  <c r="DY9" i="2" s="1"/>
  <c r="DX10" i="2"/>
  <c r="DX9" i="2" s="1"/>
  <c r="DW10" i="2"/>
  <c r="DV10" i="2"/>
  <c r="DV9" i="2"/>
  <c r="DU10" i="2"/>
  <c r="DU9" i="2"/>
  <c r="DT10" i="2"/>
  <c r="DT9" i="2" s="1"/>
  <c r="DS10" i="2"/>
  <c r="DS9" i="2" s="1"/>
  <c r="DR10" i="2"/>
  <c r="DR9" i="2"/>
  <c r="DQ10" i="2"/>
  <c r="DP10" i="2"/>
  <c r="DP9" i="2" s="1"/>
  <c r="DO10" i="2"/>
  <c r="DN10" i="2"/>
  <c r="DN9" i="2" s="1"/>
  <c r="DW9" i="2"/>
  <c r="DQ9" i="2"/>
  <c r="DO9" i="2"/>
  <c r="EC5" i="2"/>
  <c r="EA5" i="2"/>
  <c r="DY5" i="2"/>
  <c r="DX5" i="2"/>
  <c r="DW5" i="2"/>
  <c r="DV5" i="2"/>
  <c r="DU5" i="2"/>
  <c r="DT5" i="2"/>
  <c r="DT7" i="2" s="1"/>
  <c r="DS5" i="2"/>
  <c r="DR5" i="2"/>
  <c r="DQ5" i="2"/>
  <c r="DP5" i="2"/>
  <c r="DO5" i="2"/>
  <c r="DN5" i="2"/>
  <c r="DJ10" i="9"/>
  <c r="DJ9" i="9"/>
  <c r="DJ8" i="9" s="1"/>
  <c r="DJ15" i="9"/>
  <c r="DJ14" i="9" s="1"/>
  <c r="DJ18" i="9"/>
  <c r="DJ17" i="9" s="1"/>
  <c r="DJ21" i="9"/>
  <c r="DJ20" i="9"/>
  <c r="DK13" i="9"/>
  <c r="DK15" i="9" s="1"/>
  <c r="DK14" i="9" s="1"/>
  <c r="DK7" i="9"/>
  <c r="DK16" i="9"/>
  <c r="DK18" i="9" s="1"/>
  <c r="DK17" i="9" s="1"/>
  <c r="DK19" i="9"/>
  <c r="DK21" i="9"/>
  <c r="DK20" i="9" s="1"/>
  <c r="DK22" i="9"/>
  <c r="DJ8" i="2"/>
  <c r="DJ10" i="2"/>
  <c r="DJ9" i="2" s="1"/>
  <c r="DL8" i="8"/>
  <c r="DL10" i="8"/>
  <c r="DL9" i="8"/>
  <c r="DH10" i="9"/>
  <c r="DL61" i="8"/>
  <c r="DD5" i="2"/>
  <c r="DT6" i="2"/>
  <c r="AK74" i="8"/>
  <c r="AL74" i="8"/>
  <c r="AM74" i="8"/>
  <c r="AN74" i="8"/>
  <c r="AO74" i="8"/>
  <c r="AP74" i="8"/>
  <c r="AQ74" i="8"/>
  <c r="AR74" i="8"/>
  <c r="AS74" i="8"/>
  <c r="AT74" i="8"/>
  <c r="AU74" i="8"/>
  <c r="AV74" i="8"/>
  <c r="AW74" i="8"/>
  <c r="AX74" i="8"/>
  <c r="AY74" i="8"/>
  <c r="BA74" i="8"/>
  <c r="BB74" i="8"/>
  <c r="BC74" i="8"/>
  <c r="BD74" i="8"/>
  <c r="BE74" i="8"/>
  <c r="BF74" i="8"/>
  <c r="BG74" i="8"/>
  <c r="BH74" i="8"/>
  <c r="BI74" i="8"/>
  <c r="BJ74" i="8"/>
  <c r="BK74" i="8"/>
  <c r="BL74" i="8"/>
  <c r="BM74" i="8"/>
  <c r="BN74" i="8"/>
  <c r="BO74" i="8"/>
  <c r="AG74" i="8"/>
  <c r="AH74" i="8"/>
  <c r="AI74" i="8"/>
  <c r="AJ74" i="8"/>
  <c r="AC74" i="8"/>
  <c r="AD74" i="8"/>
  <c r="AE74" i="8"/>
  <c r="AF74" i="8"/>
  <c r="U74" i="8"/>
  <c r="V74" i="8"/>
  <c r="W74" i="8"/>
  <c r="X74" i="8"/>
  <c r="Y74" i="8"/>
  <c r="Z74" i="8"/>
  <c r="AA74" i="8"/>
  <c r="AB74" i="8"/>
  <c r="Q74" i="8"/>
  <c r="R74" i="8"/>
  <c r="S74" i="8"/>
  <c r="T74" i="8"/>
  <c r="CJ75" i="8"/>
  <c r="BS74" i="8"/>
  <c r="BZ74" i="8"/>
  <c r="CA74" i="8"/>
  <c r="CB74" i="8"/>
  <c r="CD74" i="8"/>
  <c r="DN75" i="8"/>
  <c r="DN74" i="8" s="1"/>
  <c r="DM75" i="8"/>
  <c r="DM74" i="8" s="1"/>
  <c r="DK75" i="8"/>
  <c r="DK74" i="8" s="1"/>
  <c r="DJ75" i="8"/>
  <c r="DI75" i="8"/>
  <c r="DI74" i="8" s="1"/>
  <c r="DH75" i="8"/>
  <c r="DH74" i="8" s="1"/>
  <c r="DG75" i="8"/>
  <c r="DG74" i="8" s="1"/>
  <c r="DF75" i="8"/>
  <c r="DF74" i="8" s="1"/>
  <c r="DE75" i="8"/>
  <c r="DE74" i="8" s="1"/>
  <c r="DD75" i="8"/>
  <c r="DD74" i="8" s="1"/>
  <c r="DC75" i="8"/>
  <c r="DC74" i="8" s="1"/>
  <c r="DB75" i="8"/>
  <c r="DB74" i="8" s="1"/>
  <c r="DA75" i="8"/>
  <c r="DA74" i="8" s="1"/>
  <c r="CZ75" i="8"/>
  <c r="CZ74" i="8" s="1"/>
  <c r="CU75" i="8"/>
  <c r="CU74" i="8" s="1"/>
  <c r="CT75" i="8"/>
  <c r="CT74" i="8" s="1"/>
  <c r="CS75" i="8"/>
  <c r="CS74" i="8" s="1"/>
  <c r="CR75" i="8"/>
  <c r="CR74" i="8" s="1"/>
  <c r="CQ75" i="8"/>
  <c r="CQ74" i="8" s="1"/>
  <c r="CP75" i="8"/>
  <c r="CO75" i="8"/>
  <c r="CO74" i="8"/>
  <c r="CN75" i="8"/>
  <c r="CN74" i="8" s="1"/>
  <c r="CM75" i="8"/>
  <c r="CM74" i="8"/>
  <c r="CL75" i="8"/>
  <c r="CL74" i="8"/>
  <c r="CK75" i="8"/>
  <c r="CK74" i="8"/>
  <c r="CJ74" i="8"/>
  <c r="O75" i="8"/>
  <c r="O74" i="8"/>
  <c r="K75" i="8"/>
  <c r="G75" i="8"/>
  <c r="DJ74" i="8"/>
  <c r="CP74" i="8"/>
  <c r="CE74" i="8"/>
  <c r="BY74" i="8"/>
  <c r="BW74" i="8"/>
  <c r="BV74" i="8"/>
  <c r="BU74" i="8"/>
  <c r="BT74" i="8"/>
  <c r="BR74" i="8"/>
  <c r="BQ74" i="8"/>
  <c r="N74" i="8"/>
  <c r="M74" i="8"/>
  <c r="L74" i="8"/>
  <c r="K74" i="8"/>
  <c r="J74" i="8"/>
  <c r="I74" i="8"/>
  <c r="H74" i="8"/>
  <c r="G74" i="8"/>
  <c r="DO73" i="8"/>
  <c r="DO75" i="8" s="1"/>
  <c r="DO74" i="8" s="1"/>
  <c r="DL73" i="8"/>
  <c r="DL75" i="8"/>
  <c r="DL74" i="8" s="1"/>
  <c r="CY73" i="8"/>
  <c r="CV75" i="8"/>
  <c r="CI73" i="8"/>
  <c r="CI75" i="8" s="1"/>
  <c r="CI74" i="8" s="1"/>
  <c r="CH73" i="8"/>
  <c r="CX75" i="8" s="1"/>
  <c r="CX74" i="8" s="1"/>
  <c r="CG73" i="8"/>
  <c r="CW75" i="8" s="1"/>
  <c r="CW74" i="8" s="1"/>
  <c r="CV31" i="8"/>
  <c r="CV33" i="8" s="1"/>
  <c r="CV32" i="8" s="1"/>
  <c r="BO16" i="9"/>
  <c r="DL31" i="8"/>
  <c r="X17" i="8"/>
  <c r="X16" i="8" s="1"/>
  <c r="DM23" i="8"/>
  <c r="DK23" i="8"/>
  <c r="DJ23" i="8"/>
  <c r="DI23" i="8"/>
  <c r="DH23" i="8"/>
  <c r="DG23" i="8"/>
  <c r="DF23" i="8"/>
  <c r="DE23" i="8"/>
  <c r="DD23" i="8"/>
  <c r="DC23" i="8"/>
  <c r="DB23" i="8"/>
  <c r="DA23" i="8"/>
  <c r="CZ23" i="8"/>
  <c r="CX23" i="8"/>
  <c r="CW23" i="8"/>
  <c r="CU23" i="8"/>
  <c r="CT23" i="8"/>
  <c r="CS23" i="8"/>
  <c r="CR23" i="8"/>
  <c r="CQ23" i="8"/>
  <c r="CP23" i="8"/>
  <c r="CO23" i="8"/>
  <c r="CN23" i="8"/>
  <c r="CM23" i="8"/>
  <c r="CL23" i="8"/>
  <c r="CK23" i="8"/>
  <c r="CJ23" i="8"/>
  <c r="CH23" i="8"/>
  <c r="CG23" i="8"/>
  <c r="BS23" i="8"/>
  <c r="BC23" i="8"/>
  <c r="AM23" i="8"/>
  <c r="AJ23" i="8"/>
  <c r="AI23" i="8"/>
  <c r="AF23" i="8"/>
  <c r="AE23" i="8"/>
  <c r="AB23" i="8"/>
  <c r="AA23" i="8"/>
  <c r="X23" i="8"/>
  <c r="X22" i="8" s="1"/>
  <c r="O23" i="8"/>
  <c r="K23" i="8"/>
  <c r="G23" i="8"/>
  <c r="G22" i="8"/>
  <c r="AY22" i="8"/>
  <c r="AX22" i="8"/>
  <c r="AW22" i="8"/>
  <c r="AV22" i="8"/>
  <c r="AU22" i="8"/>
  <c r="AT22" i="8"/>
  <c r="AS22" i="8"/>
  <c r="AR22" i="8"/>
  <c r="AQ22" i="8"/>
  <c r="AP22" i="8"/>
  <c r="AO22" i="8"/>
  <c r="AN22" i="8"/>
  <c r="DO21" i="8"/>
  <c r="DL21" i="8"/>
  <c r="DL23" i="8" s="1"/>
  <c r="CY21" i="8"/>
  <c r="CV23" i="8"/>
  <c r="CI21" i="8"/>
  <c r="CI23" i="8"/>
  <c r="CF21" i="8"/>
  <c r="CF23" i="8" s="1"/>
  <c r="DN20" i="8"/>
  <c r="DM20" i="8"/>
  <c r="DK20" i="8"/>
  <c r="DJ20" i="8"/>
  <c r="DI20" i="8"/>
  <c r="DH20" i="8"/>
  <c r="DG20" i="8"/>
  <c r="DF20" i="8"/>
  <c r="DE20" i="8"/>
  <c r="DD20" i="8"/>
  <c r="DC20" i="8"/>
  <c r="DB20" i="8"/>
  <c r="DA20" i="8"/>
  <c r="CZ20" i="8"/>
  <c r="CX20" i="8"/>
  <c r="CW20" i="8"/>
  <c r="CU20" i="8"/>
  <c r="CT20" i="8"/>
  <c r="CS20" i="8"/>
  <c r="CR20" i="8"/>
  <c r="CQ20" i="8"/>
  <c r="CP20" i="8"/>
  <c r="CO20" i="8"/>
  <c r="CN20" i="8"/>
  <c r="CM20" i="8"/>
  <c r="CL20" i="8"/>
  <c r="CK20" i="8"/>
  <c r="CJ20" i="8"/>
  <c r="CH20" i="8"/>
  <c r="CG20" i="8"/>
  <c r="BS20" i="8"/>
  <c r="BC20" i="8"/>
  <c r="AM20" i="8"/>
  <c r="AJ20" i="8"/>
  <c r="AI20" i="8"/>
  <c r="AF20" i="8"/>
  <c r="AE20" i="8"/>
  <c r="AB20" i="8"/>
  <c r="AA20" i="8"/>
  <c r="X20" i="8"/>
  <c r="X19" i="8"/>
  <c r="G20" i="8"/>
  <c r="G19" i="8" s="1"/>
  <c r="DD19" i="8"/>
  <c r="AY19" i="8"/>
  <c r="AX19" i="8"/>
  <c r="AW19" i="8"/>
  <c r="AV19" i="8"/>
  <c r="AU19" i="8"/>
  <c r="AT19" i="8"/>
  <c r="AS19" i="8"/>
  <c r="AR19" i="8"/>
  <c r="AQ19" i="8"/>
  <c r="AP19" i="8"/>
  <c r="AO19" i="8"/>
  <c r="AN19" i="8"/>
  <c r="DO18" i="8"/>
  <c r="DO15" i="8" s="1"/>
  <c r="DO17" i="8" s="1"/>
  <c r="DL18" i="8"/>
  <c r="DL20" i="8" s="1"/>
  <c r="CY18" i="8"/>
  <c r="CY15" i="8" s="1"/>
  <c r="CY17" i="8" s="1"/>
  <c r="CV18" i="8"/>
  <c r="CV20" i="8" s="1"/>
  <c r="CI18" i="8"/>
  <c r="CI20" i="8" s="1"/>
  <c r="CF18" i="8"/>
  <c r="CF20" i="8"/>
  <c r="CN17" i="8"/>
  <c r="BC17" i="8"/>
  <c r="AJ17" i="8"/>
  <c r="AF17" i="8"/>
  <c r="AB17" i="8"/>
  <c r="AB16" i="8" s="1"/>
  <c r="G17" i="8"/>
  <c r="G16" i="8"/>
  <c r="AY16" i="8"/>
  <c r="AX16" i="8"/>
  <c r="AW16" i="8"/>
  <c r="AV16" i="8"/>
  <c r="AU16" i="8"/>
  <c r="AT16" i="8"/>
  <c r="AS16" i="8"/>
  <c r="AR16" i="8"/>
  <c r="AQ16" i="8"/>
  <c r="AP16" i="8"/>
  <c r="AO16" i="8"/>
  <c r="AN16" i="8"/>
  <c r="AH16" i="8"/>
  <c r="AD16" i="8"/>
  <c r="DM15" i="8"/>
  <c r="DK15" i="8"/>
  <c r="EA17" i="8" s="1"/>
  <c r="DJ15" i="8"/>
  <c r="DJ17" i="8" s="1"/>
  <c r="DI15" i="8"/>
  <c r="DH15" i="8"/>
  <c r="DG15" i="8"/>
  <c r="DW17" i="8" s="1"/>
  <c r="DF15" i="8"/>
  <c r="DE15" i="8"/>
  <c r="DE17" i="8" s="1"/>
  <c r="DD16" i="8"/>
  <c r="CX15" i="8"/>
  <c r="CX17" i="8" s="1"/>
  <c r="CW15" i="8"/>
  <c r="CU15" i="8"/>
  <c r="CU17" i="8" s="1"/>
  <c r="CT15" i="8"/>
  <c r="CT17" i="8"/>
  <c r="CS15" i="8"/>
  <c r="DI17" i="8"/>
  <c r="CR15" i="8"/>
  <c r="CR17" i="8" s="1"/>
  <c r="CQ15" i="8"/>
  <c r="DG17" i="8" s="1"/>
  <c r="CP15" i="8"/>
  <c r="CP17" i="8"/>
  <c r="CO15" i="8"/>
  <c r="CO17" i="8"/>
  <c r="CM15" i="8"/>
  <c r="CM17" i="8" s="1"/>
  <c r="CL15" i="8"/>
  <c r="DB17" i="8" s="1"/>
  <c r="CK15" i="8"/>
  <c r="DA17" i="8"/>
  <c r="CJ15" i="8"/>
  <c r="CJ17" i="8"/>
  <c r="CH15" i="8"/>
  <c r="CG15" i="8"/>
  <c r="CG17" i="8" s="1"/>
  <c r="CF17" i="8"/>
  <c r="CI15" i="8"/>
  <c r="CI17" i="8" s="1"/>
  <c r="BS17" i="8"/>
  <c r="AM17" i="8"/>
  <c r="AE17" i="8"/>
  <c r="AA17" i="8"/>
  <c r="DE25" i="8"/>
  <c r="DE27" i="8"/>
  <c r="DE26" i="8"/>
  <c r="DE5" i="8"/>
  <c r="DE7" i="8"/>
  <c r="DE6" i="8" s="1"/>
  <c r="DD52" i="8"/>
  <c r="DD49" i="8"/>
  <c r="AX8" i="9"/>
  <c r="CZ5" i="2"/>
  <c r="CY11" i="8"/>
  <c r="CY28" i="8"/>
  <c r="CY31" i="8"/>
  <c r="CY38" i="8"/>
  <c r="CY41" i="8"/>
  <c r="CY48" i="8"/>
  <c r="CY51" i="8"/>
  <c r="CY58" i="8"/>
  <c r="CY64" i="8"/>
  <c r="CY67" i="8"/>
  <c r="CY70" i="8"/>
  <c r="CY76" i="8"/>
  <c r="CY8" i="8"/>
  <c r="DJ31" i="4"/>
  <c r="CY5" i="2"/>
  <c r="CX5" i="2"/>
  <c r="CZ5" i="8"/>
  <c r="CZ7" i="8" s="1"/>
  <c r="CZ6" i="8" s="1"/>
  <c r="E4" i="9"/>
  <c r="F4" i="9"/>
  <c r="G4" i="9"/>
  <c r="G6" i="9"/>
  <c r="G5" i="9" s="1"/>
  <c r="H4" i="9"/>
  <c r="L6" i="9" s="1"/>
  <c r="L5" i="9" s="1"/>
  <c r="K4" i="9"/>
  <c r="K6" i="9" s="1"/>
  <c r="K5" i="9" s="1"/>
  <c r="L4" i="9"/>
  <c r="O4" i="9"/>
  <c r="O6" i="9"/>
  <c r="O5" i="9" s="1"/>
  <c r="P4" i="9"/>
  <c r="S4" i="9"/>
  <c r="T4" i="9"/>
  <c r="T6" i="9" s="1"/>
  <c r="T5" i="9" s="1"/>
  <c r="W4" i="9"/>
  <c r="W6" i="9"/>
  <c r="W5" i="9" s="1"/>
  <c r="X4" i="9"/>
  <c r="AA4" i="9"/>
  <c r="AB4" i="9"/>
  <c r="AB6" i="9" s="1"/>
  <c r="AB5" i="9"/>
  <c r="AE4" i="9"/>
  <c r="AE6" i="9" s="1"/>
  <c r="AE5" i="9" s="1"/>
  <c r="AF4" i="9"/>
  <c r="AI4" i="9"/>
  <c r="AI6" i="9" s="1"/>
  <c r="AI5" i="9" s="1"/>
  <c r="AJ4" i="9"/>
  <c r="AM4" i="9"/>
  <c r="AN4" i="9"/>
  <c r="AO4" i="9"/>
  <c r="AP4" i="9"/>
  <c r="AQ4" i="9"/>
  <c r="AR4" i="9"/>
  <c r="AS4" i="9"/>
  <c r="AT4" i="9"/>
  <c r="AU4" i="9"/>
  <c r="AV4" i="9"/>
  <c r="AW4" i="9"/>
  <c r="AX4" i="9"/>
  <c r="AZ4" i="9"/>
  <c r="AZ6" i="9"/>
  <c r="AZ5" i="9" s="1"/>
  <c r="BC4" i="9"/>
  <c r="BC6" i="9" s="1"/>
  <c r="BC5" i="9" s="1"/>
  <c r="BD4" i="9"/>
  <c r="BE4" i="9"/>
  <c r="BF4" i="9"/>
  <c r="BV6" i="9"/>
  <c r="BV5" i="9" s="1"/>
  <c r="BG4" i="9"/>
  <c r="BG6" i="9" s="1"/>
  <c r="BG5" i="9" s="1"/>
  <c r="BH4" i="9"/>
  <c r="BH6" i="9" s="1"/>
  <c r="BH5" i="9" s="1"/>
  <c r="BI4" i="9"/>
  <c r="BJ4" i="9"/>
  <c r="BZ6" i="9"/>
  <c r="BZ5" i="9" s="1"/>
  <c r="BK4" i="9"/>
  <c r="BL4" i="9"/>
  <c r="BM4" i="9"/>
  <c r="BM6" i="9" s="1"/>
  <c r="BM5" i="9" s="1"/>
  <c r="BN4" i="9"/>
  <c r="BP4" i="9"/>
  <c r="BS4" i="9"/>
  <c r="BT4" i="9"/>
  <c r="BU4" i="9"/>
  <c r="BV4" i="9"/>
  <c r="BW4" i="9"/>
  <c r="BX4" i="9"/>
  <c r="BX6" i="9" s="1"/>
  <c r="BX5" i="9"/>
  <c r="BY4" i="9"/>
  <c r="BZ4" i="9"/>
  <c r="CA4" i="9"/>
  <c r="CB4" i="9"/>
  <c r="CC4" i="9"/>
  <c r="CD4" i="9"/>
  <c r="CF4" i="9"/>
  <c r="CI4" i="9"/>
  <c r="CI6" i="9" s="1"/>
  <c r="CI5" i="9" s="1"/>
  <c r="CJ4" i="9"/>
  <c r="CK4" i="9"/>
  <c r="CL4" i="9"/>
  <c r="CM4" i="9"/>
  <c r="CN4" i="9"/>
  <c r="CO4" i="9"/>
  <c r="CO6" i="9" s="1"/>
  <c r="CO5" i="9"/>
  <c r="CP4" i="9"/>
  <c r="CQ4" i="9"/>
  <c r="CR4" i="9"/>
  <c r="CS4" i="9"/>
  <c r="CT4" i="9"/>
  <c r="DI4" i="9"/>
  <c r="DL4" i="9"/>
  <c r="DM4" i="9"/>
  <c r="H5" i="9"/>
  <c r="I5" i="9"/>
  <c r="J5" i="9"/>
  <c r="AM5" i="9"/>
  <c r="AN5" i="9"/>
  <c r="AO5" i="9"/>
  <c r="AP5" i="9"/>
  <c r="AQ5" i="9"/>
  <c r="AR5" i="9"/>
  <c r="AS5" i="9"/>
  <c r="AT5" i="9"/>
  <c r="AU5" i="9"/>
  <c r="AV5" i="9"/>
  <c r="AW5" i="9"/>
  <c r="AX5" i="9"/>
  <c r="M6" i="9"/>
  <c r="M5" i="9" s="1"/>
  <c r="N6" i="9"/>
  <c r="N5" i="9"/>
  <c r="Q6" i="9"/>
  <c r="Q5" i="9"/>
  <c r="R6" i="9"/>
  <c r="R5" i="9" s="1"/>
  <c r="U6" i="9"/>
  <c r="U5" i="9" s="1"/>
  <c r="V6" i="9"/>
  <c r="V5" i="9"/>
  <c r="Y6" i="9"/>
  <c r="Y5" i="9"/>
  <c r="Z6" i="9"/>
  <c r="Z5" i="9" s="1"/>
  <c r="AC6" i="9"/>
  <c r="AC5" i="9" s="1"/>
  <c r="AD6" i="9"/>
  <c r="AD5" i="9"/>
  <c r="AG6" i="9"/>
  <c r="AG5" i="9"/>
  <c r="AH6" i="9"/>
  <c r="AH5" i="9" s="1"/>
  <c r="AK6" i="9"/>
  <c r="AK5" i="9" s="1"/>
  <c r="AL6" i="9"/>
  <c r="AL5" i="9"/>
  <c r="BA6" i="9"/>
  <c r="BA5" i="9"/>
  <c r="BB6" i="9"/>
  <c r="BB5" i="9" s="1"/>
  <c r="BQ6" i="9"/>
  <c r="BQ5" i="9" s="1"/>
  <c r="BR6" i="9"/>
  <c r="BR5" i="9"/>
  <c r="CG6" i="9"/>
  <c r="CG5" i="9"/>
  <c r="CH6" i="9"/>
  <c r="CH5" i="9" s="1"/>
  <c r="AY7" i="9"/>
  <c r="AY9" i="9" s="1"/>
  <c r="AY8" i="9" s="1"/>
  <c r="BO7" i="9"/>
  <c r="BO4" i="9" s="1"/>
  <c r="CE7" i="9"/>
  <c r="CE9" i="9"/>
  <c r="CE8" i="9" s="1"/>
  <c r="CU7" i="9"/>
  <c r="CU9" i="9"/>
  <c r="CU8" i="9" s="1"/>
  <c r="H8" i="9"/>
  <c r="I8" i="9"/>
  <c r="J8" i="9"/>
  <c r="AM8" i="9"/>
  <c r="AN8" i="9"/>
  <c r="AO8" i="9"/>
  <c r="AP8" i="9"/>
  <c r="AQ8" i="9"/>
  <c r="AR8" i="9"/>
  <c r="AS8" i="9"/>
  <c r="AT8" i="9"/>
  <c r="AU8" i="9"/>
  <c r="AV8" i="9"/>
  <c r="AW8" i="9"/>
  <c r="F9" i="9"/>
  <c r="G9" i="9"/>
  <c r="G8" i="9" s="1"/>
  <c r="K9" i="9"/>
  <c r="K8" i="9" s="1"/>
  <c r="L9" i="9"/>
  <c r="L8" i="9" s="1"/>
  <c r="M9" i="9"/>
  <c r="M8" i="9"/>
  <c r="N9" i="9"/>
  <c r="N8" i="9" s="1"/>
  <c r="O9" i="9"/>
  <c r="O8" i="9" s="1"/>
  <c r="P9" i="9"/>
  <c r="P8" i="9" s="1"/>
  <c r="Q9" i="9"/>
  <c r="Q8" i="9"/>
  <c r="R9" i="9"/>
  <c r="R8" i="9" s="1"/>
  <c r="S9" i="9"/>
  <c r="S8" i="9" s="1"/>
  <c r="T9" i="9"/>
  <c r="T8" i="9" s="1"/>
  <c r="U9" i="9"/>
  <c r="U8" i="9"/>
  <c r="V9" i="9"/>
  <c r="V8" i="9" s="1"/>
  <c r="W9" i="9"/>
  <c r="W8" i="9" s="1"/>
  <c r="X9" i="9"/>
  <c r="X8" i="9" s="1"/>
  <c r="Y9" i="9"/>
  <c r="Y8" i="9"/>
  <c r="Z9" i="9"/>
  <c r="Z8" i="9" s="1"/>
  <c r="AA9" i="9"/>
  <c r="AA8" i="9" s="1"/>
  <c r="AB9" i="9"/>
  <c r="AB8" i="9" s="1"/>
  <c r="AC9" i="9"/>
  <c r="AC8" i="9"/>
  <c r="AD9" i="9"/>
  <c r="AD8" i="9" s="1"/>
  <c r="AE9" i="9"/>
  <c r="AE8" i="9" s="1"/>
  <c r="AF9" i="9"/>
  <c r="AF8" i="9" s="1"/>
  <c r="AG9" i="9"/>
  <c r="AG8" i="9"/>
  <c r="AH9" i="9"/>
  <c r="AH8" i="9" s="1"/>
  <c r="AI9" i="9"/>
  <c r="AI8" i="9" s="1"/>
  <c r="AJ9" i="9"/>
  <c r="AJ8" i="9" s="1"/>
  <c r="AK9" i="9"/>
  <c r="AK8" i="9"/>
  <c r="AL9" i="9"/>
  <c r="AL8" i="9" s="1"/>
  <c r="AZ9" i="9"/>
  <c r="AZ8" i="9" s="1"/>
  <c r="BA9" i="9"/>
  <c r="BA8" i="9" s="1"/>
  <c r="BB9" i="9"/>
  <c r="BB8" i="9"/>
  <c r="BC9" i="9"/>
  <c r="BC8" i="9" s="1"/>
  <c r="BD9" i="9"/>
  <c r="BD8" i="9" s="1"/>
  <c r="BE9" i="9"/>
  <c r="BE8" i="9" s="1"/>
  <c r="BF9" i="9"/>
  <c r="BF8" i="9"/>
  <c r="BG9" i="9"/>
  <c r="BG8" i="9" s="1"/>
  <c r="BH9" i="9"/>
  <c r="BH8" i="9" s="1"/>
  <c r="BI9" i="9"/>
  <c r="BI8" i="9" s="1"/>
  <c r="BJ9" i="9"/>
  <c r="BJ8" i="9"/>
  <c r="BK9" i="9"/>
  <c r="BK8" i="9" s="1"/>
  <c r="BL9" i="9"/>
  <c r="BL8" i="9" s="1"/>
  <c r="BM9" i="9"/>
  <c r="BM8" i="9" s="1"/>
  <c r="BN9" i="9"/>
  <c r="BN8" i="9"/>
  <c r="BP9" i="9"/>
  <c r="BP8" i="9" s="1"/>
  <c r="BQ9" i="9"/>
  <c r="BQ8" i="9" s="1"/>
  <c r="BR9" i="9"/>
  <c r="BR8" i="9" s="1"/>
  <c r="BS9" i="9"/>
  <c r="BS8" i="9"/>
  <c r="BT9" i="9"/>
  <c r="BT8" i="9" s="1"/>
  <c r="BU9" i="9"/>
  <c r="BU8" i="9" s="1"/>
  <c r="BV9" i="9"/>
  <c r="BV8" i="9" s="1"/>
  <c r="BW9" i="9"/>
  <c r="BW8" i="9"/>
  <c r="BX9" i="9"/>
  <c r="BX8" i="9" s="1"/>
  <c r="BY9" i="9"/>
  <c r="BY8" i="9" s="1"/>
  <c r="BZ9" i="9"/>
  <c r="BZ8" i="9" s="1"/>
  <c r="CA9" i="9"/>
  <c r="CA8" i="9"/>
  <c r="CB9" i="9"/>
  <c r="CB8" i="9" s="1"/>
  <c r="CC9" i="9"/>
  <c r="CC8" i="9" s="1"/>
  <c r="CD9" i="9"/>
  <c r="CD8" i="9" s="1"/>
  <c r="CF9" i="9"/>
  <c r="CF8" i="9"/>
  <c r="CG9" i="9"/>
  <c r="CG8" i="9" s="1"/>
  <c r="CH9" i="9"/>
  <c r="CH8" i="9" s="1"/>
  <c r="CI9" i="9"/>
  <c r="CI8" i="9" s="1"/>
  <c r="CJ9" i="9"/>
  <c r="CJ8" i="9"/>
  <c r="CK9" i="9"/>
  <c r="CK8" i="9" s="1"/>
  <c r="CL9" i="9"/>
  <c r="CL8" i="9" s="1"/>
  <c r="CM9" i="9"/>
  <c r="CM8" i="9" s="1"/>
  <c r="CN9" i="9"/>
  <c r="CN8" i="9"/>
  <c r="CO9" i="9"/>
  <c r="CO8" i="9" s="1"/>
  <c r="CP9" i="9"/>
  <c r="CP8" i="9" s="1"/>
  <c r="CQ9" i="9"/>
  <c r="CQ8" i="9" s="1"/>
  <c r="CR9" i="9"/>
  <c r="CR8" i="9"/>
  <c r="CS9" i="9"/>
  <c r="CS8" i="9" s="1"/>
  <c r="CT9" i="9"/>
  <c r="CT8" i="9" s="1"/>
  <c r="CV9" i="9"/>
  <c r="CV8" i="9" s="1"/>
  <c r="CW9" i="9"/>
  <c r="CW8" i="9"/>
  <c r="CX9" i="9"/>
  <c r="CX8" i="9" s="1"/>
  <c r="CY9" i="9"/>
  <c r="CY8" i="9" s="1"/>
  <c r="CZ9" i="9"/>
  <c r="CZ8" i="9" s="1"/>
  <c r="DA9" i="9"/>
  <c r="DA8" i="9"/>
  <c r="DB9" i="9"/>
  <c r="DB8" i="9" s="1"/>
  <c r="DC9" i="9"/>
  <c r="DC8" i="9" s="1"/>
  <c r="DD9" i="9"/>
  <c r="DD8" i="9" s="1"/>
  <c r="DE9" i="9"/>
  <c r="DE8" i="9"/>
  <c r="DF9" i="9"/>
  <c r="DF8" i="9" s="1"/>
  <c r="DG9" i="9"/>
  <c r="DG8" i="9" s="1"/>
  <c r="DH9" i="9"/>
  <c r="DH8" i="9" s="1"/>
  <c r="DI9" i="9"/>
  <c r="DI8" i="9"/>
  <c r="DL9" i="9"/>
  <c r="DL8" i="9" s="1"/>
  <c r="DN9" i="9"/>
  <c r="DN8" i="9" s="1"/>
  <c r="AY10" i="9"/>
  <c r="BO10" i="9"/>
  <c r="CE10" i="9"/>
  <c r="CE12" i="9"/>
  <c r="CE11" i="9" s="1"/>
  <c r="CU10" i="9"/>
  <c r="CU12" i="9"/>
  <c r="CU11" i="9" s="1"/>
  <c r="H11" i="9"/>
  <c r="I11" i="9"/>
  <c r="J11" i="9"/>
  <c r="T11" i="9"/>
  <c r="X11" i="9"/>
  <c r="AB11" i="9"/>
  <c r="AF11" i="9"/>
  <c r="AJ11" i="9"/>
  <c r="AM11" i="9"/>
  <c r="AN11" i="9"/>
  <c r="AO11" i="9"/>
  <c r="AP11" i="9"/>
  <c r="AQ11" i="9"/>
  <c r="AR11" i="9"/>
  <c r="AS11" i="9"/>
  <c r="AT11" i="9"/>
  <c r="AU11" i="9"/>
  <c r="AV11" i="9"/>
  <c r="AW11" i="9"/>
  <c r="AX11" i="9"/>
  <c r="AZ11" i="9"/>
  <c r="BP11" i="9"/>
  <c r="F12" i="9"/>
  <c r="G12" i="9"/>
  <c r="G11" i="9"/>
  <c r="K12" i="9"/>
  <c r="K11" i="9" s="1"/>
  <c r="L12" i="9"/>
  <c r="L11" i="9" s="1"/>
  <c r="M12" i="9"/>
  <c r="M11" i="9"/>
  <c r="N12" i="9"/>
  <c r="N11" i="9"/>
  <c r="O12" i="9"/>
  <c r="O11" i="9" s="1"/>
  <c r="P12" i="9"/>
  <c r="P11" i="9" s="1"/>
  <c r="Q12" i="9"/>
  <c r="Q11" i="9"/>
  <c r="R12" i="9"/>
  <c r="R11" i="9"/>
  <c r="S12" i="9"/>
  <c r="S11" i="9" s="1"/>
  <c r="U12" i="9"/>
  <c r="U11" i="9" s="1"/>
  <c r="V12" i="9"/>
  <c r="V11" i="9"/>
  <c r="W12" i="9"/>
  <c r="W11" i="9"/>
  <c r="Y12" i="9"/>
  <c r="Y11" i="9" s="1"/>
  <c r="Z12" i="9"/>
  <c r="Z11" i="9" s="1"/>
  <c r="AA12" i="9"/>
  <c r="AA11" i="9" s="1"/>
  <c r="AC12" i="9"/>
  <c r="AC11" i="9"/>
  <c r="AD12" i="9"/>
  <c r="AD11" i="9" s="1"/>
  <c r="AE12" i="9"/>
  <c r="AE11" i="9" s="1"/>
  <c r="AG12" i="9"/>
  <c r="AG11" i="9" s="1"/>
  <c r="AH12" i="9"/>
  <c r="AH11" i="9"/>
  <c r="AI12" i="9"/>
  <c r="AI11" i="9" s="1"/>
  <c r="AK12" i="9"/>
  <c r="AK11" i="9" s="1"/>
  <c r="AL12" i="9"/>
  <c r="AL11" i="9" s="1"/>
  <c r="BA12" i="9"/>
  <c r="BA11" i="9"/>
  <c r="BB12" i="9"/>
  <c r="BB11" i="9" s="1"/>
  <c r="BC12" i="9"/>
  <c r="BC11" i="9" s="1"/>
  <c r="BD12" i="9"/>
  <c r="BD11" i="9" s="1"/>
  <c r="BE12" i="9"/>
  <c r="BE11" i="9"/>
  <c r="BF12" i="9"/>
  <c r="BF11" i="9" s="1"/>
  <c r="BG12" i="9"/>
  <c r="BG11" i="9" s="1"/>
  <c r="BH12" i="9"/>
  <c r="BH11" i="9" s="1"/>
  <c r="BI12" i="9"/>
  <c r="BI11" i="9"/>
  <c r="BJ12" i="9"/>
  <c r="BJ11" i="9" s="1"/>
  <c r="BK12" i="9"/>
  <c r="BK11" i="9" s="1"/>
  <c r="BL12" i="9"/>
  <c r="BL11" i="9" s="1"/>
  <c r="BM12" i="9"/>
  <c r="BM11" i="9"/>
  <c r="BN12" i="9"/>
  <c r="BN11" i="9" s="1"/>
  <c r="BQ12" i="9"/>
  <c r="BQ11" i="9" s="1"/>
  <c r="BR12" i="9"/>
  <c r="BR11" i="9" s="1"/>
  <c r="BS12" i="9"/>
  <c r="BS11" i="9"/>
  <c r="BT12" i="9"/>
  <c r="BT11" i="9" s="1"/>
  <c r="BU12" i="9"/>
  <c r="BU11" i="9" s="1"/>
  <c r="BV12" i="9"/>
  <c r="BV11" i="9" s="1"/>
  <c r="BW12" i="9"/>
  <c r="BW11" i="9"/>
  <c r="BX12" i="9"/>
  <c r="BX11" i="9" s="1"/>
  <c r="BY12" i="9"/>
  <c r="BY11" i="9" s="1"/>
  <c r="BZ12" i="9"/>
  <c r="BZ11" i="9" s="1"/>
  <c r="CA12" i="9"/>
  <c r="CA11" i="9"/>
  <c r="CB12" i="9"/>
  <c r="CB11" i="9" s="1"/>
  <c r="CC12" i="9"/>
  <c r="CC11" i="9" s="1"/>
  <c r="CD12" i="9"/>
  <c r="CD11" i="9" s="1"/>
  <c r="CF12" i="9"/>
  <c r="CF11" i="9"/>
  <c r="CG12" i="9"/>
  <c r="CG11" i="9" s="1"/>
  <c r="CH12" i="9"/>
  <c r="CH11" i="9" s="1"/>
  <c r="CI12" i="9"/>
  <c r="CI11" i="9" s="1"/>
  <c r="CJ12" i="9"/>
  <c r="CJ11" i="9"/>
  <c r="CK12" i="9"/>
  <c r="CK11" i="9" s="1"/>
  <c r="CL12" i="9"/>
  <c r="CL11" i="9" s="1"/>
  <c r="CM12" i="9"/>
  <c r="CM11" i="9" s="1"/>
  <c r="CN12" i="9"/>
  <c r="CN11" i="9"/>
  <c r="CO12" i="9"/>
  <c r="CO11" i="9" s="1"/>
  <c r="CP12" i="9"/>
  <c r="CP11" i="9" s="1"/>
  <c r="CQ12" i="9"/>
  <c r="CQ11" i="9" s="1"/>
  <c r="CR12" i="9"/>
  <c r="CR11" i="9"/>
  <c r="CS12" i="9"/>
  <c r="CS11" i="9" s="1"/>
  <c r="CT12" i="9"/>
  <c r="CT11" i="9" s="1"/>
  <c r="CV12" i="9"/>
  <c r="CV11" i="9" s="1"/>
  <c r="DI12" i="9"/>
  <c r="DI11" i="9"/>
  <c r="DL12" i="9"/>
  <c r="DL11" i="9" s="1"/>
  <c r="AY13" i="9"/>
  <c r="AY15" i="9" s="1"/>
  <c r="AY14" i="9" s="1"/>
  <c r="BO13" i="9"/>
  <c r="CE13" i="9"/>
  <c r="CE15" i="9"/>
  <c r="CE14" i="9" s="1"/>
  <c r="CU13" i="9"/>
  <c r="CU15" i="9"/>
  <c r="CU14" i="9" s="1"/>
  <c r="H14" i="9"/>
  <c r="I14" i="9"/>
  <c r="J14" i="9"/>
  <c r="T14" i="9"/>
  <c r="X14" i="9"/>
  <c r="AB14" i="9"/>
  <c r="AF14" i="9"/>
  <c r="AJ14" i="9"/>
  <c r="AM14" i="9"/>
  <c r="AN14" i="9"/>
  <c r="AO14" i="9"/>
  <c r="AP14" i="9"/>
  <c r="AQ14" i="9"/>
  <c r="AR14" i="9"/>
  <c r="AS14" i="9"/>
  <c r="AT14" i="9"/>
  <c r="AU14" i="9"/>
  <c r="AV14" i="9"/>
  <c r="AW14" i="9"/>
  <c r="AX14" i="9"/>
  <c r="AZ14" i="9"/>
  <c r="BP14" i="9"/>
  <c r="F15" i="9"/>
  <c r="G15" i="9"/>
  <c r="G14" i="9"/>
  <c r="K15" i="9"/>
  <c r="K14" i="9"/>
  <c r="L15" i="9"/>
  <c r="L14" i="9" s="1"/>
  <c r="M15" i="9"/>
  <c r="M14" i="9"/>
  <c r="N15" i="9"/>
  <c r="N14" i="9"/>
  <c r="O15" i="9"/>
  <c r="O14" i="9"/>
  <c r="P15" i="9"/>
  <c r="P14" i="9" s="1"/>
  <c r="Q15" i="9"/>
  <c r="Q14" i="9"/>
  <c r="R15" i="9"/>
  <c r="R14" i="9"/>
  <c r="S15" i="9"/>
  <c r="S14" i="9"/>
  <c r="U15" i="9"/>
  <c r="U14" i="9" s="1"/>
  <c r="V15" i="9"/>
  <c r="V14" i="9"/>
  <c r="W15" i="9"/>
  <c r="W14" i="9"/>
  <c r="Y15" i="9"/>
  <c r="Y14" i="9"/>
  <c r="Z15" i="9"/>
  <c r="Z14" i="9" s="1"/>
  <c r="AA15" i="9"/>
  <c r="AA14" i="9"/>
  <c r="AC15" i="9"/>
  <c r="AC14" i="9"/>
  <c r="AD15" i="9"/>
  <c r="AD14" i="9"/>
  <c r="AE15" i="9"/>
  <c r="AE14" i="9" s="1"/>
  <c r="AG15" i="9"/>
  <c r="AG14" i="9"/>
  <c r="AH15" i="9"/>
  <c r="AH14" i="9"/>
  <c r="AI15" i="9"/>
  <c r="AI14" i="9"/>
  <c r="AK15" i="9"/>
  <c r="AK14" i="9" s="1"/>
  <c r="AL15" i="9"/>
  <c r="AL14" i="9"/>
  <c r="BA15" i="9"/>
  <c r="BA14" i="9"/>
  <c r="BB15" i="9"/>
  <c r="BB14" i="9"/>
  <c r="BC15" i="9"/>
  <c r="BC14" i="9" s="1"/>
  <c r="BD15" i="9"/>
  <c r="BD14" i="9"/>
  <c r="BE15" i="9"/>
  <c r="BE14" i="9"/>
  <c r="BF15" i="9"/>
  <c r="BF14" i="9"/>
  <c r="BG15" i="9"/>
  <c r="BG14" i="9" s="1"/>
  <c r="BH15" i="9"/>
  <c r="BH14" i="9"/>
  <c r="BI15" i="9"/>
  <c r="BI14" i="9"/>
  <c r="BJ15" i="9"/>
  <c r="BJ14" i="9"/>
  <c r="BK15" i="9"/>
  <c r="BK14" i="9" s="1"/>
  <c r="BL15" i="9"/>
  <c r="BL14" i="9"/>
  <c r="BM15" i="9"/>
  <c r="BM14" i="9"/>
  <c r="BN15" i="9"/>
  <c r="BN14" i="9"/>
  <c r="BQ15" i="9"/>
  <c r="BQ14" i="9" s="1"/>
  <c r="BR15" i="9"/>
  <c r="BR14" i="9"/>
  <c r="BS15" i="9"/>
  <c r="BS14" i="9"/>
  <c r="BT15" i="9"/>
  <c r="BT14" i="9"/>
  <c r="BU15" i="9"/>
  <c r="BU14" i="9" s="1"/>
  <c r="BV15" i="9"/>
  <c r="BV14" i="9"/>
  <c r="BW15" i="9"/>
  <c r="BW14" i="9"/>
  <c r="BX15" i="9"/>
  <c r="BX14" i="9"/>
  <c r="BY15" i="9"/>
  <c r="BY14" i="9" s="1"/>
  <c r="BZ15" i="9"/>
  <c r="BZ14" i="9"/>
  <c r="CA15" i="9"/>
  <c r="CA14" i="9"/>
  <c r="CB15" i="9"/>
  <c r="CB14" i="9"/>
  <c r="CC15" i="9"/>
  <c r="CC14" i="9" s="1"/>
  <c r="CD15" i="9"/>
  <c r="CD14" i="9"/>
  <c r="CF15" i="9"/>
  <c r="CF14" i="9"/>
  <c r="CG15" i="9"/>
  <c r="CG14" i="9"/>
  <c r="CH15" i="9"/>
  <c r="CH14" i="9" s="1"/>
  <c r="CI15" i="9"/>
  <c r="CI14" i="9"/>
  <c r="CJ15" i="9"/>
  <c r="CJ14" i="9" s="1"/>
  <c r="CK15" i="9"/>
  <c r="CK14" i="9"/>
  <c r="CL15" i="9"/>
  <c r="CL14" i="9" s="1"/>
  <c r="CM15" i="9"/>
  <c r="CM14" i="9"/>
  <c r="CN15" i="9"/>
  <c r="CN14" i="9" s="1"/>
  <c r="CO15" i="9"/>
  <c r="CO14" i="9"/>
  <c r="CP15" i="9"/>
  <c r="CP14" i="9" s="1"/>
  <c r="CQ15" i="9"/>
  <c r="CQ14" i="9"/>
  <c r="CR15" i="9"/>
  <c r="CR14" i="9" s="1"/>
  <c r="CS15" i="9"/>
  <c r="CS14" i="9"/>
  <c r="CT15" i="9"/>
  <c r="CT14" i="9" s="1"/>
  <c r="CV15" i="9"/>
  <c r="CV14" i="9"/>
  <c r="CW15" i="9"/>
  <c r="CW14" i="9" s="1"/>
  <c r="CX15" i="9"/>
  <c r="CX14" i="9"/>
  <c r="CY15" i="9"/>
  <c r="CY14" i="9" s="1"/>
  <c r="CZ15" i="9"/>
  <c r="CZ14" i="9"/>
  <c r="DA15" i="9"/>
  <c r="DA14" i="9" s="1"/>
  <c r="DB15" i="9"/>
  <c r="DB14" i="9"/>
  <c r="DC15" i="9"/>
  <c r="DC14" i="9" s="1"/>
  <c r="DD15" i="9"/>
  <c r="DD14" i="9"/>
  <c r="DE15" i="9"/>
  <c r="DE14" i="9" s="1"/>
  <c r="DF15" i="9"/>
  <c r="DF14" i="9"/>
  <c r="DG15" i="9"/>
  <c r="DG14" i="9" s="1"/>
  <c r="DH15" i="9"/>
  <c r="DH14" i="9"/>
  <c r="DI15" i="9"/>
  <c r="DI14" i="9" s="1"/>
  <c r="DL15" i="9"/>
  <c r="DL14" i="9"/>
  <c r="DM15" i="9"/>
  <c r="DM14" i="9" s="1"/>
  <c r="DN15" i="9"/>
  <c r="DN14" i="9"/>
  <c r="AY16" i="9"/>
  <c r="CE16" i="9"/>
  <c r="CE18" i="9" s="1"/>
  <c r="CE17" i="9"/>
  <c r="CU16" i="9"/>
  <c r="CU18" i="9" s="1"/>
  <c r="CU17" i="9" s="1"/>
  <c r="H17" i="9"/>
  <c r="I17" i="9"/>
  <c r="J17" i="9"/>
  <c r="T17" i="9"/>
  <c r="X17" i="9"/>
  <c r="AB17" i="9"/>
  <c r="AF17" i="9"/>
  <c r="AJ17" i="9"/>
  <c r="AM17" i="9"/>
  <c r="AN17" i="9"/>
  <c r="AO17" i="9"/>
  <c r="AP17" i="9"/>
  <c r="AQ17" i="9"/>
  <c r="AR17" i="9"/>
  <c r="AS17" i="9"/>
  <c r="AT17" i="9"/>
  <c r="AU17" i="9"/>
  <c r="AV17" i="9"/>
  <c r="AW17" i="9"/>
  <c r="AX17" i="9"/>
  <c r="AZ17" i="9"/>
  <c r="BP17" i="9"/>
  <c r="F18" i="9"/>
  <c r="G18" i="9"/>
  <c r="G17" i="9"/>
  <c r="K18" i="9"/>
  <c r="K17" i="9" s="1"/>
  <c r="L18" i="9"/>
  <c r="L17" i="9"/>
  <c r="M18" i="9"/>
  <c r="M17" i="9" s="1"/>
  <c r="N18" i="9"/>
  <c r="N17" i="9"/>
  <c r="O18" i="9"/>
  <c r="O17" i="9" s="1"/>
  <c r="P18" i="9"/>
  <c r="P17" i="9"/>
  <c r="Q18" i="9"/>
  <c r="Q17" i="9" s="1"/>
  <c r="R18" i="9"/>
  <c r="R17" i="9"/>
  <c r="S18" i="9"/>
  <c r="S17" i="9" s="1"/>
  <c r="U18" i="9"/>
  <c r="U17" i="9"/>
  <c r="V18" i="9"/>
  <c r="V17" i="9" s="1"/>
  <c r="W18" i="9"/>
  <c r="W17" i="9"/>
  <c r="Y18" i="9"/>
  <c r="Y17" i="9" s="1"/>
  <c r="Z18" i="9"/>
  <c r="Z17" i="9"/>
  <c r="AA18" i="9"/>
  <c r="AA17" i="9" s="1"/>
  <c r="AC18" i="9"/>
  <c r="AC17" i="9"/>
  <c r="AD18" i="9"/>
  <c r="AD17" i="9" s="1"/>
  <c r="AE18" i="9"/>
  <c r="AE17" i="9"/>
  <c r="AG18" i="9"/>
  <c r="AG17" i="9" s="1"/>
  <c r="AH18" i="9"/>
  <c r="AH17" i="9"/>
  <c r="AI18" i="9"/>
  <c r="AI17" i="9" s="1"/>
  <c r="AK18" i="9"/>
  <c r="AK17" i="9"/>
  <c r="AL18" i="9"/>
  <c r="AL17" i="9" s="1"/>
  <c r="BA18" i="9"/>
  <c r="BA17" i="9"/>
  <c r="BB18" i="9"/>
  <c r="BB17" i="9" s="1"/>
  <c r="BC18" i="9"/>
  <c r="BC17" i="9"/>
  <c r="BD18" i="9"/>
  <c r="BD17" i="9" s="1"/>
  <c r="BE18" i="9"/>
  <c r="BE17" i="9"/>
  <c r="BF18" i="9"/>
  <c r="BF17" i="9" s="1"/>
  <c r="BG18" i="9"/>
  <c r="BG17" i="9"/>
  <c r="BH18" i="9"/>
  <c r="BH17" i="9" s="1"/>
  <c r="BI18" i="9"/>
  <c r="BI17" i="9"/>
  <c r="BJ18" i="9"/>
  <c r="BJ17" i="9" s="1"/>
  <c r="BK18" i="9"/>
  <c r="BK17" i="9"/>
  <c r="BL18" i="9"/>
  <c r="BL17" i="9" s="1"/>
  <c r="BM18" i="9"/>
  <c r="BM17" i="9"/>
  <c r="BN18" i="9"/>
  <c r="BN17" i="9" s="1"/>
  <c r="BQ18" i="9"/>
  <c r="BQ17" i="9"/>
  <c r="BR18" i="9"/>
  <c r="BR17" i="9" s="1"/>
  <c r="BS18" i="9"/>
  <c r="BS17" i="9"/>
  <c r="BT18" i="9"/>
  <c r="BT17" i="9" s="1"/>
  <c r="BU18" i="9"/>
  <c r="BU17" i="9"/>
  <c r="BV18" i="9"/>
  <c r="BV17" i="9" s="1"/>
  <c r="BW18" i="9"/>
  <c r="BW17" i="9"/>
  <c r="BX18" i="9"/>
  <c r="BX17" i="9" s="1"/>
  <c r="BY18" i="9"/>
  <c r="BY17" i="9"/>
  <c r="BZ18" i="9"/>
  <c r="BZ17" i="9" s="1"/>
  <c r="CA18" i="9"/>
  <c r="CA17" i="9"/>
  <c r="CB18" i="9"/>
  <c r="CB17" i="9" s="1"/>
  <c r="CC18" i="9"/>
  <c r="CC17" i="9"/>
  <c r="CD18" i="9"/>
  <c r="CD17" i="9" s="1"/>
  <c r="CF18" i="9"/>
  <c r="CF17" i="9"/>
  <c r="CG18" i="9"/>
  <c r="CG17" i="9" s="1"/>
  <c r="CH18" i="9"/>
  <c r="CH17" i="9"/>
  <c r="CI18" i="9"/>
  <c r="CI17" i="9" s="1"/>
  <c r="CJ18" i="9"/>
  <c r="CJ17" i="9"/>
  <c r="CK18" i="9"/>
  <c r="CK17" i="9" s="1"/>
  <c r="CL18" i="9"/>
  <c r="CL17" i="9"/>
  <c r="CM18" i="9"/>
  <c r="CM17" i="9" s="1"/>
  <c r="CN18" i="9"/>
  <c r="CN17" i="9"/>
  <c r="CO18" i="9"/>
  <c r="CO17" i="9" s="1"/>
  <c r="CP18" i="9"/>
  <c r="CP17" i="9"/>
  <c r="CQ18" i="9"/>
  <c r="CQ17" i="9" s="1"/>
  <c r="CR18" i="9"/>
  <c r="CR17" i="9"/>
  <c r="CS18" i="9"/>
  <c r="CS17" i="9" s="1"/>
  <c r="CT18" i="9"/>
  <c r="CT17" i="9"/>
  <c r="CV18" i="9"/>
  <c r="CV17" i="9" s="1"/>
  <c r="CW18" i="9"/>
  <c r="CW17" i="9"/>
  <c r="CX18" i="9"/>
  <c r="CX17" i="9" s="1"/>
  <c r="CY18" i="9"/>
  <c r="CY17" i="9"/>
  <c r="CZ18" i="9"/>
  <c r="CZ17" i="9" s="1"/>
  <c r="DA18" i="9"/>
  <c r="DA17" i="9"/>
  <c r="DB18" i="9"/>
  <c r="DB17" i="9" s="1"/>
  <c r="DC18" i="9"/>
  <c r="DC17" i="9"/>
  <c r="DD18" i="9"/>
  <c r="DD17" i="9" s="1"/>
  <c r="DE18" i="9"/>
  <c r="DE17" i="9"/>
  <c r="DF18" i="9"/>
  <c r="DF17" i="9" s="1"/>
  <c r="DG18" i="9"/>
  <c r="DG17" i="9"/>
  <c r="DH18" i="9"/>
  <c r="DH17" i="9" s="1"/>
  <c r="DI18" i="9"/>
  <c r="DI17" i="9"/>
  <c r="DL18" i="9"/>
  <c r="DL17" i="9" s="1"/>
  <c r="DN18" i="9"/>
  <c r="DN17" i="9"/>
  <c r="AY19" i="9"/>
  <c r="AY21" i="9" s="1"/>
  <c r="AY20" i="9" s="1"/>
  <c r="BO19" i="9"/>
  <c r="CE19" i="9"/>
  <c r="CE21" i="9" s="1"/>
  <c r="CE20" i="9" s="1"/>
  <c r="CU19" i="9"/>
  <c r="CU21" i="9" s="1"/>
  <c r="CU20" i="9" s="1"/>
  <c r="H20" i="9"/>
  <c r="I20" i="9"/>
  <c r="J20" i="9"/>
  <c r="T20" i="9"/>
  <c r="X20" i="9"/>
  <c r="AB20" i="9"/>
  <c r="AF20" i="9"/>
  <c r="AJ20" i="9"/>
  <c r="AM20" i="9"/>
  <c r="AN20" i="9"/>
  <c r="AO20" i="9"/>
  <c r="AP20" i="9"/>
  <c r="AQ20" i="9"/>
  <c r="AR20" i="9"/>
  <c r="AS20" i="9"/>
  <c r="AT20" i="9"/>
  <c r="AU20" i="9"/>
  <c r="AV20" i="9"/>
  <c r="AW20" i="9"/>
  <c r="AX20" i="9"/>
  <c r="AZ20" i="9"/>
  <c r="BP20" i="9"/>
  <c r="F21" i="9"/>
  <c r="G21" i="9"/>
  <c r="G20" i="9" s="1"/>
  <c r="K21" i="9"/>
  <c r="K20" i="9"/>
  <c r="L21" i="9"/>
  <c r="L20" i="9" s="1"/>
  <c r="M21" i="9"/>
  <c r="M20" i="9"/>
  <c r="N21" i="9"/>
  <c r="N20" i="9" s="1"/>
  <c r="O21" i="9"/>
  <c r="O20" i="9"/>
  <c r="P21" i="9"/>
  <c r="P20" i="9" s="1"/>
  <c r="Q21" i="9"/>
  <c r="Q20" i="9" s="1"/>
  <c r="R21" i="9"/>
  <c r="R20" i="9" s="1"/>
  <c r="S21" i="9"/>
  <c r="S20" i="9"/>
  <c r="U21" i="9"/>
  <c r="U20" i="9" s="1"/>
  <c r="V21" i="9"/>
  <c r="V20" i="9" s="1"/>
  <c r="W21" i="9"/>
  <c r="W20" i="9" s="1"/>
  <c r="Y21" i="9"/>
  <c r="Y20" i="9"/>
  <c r="Z21" i="9"/>
  <c r="Z20" i="9" s="1"/>
  <c r="AA21" i="9"/>
  <c r="AA20" i="9" s="1"/>
  <c r="AC21" i="9"/>
  <c r="AC20" i="9" s="1"/>
  <c r="AD21" i="9"/>
  <c r="AD20" i="9"/>
  <c r="AE21" i="9"/>
  <c r="AE20" i="9" s="1"/>
  <c r="AG21" i="9"/>
  <c r="AG20" i="9"/>
  <c r="AH21" i="9"/>
  <c r="AH20" i="9" s="1"/>
  <c r="AI21" i="9"/>
  <c r="AI20" i="9"/>
  <c r="AK21" i="9"/>
  <c r="AK20" i="9" s="1"/>
  <c r="AL21" i="9"/>
  <c r="AL20" i="9" s="1"/>
  <c r="BA21" i="9"/>
  <c r="BA20" i="9" s="1"/>
  <c r="BB21" i="9"/>
  <c r="BB20" i="9"/>
  <c r="BC21" i="9"/>
  <c r="BC20" i="9" s="1"/>
  <c r="BD21" i="9"/>
  <c r="BD20" i="9" s="1"/>
  <c r="BE21" i="9"/>
  <c r="BE20" i="9" s="1"/>
  <c r="BF21" i="9"/>
  <c r="BF20" i="9"/>
  <c r="BG21" i="9"/>
  <c r="BG20" i="9" s="1"/>
  <c r="BH21" i="9"/>
  <c r="BH20" i="9" s="1"/>
  <c r="BI21" i="9"/>
  <c r="BI20" i="9" s="1"/>
  <c r="BJ21" i="9"/>
  <c r="BJ20" i="9"/>
  <c r="BK21" i="9"/>
  <c r="BK20" i="9" s="1"/>
  <c r="BL21" i="9"/>
  <c r="BL20" i="9"/>
  <c r="BM21" i="9"/>
  <c r="BM20" i="9" s="1"/>
  <c r="BN21" i="9"/>
  <c r="BN20" i="9"/>
  <c r="BQ21" i="9"/>
  <c r="BQ20" i="9" s="1"/>
  <c r="BR21" i="9"/>
  <c r="BR20" i="9" s="1"/>
  <c r="BS21" i="9"/>
  <c r="BS20" i="9" s="1"/>
  <c r="BT21" i="9"/>
  <c r="BT20" i="9"/>
  <c r="BU21" i="9"/>
  <c r="BU20" i="9" s="1"/>
  <c r="BV21" i="9"/>
  <c r="BV20" i="9" s="1"/>
  <c r="BW21" i="9"/>
  <c r="BW20" i="9" s="1"/>
  <c r="BX21" i="9"/>
  <c r="BX20" i="9"/>
  <c r="BY21" i="9"/>
  <c r="BY20" i="9" s="1"/>
  <c r="BZ21" i="9"/>
  <c r="BZ20" i="9" s="1"/>
  <c r="CA21" i="9"/>
  <c r="CA20" i="9" s="1"/>
  <c r="CB21" i="9"/>
  <c r="CB20" i="9"/>
  <c r="CC21" i="9"/>
  <c r="CC20" i="9" s="1"/>
  <c r="CD21" i="9"/>
  <c r="CD20" i="9"/>
  <c r="CF21" i="9"/>
  <c r="CF20" i="9" s="1"/>
  <c r="CG21" i="9"/>
  <c r="CG20" i="9"/>
  <c r="CH21" i="9"/>
  <c r="CH20" i="9" s="1"/>
  <c r="CI21" i="9"/>
  <c r="CI20" i="9" s="1"/>
  <c r="CJ21" i="9"/>
  <c r="CJ20" i="9" s="1"/>
  <c r="CK21" i="9"/>
  <c r="CK20" i="9"/>
  <c r="CL21" i="9"/>
  <c r="CL20" i="9" s="1"/>
  <c r="CM21" i="9"/>
  <c r="CM20" i="9" s="1"/>
  <c r="CN21" i="9"/>
  <c r="CN20" i="9" s="1"/>
  <c r="CO21" i="9"/>
  <c r="CO20" i="9"/>
  <c r="CP21" i="9"/>
  <c r="CP20" i="9" s="1"/>
  <c r="CQ21" i="9"/>
  <c r="CQ20" i="9" s="1"/>
  <c r="CR21" i="9"/>
  <c r="CR20" i="9" s="1"/>
  <c r="CS21" i="9"/>
  <c r="CS20" i="9"/>
  <c r="CT21" i="9"/>
  <c r="CT20" i="9" s="1"/>
  <c r="CV21" i="9"/>
  <c r="CV20" i="9"/>
  <c r="CW21" i="9"/>
  <c r="CW20" i="9" s="1"/>
  <c r="CX21" i="9"/>
  <c r="CX20" i="9"/>
  <c r="CY21" i="9"/>
  <c r="CY20" i="9" s="1"/>
  <c r="CZ21" i="9"/>
  <c r="CZ20" i="9" s="1"/>
  <c r="DA21" i="9"/>
  <c r="DA20" i="9" s="1"/>
  <c r="DB21" i="9"/>
  <c r="DB20" i="9"/>
  <c r="DC21" i="9"/>
  <c r="DC20" i="9" s="1"/>
  <c r="DD21" i="9"/>
  <c r="DD20" i="9" s="1"/>
  <c r="DE21" i="9"/>
  <c r="DE20" i="9" s="1"/>
  <c r="DF21" i="9"/>
  <c r="DF20" i="9"/>
  <c r="DG21" i="9"/>
  <c r="DG20" i="9" s="1"/>
  <c r="DH21" i="9"/>
  <c r="DH20" i="9" s="1"/>
  <c r="DI21" i="9"/>
  <c r="DI20" i="9" s="1"/>
  <c r="DL21" i="9"/>
  <c r="DL20" i="9"/>
  <c r="DN21" i="9"/>
  <c r="DN20" i="9" s="1"/>
  <c r="AY22" i="9"/>
  <c r="AY24" i="9"/>
  <c r="AY23" i="9" s="1"/>
  <c r="BO22" i="9"/>
  <c r="BO24" i="9" s="1"/>
  <c r="BO23" i="9" s="1"/>
  <c r="CE22" i="9"/>
  <c r="CE24" i="9" s="1"/>
  <c r="CE23" i="9" s="1"/>
  <c r="CU22" i="9"/>
  <c r="CU24" i="9" s="1"/>
  <c r="CU23" i="9" s="1"/>
  <c r="DK24" i="9"/>
  <c r="DK23" i="9"/>
  <c r="H23" i="9"/>
  <c r="I23" i="9"/>
  <c r="J23" i="9"/>
  <c r="T23" i="9"/>
  <c r="X23" i="9"/>
  <c r="AB23" i="9"/>
  <c r="AF23" i="9"/>
  <c r="AJ23" i="9"/>
  <c r="AM23" i="9"/>
  <c r="AN23" i="9"/>
  <c r="AO23" i="9"/>
  <c r="AP23" i="9"/>
  <c r="AQ23" i="9"/>
  <c r="AR23" i="9"/>
  <c r="AS23" i="9"/>
  <c r="AT23" i="9"/>
  <c r="AU23" i="9"/>
  <c r="AV23" i="9"/>
  <c r="AW23" i="9"/>
  <c r="AX23" i="9"/>
  <c r="AZ23" i="9"/>
  <c r="BP23" i="9"/>
  <c r="F24" i="9"/>
  <c r="G24" i="9"/>
  <c r="G23" i="9"/>
  <c r="K24" i="9"/>
  <c r="K23" i="9"/>
  <c r="L24" i="9"/>
  <c r="L23" i="9" s="1"/>
  <c r="M24" i="9"/>
  <c r="M23" i="9"/>
  <c r="N24" i="9"/>
  <c r="N23" i="9" s="1"/>
  <c r="O24" i="9"/>
  <c r="O23" i="9"/>
  <c r="P24" i="9"/>
  <c r="P23" i="9" s="1"/>
  <c r="Q24" i="9"/>
  <c r="Q23" i="9"/>
  <c r="R24" i="9"/>
  <c r="R23" i="9" s="1"/>
  <c r="S24" i="9"/>
  <c r="S23" i="9"/>
  <c r="U24" i="9"/>
  <c r="U23" i="9"/>
  <c r="V24" i="9"/>
  <c r="V23" i="9"/>
  <c r="W24" i="9"/>
  <c r="W23" i="9" s="1"/>
  <c r="Y24" i="9"/>
  <c r="Y23" i="9"/>
  <c r="Z24" i="9"/>
  <c r="Z23" i="9" s="1"/>
  <c r="AA24" i="9"/>
  <c r="AA23" i="9"/>
  <c r="AC24" i="9"/>
  <c r="AC23" i="9" s="1"/>
  <c r="AD24" i="9"/>
  <c r="AD23" i="9"/>
  <c r="AE24" i="9"/>
  <c r="AE23" i="9"/>
  <c r="AG24" i="9"/>
  <c r="AG23" i="9"/>
  <c r="AH24" i="9"/>
  <c r="AH23" i="9" s="1"/>
  <c r="AI24" i="9"/>
  <c r="AI23" i="9"/>
  <c r="AK24" i="9"/>
  <c r="AK23" i="9" s="1"/>
  <c r="AL24" i="9"/>
  <c r="AL23" i="9"/>
  <c r="BA24" i="9"/>
  <c r="BA23" i="9" s="1"/>
  <c r="BB24" i="9"/>
  <c r="BB23" i="9"/>
  <c r="BC24" i="9"/>
  <c r="BC23" i="9"/>
  <c r="BD24" i="9"/>
  <c r="BD23" i="9"/>
  <c r="BE24" i="9"/>
  <c r="BE23" i="9" s="1"/>
  <c r="BF24" i="9"/>
  <c r="BF23" i="9"/>
  <c r="BG24" i="9"/>
  <c r="BG23" i="9" s="1"/>
  <c r="BH24" i="9"/>
  <c r="BH23" i="9" s="1"/>
  <c r="BI24" i="9"/>
  <c r="BI23" i="9"/>
  <c r="BJ24" i="9"/>
  <c r="BJ23" i="9"/>
  <c r="BK24" i="9"/>
  <c r="BK23" i="9"/>
  <c r="BL24" i="9"/>
  <c r="BL23" i="9" s="1"/>
  <c r="BM24" i="9"/>
  <c r="BM23" i="9" s="1"/>
  <c r="BN24" i="9"/>
  <c r="BN23" i="9"/>
  <c r="BQ24" i="9"/>
  <c r="BQ23" i="9"/>
  <c r="BR24" i="9"/>
  <c r="BR23" i="9" s="1"/>
  <c r="BS24" i="9"/>
  <c r="BS23" i="9" s="1"/>
  <c r="BT24" i="9"/>
  <c r="BT23" i="9"/>
  <c r="BU24" i="9"/>
  <c r="BU23" i="9"/>
  <c r="BV24" i="9"/>
  <c r="BV23" i="9" s="1"/>
  <c r="BW24" i="9"/>
  <c r="BW23" i="9" s="1"/>
  <c r="BX24" i="9"/>
  <c r="BX23" i="9"/>
  <c r="BY24" i="9"/>
  <c r="BY23" i="9" s="1"/>
  <c r="BZ24" i="9"/>
  <c r="BZ23" i="9" s="1"/>
  <c r="CA24" i="9"/>
  <c r="CA23" i="9"/>
  <c r="CB24" i="9"/>
  <c r="CB23" i="9"/>
  <c r="CC24" i="9"/>
  <c r="CC23" i="9"/>
  <c r="CD24" i="9"/>
  <c r="CD23" i="9" s="1"/>
  <c r="CF24" i="9"/>
  <c r="CF23" i="9"/>
  <c r="CG24" i="9"/>
  <c r="CG23" i="9"/>
  <c r="CH24" i="9"/>
  <c r="CH23" i="9" s="1"/>
  <c r="CI24" i="9"/>
  <c r="CI23" i="9" s="1"/>
  <c r="CJ24" i="9"/>
  <c r="CJ23" i="9"/>
  <c r="CK24" i="9"/>
  <c r="CK23" i="9"/>
  <c r="CL24" i="9"/>
  <c r="CL23" i="9" s="1"/>
  <c r="CM24" i="9"/>
  <c r="CM23" i="9" s="1"/>
  <c r="CN24" i="9"/>
  <c r="CN23" i="9" s="1"/>
  <c r="CO24" i="9"/>
  <c r="CO23" i="9"/>
  <c r="CP24" i="9"/>
  <c r="CP23" i="9" s="1"/>
  <c r="CQ24" i="9"/>
  <c r="CQ23" i="9" s="1"/>
  <c r="CR24" i="9"/>
  <c r="CR23" i="9"/>
  <c r="CS24" i="9"/>
  <c r="CS23" i="9"/>
  <c r="CT24" i="9"/>
  <c r="CT23" i="9"/>
  <c r="CV24" i="9"/>
  <c r="CV23" i="9" s="1"/>
  <c r="CW24" i="9"/>
  <c r="CW23" i="9" s="1"/>
  <c r="CX24" i="9"/>
  <c r="CX23" i="9"/>
  <c r="CY24" i="9"/>
  <c r="CY23" i="9"/>
  <c r="CZ24" i="9"/>
  <c r="CZ23" i="9" s="1"/>
  <c r="DA24" i="9"/>
  <c r="DA23" i="9" s="1"/>
  <c r="DB24" i="9"/>
  <c r="DB23" i="9"/>
  <c r="DC24" i="9"/>
  <c r="DC23" i="9"/>
  <c r="DD24" i="9"/>
  <c r="DD23" i="9" s="1"/>
  <c r="DE24" i="9"/>
  <c r="DE23" i="9" s="1"/>
  <c r="DF24" i="9"/>
  <c r="DF23" i="9"/>
  <c r="DG24" i="9"/>
  <c r="DG23" i="9" s="1"/>
  <c r="DH24" i="9"/>
  <c r="DH23" i="9" s="1"/>
  <c r="DI24" i="9"/>
  <c r="DI23" i="9"/>
  <c r="DJ24" i="9"/>
  <c r="DJ23" i="9"/>
  <c r="DL24" i="9"/>
  <c r="DL23" i="9"/>
  <c r="DM24" i="9"/>
  <c r="DM23" i="9" s="1"/>
  <c r="DN24" i="9"/>
  <c r="DN23" i="9"/>
  <c r="AY25" i="9"/>
  <c r="AY27" i="9"/>
  <c r="AY26" i="9" s="1"/>
  <c r="BO25" i="9"/>
  <c r="BO27" i="9" s="1"/>
  <c r="BO26" i="9" s="1"/>
  <c r="CE25" i="9"/>
  <c r="CE27" i="9" s="1"/>
  <c r="CE26" i="9" s="1"/>
  <c r="CU25" i="9"/>
  <c r="CU27" i="9"/>
  <c r="CU26" i="9"/>
  <c r="DK25" i="9"/>
  <c r="DK27" i="9" s="1"/>
  <c r="DK26" i="9" s="1"/>
  <c r="H26" i="9"/>
  <c r="I26" i="9"/>
  <c r="J26" i="9"/>
  <c r="T26" i="9"/>
  <c r="X26" i="9"/>
  <c r="AB26" i="9"/>
  <c r="AF26" i="9"/>
  <c r="AJ26" i="9"/>
  <c r="AM26" i="9"/>
  <c r="AN26" i="9"/>
  <c r="AO26" i="9"/>
  <c r="AP26" i="9"/>
  <c r="AQ26" i="9"/>
  <c r="AR26" i="9"/>
  <c r="AS26" i="9"/>
  <c r="AT26" i="9"/>
  <c r="AU26" i="9"/>
  <c r="AV26" i="9"/>
  <c r="AW26" i="9"/>
  <c r="AX26" i="9"/>
  <c r="AZ26" i="9"/>
  <c r="BP26" i="9"/>
  <c r="F27" i="9"/>
  <c r="G27" i="9"/>
  <c r="G26" i="9" s="1"/>
  <c r="K27" i="9"/>
  <c r="K26" i="9"/>
  <c r="L27" i="9"/>
  <c r="L26" i="9"/>
  <c r="M27" i="9"/>
  <c r="M26" i="9" s="1"/>
  <c r="N27" i="9"/>
  <c r="N26" i="9" s="1"/>
  <c r="O27" i="9"/>
  <c r="O26" i="9"/>
  <c r="P27" i="9"/>
  <c r="P26" i="9"/>
  <c r="Q27" i="9"/>
  <c r="Q26" i="9" s="1"/>
  <c r="R27" i="9"/>
  <c r="R26" i="9" s="1"/>
  <c r="S27" i="9"/>
  <c r="S26" i="9"/>
  <c r="U27" i="9"/>
  <c r="U26" i="9" s="1"/>
  <c r="V27" i="9"/>
  <c r="V26" i="9" s="1"/>
  <c r="W27" i="9"/>
  <c r="W26" i="9"/>
  <c r="Y27" i="9"/>
  <c r="Y26" i="9"/>
  <c r="Z27" i="9"/>
  <c r="Z26" i="9"/>
  <c r="AA27" i="9"/>
  <c r="AA26" i="9" s="1"/>
  <c r="AC27" i="9"/>
  <c r="AC26" i="9"/>
  <c r="AD27" i="9"/>
  <c r="AD26" i="9"/>
  <c r="AE27" i="9"/>
  <c r="AE26" i="9" s="1"/>
  <c r="AG27" i="9"/>
  <c r="AG26" i="9" s="1"/>
  <c r="AH27" i="9"/>
  <c r="AH26" i="9"/>
  <c r="AI27" i="9"/>
  <c r="AI26" i="9"/>
  <c r="AK27" i="9"/>
  <c r="AK26" i="9" s="1"/>
  <c r="AL27" i="9"/>
  <c r="AL26" i="9" s="1"/>
  <c r="BA27" i="9"/>
  <c r="BA26" i="9" s="1"/>
  <c r="BB27" i="9"/>
  <c r="BB26" i="9"/>
  <c r="BC27" i="9"/>
  <c r="BC26" i="9" s="1"/>
  <c r="BD27" i="9"/>
  <c r="BD26" i="9" s="1"/>
  <c r="BE27" i="9"/>
  <c r="BE26" i="9"/>
  <c r="BF27" i="9"/>
  <c r="BF26" i="9"/>
  <c r="BG27" i="9"/>
  <c r="BG26" i="9"/>
  <c r="BH27" i="9"/>
  <c r="BH26" i="9" s="1"/>
  <c r="BI27" i="9"/>
  <c r="BI26" i="9" s="1"/>
  <c r="BJ27" i="9"/>
  <c r="BJ26" i="9"/>
  <c r="BK27" i="9"/>
  <c r="BK26" i="9"/>
  <c r="BL27" i="9"/>
  <c r="BL26" i="9" s="1"/>
  <c r="BM27" i="9"/>
  <c r="BM26" i="9" s="1"/>
  <c r="BN27" i="9"/>
  <c r="BN26" i="9"/>
  <c r="BQ27" i="9"/>
  <c r="BQ26" i="9"/>
  <c r="BR27" i="9"/>
  <c r="BR26" i="9" s="1"/>
  <c r="BS27" i="9"/>
  <c r="BS26" i="9" s="1"/>
  <c r="BT27" i="9"/>
  <c r="BT26" i="9"/>
  <c r="BU27" i="9"/>
  <c r="BU26" i="9" s="1"/>
  <c r="BV27" i="9"/>
  <c r="BV26" i="9" s="1"/>
  <c r="BW27" i="9"/>
  <c r="BW26" i="9"/>
  <c r="BX27" i="9"/>
  <c r="BX26" i="9"/>
  <c r="BY27" i="9"/>
  <c r="BY26" i="9"/>
  <c r="BZ27" i="9"/>
  <c r="BZ26" i="9" s="1"/>
  <c r="CA27" i="9"/>
  <c r="CA26" i="9"/>
  <c r="CB27" i="9"/>
  <c r="CB26" i="9"/>
  <c r="CC27" i="9"/>
  <c r="CC26" i="9" s="1"/>
  <c r="CD27" i="9"/>
  <c r="CD26" i="9" s="1"/>
  <c r="CF27" i="9"/>
  <c r="CF26" i="9"/>
  <c r="CG27" i="9"/>
  <c r="CG26" i="9"/>
  <c r="CH27" i="9"/>
  <c r="CH26" i="9" s="1"/>
  <c r="CI27" i="9"/>
  <c r="CI26" i="9" s="1"/>
  <c r="CJ27" i="9"/>
  <c r="CJ26" i="9" s="1"/>
  <c r="CK27" i="9"/>
  <c r="CK26" i="9"/>
  <c r="CL27" i="9"/>
  <c r="CL26" i="9" s="1"/>
  <c r="CM27" i="9"/>
  <c r="CM26" i="9" s="1"/>
  <c r="CN27" i="9"/>
  <c r="CN26" i="9"/>
  <c r="CO27" i="9"/>
  <c r="CO26" i="9"/>
  <c r="CP27" i="9"/>
  <c r="CP26" i="9"/>
  <c r="CQ27" i="9"/>
  <c r="CQ26" i="9" s="1"/>
  <c r="CR27" i="9"/>
  <c r="CR26" i="9" s="1"/>
  <c r="CS27" i="9"/>
  <c r="CS26" i="9"/>
  <c r="CT27" i="9"/>
  <c r="CT26" i="9"/>
  <c r="CV27" i="9"/>
  <c r="CV26" i="9" s="1"/>
  <c r="CW27" i="9"/>
  <c r="CW26" i="9" s="1"/>
  <c r="CX27" i="9"/>
  <c r="CX26" i="9"/>
  <c r="CY27" i="9"/>
  <c r="CY26" i="9"/>
  <c r="CZ27" i="9"/>
  <c r="CZ26" i="9" s="1"/>
  <c r="DA27" i="9"/>
  <c r="DA26" i="9" s="1"/>
  <c r="DB27" i="9"/>
  <c r="DB26" i="9"/>
  <c r="DC27" i="9"/>
  <c r="DC26" i="9" s="1"/>
  <c r="DD27" i="9"/>
  <c r="DD26" i="9" s="1"/>
  <c r="DE27" i="9"/>
  <c r="DE26" i="9"/>
  <c r="DF27" i="9"/>
  <c r="DF26" i="9"/>
  <c r="DG27" i="9"/>
  <c r="DG26" i="9"/>
  <c r="DH27" i="9"/>
  <c r="DH26" i="9" s="1"/>
  <c r="DI27" i="9"/>
  <c r="DI26" i="9"/>
  <c r="DJ27" i="9"/>
  <c r="DJ26" i="9"/>
  <c r="DL27" i="9"/>
  <c r="DL26" i="9" s="1"/>
  <c r="DM27" i="9"/>
  <c r="DM26" i="9" s="1"/>
  <c r="DN27" i="9"/>
  <c r="DN26" i="9"/>
  <c r="AY28" i="9"/>
  <c r="AY30" i="9"/>
  <c r="AY29" i="9" s="1"/>
  <c r="BO28" i="9"/>
  <c r="BO30" i="9" s="1"/>
  <c r="BO29" i="9" s="1"/>
  <c r="CE28" i="9"/>
  <c r="CE30" i="9"/>
  <c r="CE29" i="9" s="1"/>
  <c r="CU28" i="9"/>
  <c r="DK28" i="9"/>
  <c r="DK30" i="9"/>
  <c r="DK29" i="9" s="1"/>
  <c r="H29" i="9"/>
  <c r="I29" i="9"/>
  <c r="J29" i="9"/>
  <c r="T29" i="9"/>
  <c r="X29" i="9"/>
  <c r="AB29" i="9"/>
  <c r="AF29" i="9"/>
  <c r="AJ29" i="9"/>
  <c r="AM29" i="9"/>
  <c r="AN29" i="9"/>
  <c r="AO29" i="9"/>
  <c r="AP29" i="9"/>
  <c r="AQ29" i="9"/>
  <c r="AR29" i="9"/>
  <c r="AS29" i="9"/>
  <c r="AT29" i="9"/>
  <c r="AU29" i="9"/>
  <c r="AV29" i="9"/>
  <c r="AW29" i="9"/>
  <c r="AX29" i="9"/>
  <c r="AZ29" i="9"/>
  <c r="BP29" i="9"/>
  <c r="F30" i="9"/>
  <c r="G30" i="9"/>
  <c r="G29" i="9" s="1"/>
  <c r="K30" i="9"/>
  <c r="K29" i="9" s="1"/>
  <c r="L30" i="9"/>
  <c r="L29" i="9"/>
  <c r="M30" i="9"/>
  <c r="M29" i="9" s="1"/>
  <c r="N30" i="9"/>
  <c r="N29" i="9" s="1"/>
  <c r="O30" i="9"/>
  <c r="O29" i="9"/>
  <c r="P30" i="9"/>
  <c r="P29" i="9"/>
  <c r="Q30" i="9"/>
  <c r="Q29" i="9"/>
  <c r="R30" i="9"/>
  <c r="R29" i="9" s="1"/>
  <c r="S30" i="9"/>
  <c r="S29" i="9"/>
  <c r="U30" i="9"/>
  <c r="U29" i="9"/>
  <c r="V30" i="9"/>
  <c r="V29" i="9" s="1"/>
  <c r="W30" i="9"/>
  <c r="W29" i="9" s="1"/>
  <c r="Y30" i="9"/>
  <c r="Y29" i="9"/>
  <c r="Z30" i="9"/>
  <c r="Z29" i="9"/>
  <c r="AA30" i="9"/>
  <c r="AA29" i="9" s="1"/>
  <c r="AC30" i="9"/>
  <c r="AC29" i="9" s="1"/>
  <c r="AD30" i="9"/>
  <c r="AD29" i="9" s="1"/>
  <c r="AE30" i="9"/>
  <c r="AE29" i="9"/>
  <c r="AG30" i="9"/>
  <c r="AG29" i="9" s="1"/>
  <c r="AH30" i="9"/>
  <c r="AH29" i="9" s="1"/>
  <c r="AI30" i="9"/>
  <c r="AI29" i="9"/>
  <c r="AK30" i="9"/>
  <c r="AK29" i="9"/>
  <c r="AL30" i="9"/>
  <c r="AL29" i="9"/>
  <c r="BA30" i="9"/>
  <c r="BA29" i="9" s="1"/>
  <c r="BB30" i="9"/>
  <c r="BB29" i="9" s="1"/>
  <c r="BC30" i="9"/>
  <c r="BC29" i="9"/>
  <c r="BD30" i="9"/>
  <c r="BD29" i="9"/>
  <c r="BE30" i="9"/>
  <c r="BE29" i="9" s="1"/>
  <c r="BF30" i="9"/>
  <c r="BF29" i="9" s="1"/>
  <c r="BG30" i="9"/>
  <c r="BG29" i="9"/>
  <c r="BH30" i="9"/>
  <c r="BH29" i="9"/>
  <c r="BI30" i="9"/>
  <c r="BI29" i="9" s="1"/>
  <c r="BJ30" i="9"/>
  <c r="BJ29" i="9" s="1"/>
  <c r="BK30" i="9"/>
  <c r="BK29" i="9"/>
  <c r="BL30" i="9"/>
  <c r="BL29" i="9" s="1"/>
  <c r="BM30" i="9"/>
  <c r="BM29" i="9" s="1"/>
  <c r="BN30" i="9"/>
  <c r="BN29" i="9"/>
  <c r="BQ30" i="9"/>
  <c r="BQ29" i="9"/>
  <c r="BR30" i="9"/>
  <c r="BR29" i="9"/>
  <c r="BS30" i="9"/>
  <c r="BS29" i="9" s="1"/>
  <c r="BT30" i="9"/>
  <c r="BT29" i="9"/>
  <c r="BU30" i="9"/>
  <c r="BU29" i="9"/>
  <c r="BV30" i="9"/>
  <c r="BV29" i="9" s="1"/>
  <c r="BW30" i="9"/>
  <c r="BW29" i="9" s="1"/>
  <c r="BX30" i="9"/>
  <c r="BX29" i="9"/>
  <c r="BY30" i="9"/>
  <c r="BY29" i="9"/>
  <c r="BZ30" i="9"/>
  <c r="BZ29" i="9" s="1"/>
  <c r="CA30" i="9"/>
  <c r="CA29" i="9" s="1"/>
  <c r="CB30" i="9"/>
  <c r="CB29" i="9" s="1"/>
  <c r="CC30" i="9"/>
  <c r="CC29" i="9"/>
  <c r="CD30" i="9"/>
  <c r="CD29" i="9" s="1"/>
  <c r="CF30" i="9"/>
  <c r="CF29" i="9" s="1"/>
  <c r="CG30" i="9"/>
  <c r="CG29" i="9"/>
  <c r="CH30" i="9"/>
  <c r="CH29" i="9"/>
  <c r="CI30" i="9"/>
  <c r="CI29" i="9"/>
  <c r="CJ30" i="9"/>
  <c r="CJ29" i="9" s="1"/>
  <c r="CK30" i="9"/>
  <c r="CK29" i="9" s="1"/>
  <c r="CL30" i="9"/>
  <c r="CL29" i="9"/>
  <c r="CM30" i="9"/>
  <c r="CM29" i="9"/>
  <c r="CN30" i="9"/>
  <c r="CN29" i="9" s="1"/>
  <c r="CO30" i="9"/>
  <c r="CO29" i="9" s="1"/>
  <c r="CP30" i="9"/>
  <c r="CP29" i="9"/>
  <c r="CQ30" i="9"/>
  <c r="CQ29" i="9"/>
  <c r="CR30" i="9"/>
  <c r="CR29" i="9" s="1"/>
  <c r="CS30" i="9"/>
  <c r="CS29" i="9" s="1"/>
  <c r="CT30" i="9"/>
  <c r="CT29" i="9"/>
  <c r="CU30" i="9"/>
  <c r="CU29" i="9" s="1"/>
  <c r="CV30" i="9"/>
  <c r="CV29" i="9" s="1"/>
  <c r="CW30" i="9"/>
  <c r="CW29" i="9"/>
  <c r="CX30" i="9"/>
  <c r="CX29" i="9"/>
  <c r="CY30" i="9"/>
  <c r="CY29" i="9"/>
  <c r="CZ30" i="9"/>
  <c r="CZ29" i="9" s="1"/>
  <c r="DA30" i="9"/>
  <c r="DA29" i="9"/>
  <c r="DB30" i="9"/>
  <c r="DB29" i="9"/>
  <c r="DC30" i="9"/>
  <c r="DC29" i="9" s="1"/>
  <c r="DD30" i="9"/>
  <c r="DD29" i="9" s="1"/>
  <c r="DE30" i="9"/>
  <c r="DE29" i="9"/>
  <c r="DF30" i="9"/>
  <c r="DF29" i="9"/>
  <c r="DG30" i="9"/>
  <c r="DG29" i="9" s="1"/>
  <c r="DH30" i="9"/>
  <c r="DH29" i="9" s="1"/>
  <c r="DI30" i="9"/>
  <c r="DI29" i="9" s="1"/>
  <c r="DJ30" i="9"/>
  <c r="DJ29" i="9"/>
  <c r="DL30" i="9"/>
  <c r="DL29" i="9" s="1"/>
  <c r="DM30" i="9"/>
  <c r="DM29" i="9" s="1"/>
  <c r="DN30" i="9"/>
  <c r="DN29" i="9"/>
  <c r="AY31" i="9"/>
  <c r="BO31" i="9"/>
  <c r="BO33" i="9"/>
  <c r="BO32" i="9"/>
  <c r="CE31" i="9"/>
  <c r="CE33" i="9" s="1"/>
  <c r="CE32" i="9" s="1"/>
  <c r="CU31" i="9"/>
  <c r="CU33" i="9" s="1"/>
  <c r="DK31" i="9"/>
  <c r="DK33" i="9"/>
  <c r="DK32" i="9"/>
  <c r="H32" i="9"/>
  <c r="I32" i="9"/>
  <c r="J32" i="9"/>
  <c r="T32" i="9"/>
  <c r="X32" i="9"/>
  <c r="AB32" i="9"/>
  <c r="AF32" i="9"/>
  <c r="AJ32" i="9"/>
  <c r="AM32" i="9"/>
  <c r="AN32" i="9"/>
  <c r="AO32" i="9"/>
  <c r="AP32" i="9"/>
  <c r="AQ32" i="9"/>
  <c r="AR32" i="9"/>
  <c r="AS32" i="9"/>
  <c r="AT32" i="9"/>
  <c r="AU32" i="9"/>
  <c r="AV32" i="9"/>
  <c r="AW32" i="9"/>
  <c r="AX32" i="9"/>
  <c r="AZ32" i="9"/>
  <c r="BP32" i="9"/>
  <c r="F33" i="9"/>
  <c r="G33" i="9"/>
  <c r="G32" i="9"/>
  <c r="K33" i="9"/>
  <c r="K32" i="9" s="1"/>
  <c r="L33" i="9"/>
  <c r="L32" i="9" s="1"/>
  <c r="M33" i="9"/>
  <c r="M32" i="9"/>
  <c r="N33" i="9"/>
  <c r="N32" i="9"/>
  <c r="O33" i="9"/>
  <c r="O32" i="9" s="1"/>
  <c r="P33" i="9"/>
  <c r="P32" i="9" s="1"/>
  <c r="Q33" i="9"/>
  <c r="Q32" i="9"/>
  <c r="R33" i="9"/>
  <c r="R32" i="9" s="1"/>
  <c r="S33" i="9"/>
  <c r="S32" i="9" s="1"/>
  <c r="U33" i="9"/>
  <c r="U32" i="9"/>
  <c r="V33" i="9"/>
  <c r="V32" i="9"/>
  <c r="W33" i="9"/>
  <c r="W32" i="9"/>
  <c r="Y33" i="9"/>
  <c r="Y32" i="9" s="1"/>
  <c r="Z33" i="9"/>
  <c r="Z32" i="9"/>
  <c r="AA33" i="9"/>
  <c r="AA32" i="9"/>
  <c r="AC33" i="9"/>
  <c r="AC32" i="9" s="1"/>
  <c r="AD33" i="9"/>
  <c r="AD32" i="9" s="1"/>
  <c r="AE33" i="9"/>
  <c r="AE32" i="9"/>
  <c r="AG33" i="9"/>
  <c r="AG32" i="9"/>
  <c r="AH33" i="9"/>
  <c r="AH32" i="9" s="1"/>
  <c r="AI33" i="9"/>
  <c r="AI32" i="9" s="1"/>
  <c r="AK33" i="9"/>
  <c r="AK32" i="9" s="1"/>
  <c r="AL33" i="9"/>
  <c r="AL32" i="9"/>
  <c r="BA33" i="9"/>
  <c r="BA32" i="9" s="1"/>
  <c r="BB33" i="9"/>
  <c r="BB32" i="9" s="1"/>
  <c r="BC33" i="9"/>
  <c r="BC32" i="9"/>
  <c r="BD33" i="9"/>
  <c r="BD32" i="9"/>
  <c r="BE33" i="9"/>
  <c r="BE32" i="9"/>
  <c r="BF33" i="9"/>
  <c r="BF32" i="9" s="1"/>
  <c r="BG33" i="9"/>
  <c r="BG32" i="9" s="1"/>
  <c r="BH33" i="9"/>
  <c r="BH32" i="9"/>
  <c r="BI33" i="9"/>
  <c r="BI32" i="9"/>
  <c r="BJ33" i="9"/>
  <c r="BJ32" i="9" s="1"/>
  <c r="BK33" i="9"/>
  <c r="BK32" i="9" s="1"/>
  <c r="BL33" i="9"/>
  <c r="BL32" i="9"/>
  <c r="BM33" i="9"/>
  <c r="BM32" i="9"/>
  <c r="BN33" i="9"/>
  <c r="BN32" i="9" s="1"/>
  <c r="BQ33" i="9"/>
  <c r="BQ32" i="9" s="1"/>
  <c r="BR33" i="9"/>
  <c r="BR32" i="9"/>
  <c r="BS33" i="9"/>
  <c r="BS32" i="9" s="1"/>
  <c r="BT33" i="9"/>
  <c r="BT32" i="9" s="1"/>
  <c r="BU33" i="9"/>
  <c r="BU32" i="9"/>
  <c r="BV33" i="9"/>
  <c r="BV32" i="9"/>
  <c r="BW33" i="9"/>
  <c r="BW32" i="9"/>
  <c r="BX33" i="9"/>
  <c r="BX32" i="9" s="1"/>
  <c r="BY33" i="9"/>
  <c r="BY32" i="9"/>
  <c r="BZ33" i="9"/>
  <c r="BZ32" i="9"/>
  <c r="CA33" i="9"/>
  <c r="CA32" i="9" s="1"/>
  <c r="CB33" i="9"/>
  <c r="CB32" i="9" s="1"/>
  <c r="CC33" i="9"/>
  <c r="CC32" i="9"/>
  <c r="CD33" i="9"/>
  <c r="CD32" i="9"/>
  <c r="CF33" i="9"/>
  <c r="CF32" i="9" s="1"/>
  <c r="CG33" i="9"/>
  <c r="CG32" i="9" s="1"/>
  <c r="CH33" i="9"/>
  <c r="CH32" i="9" s="1"/>
  <c r="CI33" i="9"/>
  <c r="CI32" i="9"/>
  <c r="CJ33" i="9"/>
  <c r="CJ32" i="9" s="1"/>
  <c r="CK33" i="9"/>
  <c r="CK32" i="9" s="1"/>
  <c r="CL33" i="9"/>
  <c r="CL32" i="9"/>
  <c r="CM33" i="9"/>
  <c r="CM32" i="9"/>
  <c r="CN33" i="9"/>
  <c r="CN32" i="9"/>
  <c r="CO33" i="9"/>
  <c r="CO32" i="9" s="1"/>
  <c r="CP33" i="9"/>
  <c r="CP32" i="9" s="1"/>
  <c r="CQ33" i="9"/>
  <c r="CQ32" i="9"/>
  <c r="CR33" i="9"/>
  <c r="CR32" i="9"/>
  <c r="CS33" i="9"/>
  <c r="CS32" i="9" s="1"/>
  <c r="CT33" i="9"/>
  <c r="CT32" i="9" s="1"/>
  <c r="CU32" i="9"/>
  <c r="CV33" i="9"/>
  <c r="CV32" i="9" s="1"/>
  <c r="CW33" i="9"/>
  <c r="CW32" i="9" s="1"/>
  <c r="CX33" i="9"/>
  <c r="CX32" i="9"/>
  <c r="CY33" i="9"/>
  <c r="CY32" i="9"/>
  <c r="CZ33" i="9"/>
  <c r="CZ32" i="9"/>
  <c r="DA33" i="9"/>
  <c r="DA32" i="9" s="1"/>
  <c r="DB33" i="9"/>
  <c r="DC33" i="9"/>
  <c r="DC32" i="9" s="1"/>
  <c r="DD33" i="9"/>
  <c r="DD32" i="9"/>
  <c r="DE33" i="9"/>
  <c r="DE32" i="9" s="1"/>
  <c r="DF33" i="9"/>
  <c r="DF32" i="9"/>
  <c r="DG33" i="9"/>
  <c r="DG32" i="9" s="1"/>
  <c r="DH33" i="9"/>
  <c r="DH32" i="9"/>
  <c r="DI33" i="9"/>
  <c r="DI32" i="9" s="1"/>
  <c r="DJ33" i="9"/>
  <c r="DJ32" i="9"/>
  <c r="DL33" i="9"/>
  <c r="DL32" i="9" s="1"/>
  <c r="DM33" i="9"/>
  <c r="DM32" i="9" s="1"/>
  <c r="DN33" i="9"/>
  <c r="DN32" i="9" s="1"/>
  <c r="P5" i="8"/>
  <c r="BS5" i="8"/>
  <c r="CF5" i="8"/>
  <c r="CF7" i="8" s="1"/>
  <c r="CF6" i="8" s="1"/>
  <c r="CH5" i="8"/>
  <c r="CH7" i="8"/>
  <c r="CH6" i="8" s="1"/>
  <c r="CI5" i="8"/>
  <c r="CL5" i="8"/>
  <c r="CL7" i="8" s="1"/>
  <c r="CL6" i="8" s="1"/>
  <c r="CP5" i="8"/>
  <c r="CP7" i="8" s="1"/>
  <c r="CP6" i="8" s="1"/>
  <c r="CR5" i="8"/>
  <c r="CS5" i="8"/>
  <c r="CS7" i="8"/>
  <c r="CS6" i="8"/>
  <c r="CT5" i="8"/>
  <c r="CT7" i="8" s="1"/>
  <c r="CT6" i="8" s="1"/>
  <c r="CU5" i="8"/>
  <c r="CU7" i="8" s="1"/>
  <c r="CU6" i="8" s="1"/>
  <c r="CX5" i="8"/>
  <c r="CX7" i="8" s="1"/>
  <c r="CX6" i="8" s="1"/>
  <c r="DA5" i="8"/>
  <c r="DA7" i="8"/>
  <c r="DA6" i="8"/>
  <c r="DB5" i="8"/>
  <c r="DC5" i="8"/>
  <c r="DS7" i="8" s="1"/>
  <c r="DS6" i="8" s="1"/>
  <c r="DD5" i="8"/>
  <c r="DT7" i="8" s="1"/>
  <c r="DT6" i="8" s="1"/>
  <c r="DD7" i="8"/>
  <c r="DD6" i="8" s="1"/>
  <c r="DF5" i="8"/>
  <c r="DG5" i="8"/>
  <c r="DW7" i="8" s="1"/>
  <c r="DW6" i="8" s="1"/>
  <c r="DG7" i="8"/>
  <c r="DG6" i="8" s="1"/>
  <c r="DH5" i="8"/>
  <c r="DI5" i="8"/>
  <c r="DJ5" i="8"/>
  <c r="DZ7" i="8" s="1"/>
  <c r="DZ6" i="8" s="1"/>
  <c r="DJ7" i="8"/>
  <c r="DJ6" i="8" s="1"/>
  <c r="DK5" i="8"/>
  <c r="EA7" i="8" s="1"/>
  <c r="EA6" i="8" s="1"/>
  <c r="DM5" i="8"/>
  <c r="DN5" i="8"/>
  <c r="DN7" i="8"/>
  <c r="DN6" i="8"/>
  <c r="H6" i="8"/>
  <c r="I6" i="8"/>
  <c r="J6" i="8"/>
  <c r="L6" i="8"/>
  <c r="M6" i="8"/>
  <c r="N6" i="8"/>
  <c r="P6" i="8"/>
  <c r="Q6" i="8"/>
  <c r="R6" i="8"/>
  <c r="T6" i="8"/>
  <c r="U6" i="8"/>
  <c r="V6" i="8"/>
  <c r="X6" i="8"/>
  <c r="Y6" i="8"/>
  <c r="Z6" i="8"/>
  <c r="AB6" i="8"/>
  <c r="AC6" i="8"/>
  <c r="AD6" i="8"/>
  <c r="AF6" i="8"/>
  <c r="AG6" i="8"/>
  <c r="AH6" i="8"/>
  <c r="AJ6" i="8"/>
  <c r="AK6" i="8"/>
  <c r="AL6" i="8"/>
  <c r="AN6" i="8"/>
  <c r="AO6" i="8"/>
  <c r="AP6" i="8"/>
  <c r="AQ6" i="8"/>
  <c r="AR6" i="8"/>
  <c r="AS6" i="8"/>
  <c r="AT6" i="8"/>
  <c r="AU6" i="8"/>
  <c r="AV6" i="8"/>
  <c r="AW6" i="8"/>
  <c r="AX6" i="8"/>
  <c r="AY6" i="8"/>
  <c r="AZ6" i="8"/>
  <c r="BA6" i="8"/>
  <c r="BB6" i="8"/>
  <c r="BD6" i="8"/>
  <c r="BE6" i="8"/>
  <c r="BF6" i="8"/>
  <c r="BG6" i="8"/>
  <c r="BH6" i="8"/>
  <c r="BI6" i="8"/>
  <c r="BJ6" i="8"/>
  <c r="BK6" i="8"/>
  <c r="BL6" i="8"/>
  <c r="BM6" i="8"/>
  <c r="BN6" i="8"/>
  <c r="BO6" i="8"/>
  <c r="BP6" i="8"/>
  <c r="BQ6" i="8"/>
  <c r="BR6" i="8"/>
  <c r="BT6" i="8"/>
  <c r="BU6" i="8"/>
  <c r="BV6" i="8"/>
  <c r="BW6" i="8"/>
  <c r="BX6" i="8"/>
  <c r="G7" i="8"/>
  <c r="G6" i="8" s="1"/>
  <c r="K7" i="8"/>
  <c r="K6" i="8"/>
  <c r="O7" i="8"/>
  <c r="O6" i="8" s="1"/>
  <c r="S7" i="8"/>
  <c r="S6" i="8" s="1"/>
  <c r="W7" i="8"/>
  <c r="W6" i="8" s="1"/>
  <c r="AA7" i="8"/>
  <c r="AA6" i="8"/>
  <c r="AE7" i="8"/>
  <c r="AE6" i="8" s="1"/>
  <c r="AI7" i="8"/>
  <c r="AI6" i="8" s="1"/>
  <c r="AM7" i="8"/>
  <c r="AM6" i="8" s="1"/>
  <c r="BC7" i="8"/>
  <c r="BC6" i="8"/>
  <c r="BY7" i="8"/>
  <c r="BY6" i="8" s="1"/>
  <c r="BZ7" i="8"/>
  <c r="BZ6" i="8" s="1"/>
  <c r="CA7" i="8"/>
  <c r="CA6" i="8"/>
  <c r="CB7" i="8"/>
  <c r="CB6" i="8" s="1"/>
  <c r="CD7" i="8"/>
  <c r="CD6" i="8" s="1"/>
  <c r="CE7" i="8"/>
  <c r="CE6" i="8" s="1"/>
  <c r="CJ7" i="8"/>
  <c r="CJ6" i="8"/>
  <c r="CK7" i="8"/>
  <c r="CK6" i="8" s="1"/>
  <c r="CM7" i="8"/>
  <c r="CM6" i="8" s="1"/>
  <c r="CN7" i="8"/>
  <c r="CN6" i="8"/>
  <c r="CO7" i="8"/>
  <c r="CO6" i="8"/>
  <c r="CQ7" i="8"/>
  <c r="CQ6" i="8" s="1"/>
  <c r="BS8" i="8"/>
  <c r="BS10" i="8" s="1"/>
  <c r="BS9" i="8" s="1"/>
  <c r="CF8" i="8"/>
  <c r="CF10" i="8"/>
  <c r="CF9" i="8" s="1"/>
  <c r="CG8" i="8"/>
  <c r="CG10" i="8" s="1"/>
  <c r="CG9" i="8" s="1"/>
  <c r="CH8" i="8"/>
  <c r="CH10" i="8"/>
  <c r="CH9" i="8"/>
  <c r="CI8" i="8"/>
  <c r="CV8" i="8"/>
  <c r="DO10" i="8"/>
  <c r="DO9" i="8" s="1"/>
  <c r="H9" i="8"/>
  <c r="I9" i="8"/>
  <c r="J9" i="8"/>
  <c r="L9" i="8"/>
  <c r="M9" i="8"/>
  <c r="N9" i="8"/>
  <c r="P9" i="8"/>
  <c r="Q9" i="8"/>
  <c r="R9" i="8"/>
  <c r="T9" i="8"/>
  <c r="U9" i="8"/>
  <c r="V9" i="8"/>
  <c r="X9" i="8"/>
  <c r="Y9" i="8"/>
  <c r="Z9" i="8"/>
  <c r="AB9" i="8"/>
  <c r="AC9" i="8"/>
  <c r="AD9" i="8"/>
  <c r="AF9" i="8"/>
  <c r="AG9" i="8"/>
  <c r="AH9" i="8"/>
  <c r="AJ9" i="8"/>
  <c r="AK9" i="8"/>
  <c r="AL9" i="8"/>
  <c r="AN9" i="8"/>
  <c r="AO9" i="8"/>
  <c r="AP9" i="8"/>
  <c r="AQ9" i="8"/>
  <c r="AR9" i="8"/>
  <c r="AS9" i="8"/>
  <c r="AT9" i="8"/>
  <c r="AU9" i="8"/>
  <c r="AV9" i="8"/>
  <c r="AW9" i="8"/>
  <c r="AX9" i="8"/>
  <c r="AY9" i="8"/>
  <c r="AZ9" i="8"/>
  <c r="BA9" i="8"/>
  <c r="BB9" i="8"/>
  <c r="BD9" i="8"/>
  <c r="BE9" i="8"/>
  <c r="BF9" i="8"/>
  <c r="BG9" i="8"/>
  <c r="BH9" i="8"/>
  <c r="BI9" i="8"/>
  <c r="BJ9" i="8"/>
  <c r="BK9" i="8"/>
  <c r="BL9" i="8"/>
  <c r="BM9" i="8"/>
  <c r="BN9" i="8"/>
  <c r="BO9" i="8"/>
  <c r="BP9" i="8"/>
  <c r="BQ9" i="8"/>
  <c r="BR9" i="8"/>
  <c r="BT9" i="8"/>
  <c r="BU9" i="8"/>
  <c r="BV9" i="8"/>
  <c r="BW9" i="8"/>
  <c r="BX9" i="8"/>
  <c r="G10" i="8"/>
  <c r="G9" i="8"/>
  <c r="K10" i="8"/>
  <c r="K9" i="8" s="1"/>
  <c r="O10" i="8"/>
  <c r="O9" i="8"/>
  <c r="S10" i="8"/>
  <c r="S9" i="8"/>
  <c r="W10" i="8"/>
  <c r="W9" i="8"/>
  <c r="AA10" i="8"/>
  <c r="AA9" i="8" s="1"/>
  <c r="AE10" i="8"/>
  <c r="AE9" i="8"/>
  <c r="AI10" i="8"/>
  <c r="AI9" i="8"/>
  <c r="AM10" i="8"/>
  <c r="AM9" i="8"/>
  <c r="BC10" i="8"/>
  <c r="BC9" i="8" s="1"/>
  <c r="BY10" i="8"/>
  <c r="BY9" i="8"/>
  <c r="BZ10" i="8"/>
  <c r="BZ9" i="8"/>
  <c r="CA10" i="8"/>
  <c r="CA9" i="8" s="1"/>
  <c r="CB10" i="8"/>
  <c r="CB9" i="8"/>
  <c r="CD10" i="8"/>
  <c r="CD9" i="8"/>
  <c r="CE10" i="8"/>
  <c r="CE9" i="8"/>
  <c r="CJ10" i="8"/>
  <c r="CJ9" i="8" s="1"/>
  <c r="CK10" i="8"/>
  <c r="CK9" i="8"/>
  <c r="CL10" i="8"/>
  <c r="CL9" i="8"/>
  <c r="CM10" i="8"/>
  <c r="CM9" i="8"/>
  <c r="CN10" i="8"/>
  <c r="CN9" i="8" s="1"/>
  <c r="CO10" i="8"/>
  <c r="CO9" i="8"/>
  <c r="CP10" i="8"/>
  <c r="CP9" i="8"/>
  <c r="CQ10" i="8"/>
  <c r="CQ9" i="8"/>
  <c r="CR10" i="8"/>
  <c r="CR9" i="8" s="1"/>
  <c r="CS10" i="8"/>
  <c r="CS9" i="8"/>
  <c r="CT10" i="8"/>
  <c r="CT9" i="8"/>
  <c r="CU10" i="8"/>
  <c r="CU9" i="8"/>
  <c r="CZ10" i="8"/>
  <c r="CZ9" i="8" s="1"/>
  <c r="DA10" i="8"/>
  <c r="DA9" i="8"/>
  <c r="DB10" i="8"/>
  <c r="DB9" i="8"/>
  <c r="DC10" i="8"/>
  <c r="DC9" i="8"/>
  <c r="DD10" i="8"/>
  <c r="DD9" i="8" s="1"/>
  <c r="DE10" i="8"/>
  <c r="DE9" i="8"/>
  <c r="DF10" i="8"/>
  <c r="DF9" i="8"/>
  <c r="DG10" i="8"/>
  <c r="DG9" i="8"/>
  <c r="DH10" i="8"/>
  <c r="DH9" i="8" s="1"/>
  <c r="DI10" i="8"/>
  <c r="DI9" i="8"/>
  <c r="DJ10" i="8"/>
  <c r="DJ9" i="8"/>
  <c r="DK10" i="8"/>
  <c r="DK9" i="8"/>
  <c r="DM10" i="8"/>
  <c r="DM9" i="8" s="1"/>
  <c r="DN10" i="8"/>
  <c r="DN9" i="8"/>
  <c r="BS11" i="8"/>
  <c r="BS13" i="8"/>
  <c r="BS12" i="8"/>
  <c r="CF11" i="8"/>
  <c r="CF13" i="8" s="1"/>
  <c r="CF12" i="8" s="1"/>
  <c r="CG11" i="8"/>
  <c r="CG13" i="8"/>
  <c r="CG12" i="8" s="1"/>
  <c r="CH11" i="8"/>
  <c r="CH13" i="8"/>
  <c r="CH12" i="8"/>
  <c r="CI11" i="8"/>
  <c r="CV11" i="8"/>
  <c r="CV13" i="8" s="1"/>
  <c r="CV12" i="8" s="1"/>
  <c r="DL11" i="8"/>
  <c r="DL13" i="8"/>
  <c r="DL12" i="8" s="1"/>
  <c r="DO11" i="8"/>
  <c r="EE13" i="8" s="1"/>
  <c r="EE12" i="8" s="1"/>
  <c r="DO5" i="8"/>
  <c r="EE7" i="8" s="1"/>
  <c r="EE6" i="8" s="1"/>
  <c r="H12" i="8"/>
  <c r="I12" i="8"/>
  <c r="J12" i="8"/>
  <c r="L12" i="8"/>
  <c r="M12" i="8"/>
  <c r="N12" i="8"/>
  <c r="P12" i="8"/>
  <c r="Q12" i="8"/>
  <c r="R12" i="8"/>
  <c r="T12" i="8"/>
  <c r="U12" i="8"/>
  <c r="V12" i="8"/>
  <c r="X12" i="8"/>
  <c r="Y12" i="8"/>
  <c r="Z12" i="8"/>
  <c r="AB12" i="8"/>
  <c r="AC12" i="8"/>
  <c r="AD12" i="8"/>
  <c r="AF12" i="8"/>
  <c r="AG12" i="8"/>
  <c r="AH12" i="8"/>
  <c r="AJ12" i="8"/>
  <c r="AK12" i="8"/>
  <c r="AL12" i="8"/>
  <c r="AN12" i="8"/>
  <c r="AO12" i="8"/>
  <c r="AP12" i="8"/>
  <c r="AQ12" i="8"/>
  <c r="AR12" i="8"/>
  <c r="AS12" i="8"/>
  <c r="AT12" i="8"/>
  <c r="AU12" i="8"/>
  <c r="AV12" i="8"/>
  <c r="AW12" i="8"/>
  <c r="AX12" i="8"/>
  <c r="AY12" i="8"/>
  <c r="AZ12" i="8"/>
  <c r="BA12" i="8"/>
  <c r="BB12" i="8"/>
  <c r="BD12" i="8"/>
  <c r="BE12" i="8"/>
  <c r="BF12" i="8"/>
  <c r="BG12" i="8"/>
  <c r="BH12" i="8"/>
  <c r="BI12" i="8"/>
  <c r="BJ12" i="8"/>
  <c r="BK12" i="8"/>
  <c r="BL12" i="8"/>
  <c r="BM12" i="8"/>
  <c r="BN12" i="8"/>
  <c r="BO12" i="8"/>
  <c r="BP12" i="8"/>
  <c r="BQ12" i="8"/>
  <c r="BR12" i="8"/>
  <c r="BT12" i="8"/>
  <c r="BU12" i="8"/>
  <c r="BV12" i="8"/>
  <c r="BW12" i="8"/>
  <c r="BX12" i="8"/>
  <c r="G13" i="8"/>
  <c r="G12" i="8"/>
  <c r="K13" i="8"/>
  <c r="K12" i="8"/>
  <c r="O13" i="8"/>
  <c r="O12" i="8"/>
  <c r="S13" i="8"/>
  <c r="S12" i="8" s="1"/>
  <c r="W13" i="8"/>
  <c r="W12" i="8"/>
  <c r="AA13" i="8"/>
  <c r="AA12" i="8"/>
  <c r="AE13" i="8"/>
  <c r="AE12" i="8"/>
  <c r="AI13" i="8"/>
  <c r="AI12" i="8" s="1"/>
  <c r="AM13" i="8"/>
  <c r="AM12" i="8"/>
  <c r="BC13" i="8"/>
  <c r="BC12" i="8"/>
  <c r="BY13" i="8"/>
  <c r="BY12" i="8"/>
  <c r="BZ13" i="8"/>
  <c r="BZ12" i="8" s="1"/>
  <c r="CA13" i="8"/>
  <c r="CA12" i="8"/>
  <c r="CB13" i="8"/>
  <c r="CB12" i="8"/>
  <c r="CC13" i="8"/>
  <c r="CD13" i="8"/>
  <c r="CD12" i="8" s="1"/>
  <c r="CE13" i="8"/>
  <c r="CE12" i="8" s="1"/>
  <c r="CJ13" i="8"/>
  <c r="CJ12" i="8" s="1"/>
  <c r="CK13" i="8"/>
  <c r="CK12" i="8"/>
  <c r="CL13" i="8"/>
  <c r="CL12" i="8" s="1"/>
  <c r="CM13" i="8"/>
  <c r="CM12" i="8" s="1"/>
  <c r="CN13" i="8"/>
  <c r="CN12" i="8" s="1"/>
  <c r="CO13" i="8"/>
  <c r="CO12" i="8"/>
  <c r="CP13" i="8"/>
  <c r="CP12" i="8" s="1"/>
  <c r="CQ13" i="8"/>
  <c r="CQ12" i="8" s="1"/>
  <c r="CR13" i="8"/>
  <c r="CR12" i="8" s="1"/>
  <c r="CS13" i="8"/>
  <c r="CS12" i="8"/>
  <c r="CT13" i="8"/>
  <c r="CT12" i="8" s="1"/>
  <c r="CU13" i="8"/>
  <c r="CU12" i="8" s="1"/>
  <c r="CZ13" i="8"/>
  <c r="CZ12" i="8"/>
  <c r="DA13" i="8"/>
  <c r="DA12" i="8"/>
  <c r="DB13" i="8"/>
  <c r="DB12" i="8" s="1"/>
  <c r="DC13" i="8"/>
  <c r="DC12" i="8" s="1"/>
  <c r="DD13" i="8"/>
  <c r="DD12" i="8"/>
  <c r="DE13" i="8"/>
  <c r="DE12" i="8"/>
  <c r="DF13" i="8"/>
  <c r="DF12" i="8" s="1"/>
  <c r="DG13" i="8"/>
  <c r="DG12" i="8" s="1"/>
  <c r="DH13" i="8"/>
  <c r="DH12" i="8"/>
  <c r="DI13" i="8"/>
  <c r="DI12" i="8"/>
  <c r="DJ13" i="8"/>
  <c r="DJ12" i="8" s="1"/>
  <c r="DK13" i="8"/>
  <c r="DK12" i="8" s="1"/>
  <c r="DN13" i="8"/>
  <c r="DN12" i="8"/>
  <c r="P25" i="8"/>
  <c r="R25" i="8"/>
  <c r="BS25" i="8"/>
  <c r="BS27" i="8" s="1"/>
  <c r="BS26" i="8" s="1"/>
  <c r="CF25" i="8"/>
  <c r="CF27" i="8"/>
  <c r="CF26" i="8" s="1"/>
  <c r="CH25" i="8"/>
  <c r="CH27" i="8"/>
  <c r="CH26" i="8"/>
  <c r="CI25" i="8"/>
  <c r="CI27" i="8" s="1"/>
  <c r="CI26" i="8" s="1"/>
  <c r="CL25" i="8"/>
  <c r="CL27" i="8" s="1"/>
  <c r="CL26" i="8" s="1"/>
  <c r="CM25" i="8"/>
  <c r="CM27" i="8"/>
  <c r="CM26" i="8" s="1"/>
  <c r="CP25" i="8"/>
  <c r="CP27" i="8" s="1"/>
  <c r="CP26" i="8" s="1"/>
  <c r="CQ25" i="8"/>
  <c r="CR25" i="8"/>
  <c r="CR27" i="8"/>
  <c r="CR26" i="8"/>
  <c r="CS25" i="8"/>
  <c r="DI27" i="8" s="1"/>
  <c r="DI26" i="8" s="1"/>
  <c r="CT25" i="8"/>
  <c r="CU25" i="8"/>
  <c r="CU27" i="8"/>
  <c r="CU26" i="8" s="1"/>
  <c r="CX25" i="8"/>
  <c r="CY25" i="8"/>
  <c r="CZ25" i="8"/>
  <c r="CZ27" i="8"/>
  <c r="CZ26" i="8" s="1"/>
  <c r="DA25" i="8"/>
  <c r="DA27" i="8"/>
  <c r="DA26" i="8" s="1"/>
  <c r="DB25" i="8"/>
  <c r="DR27" i="8" s="1"/>
  <c r="DR26" i="8" s="1"/>
  <c r="DB27" i="8"/>
  <c r="DB26" i="8"/>
  <c r="DC25" i="8"/>
  <c r="DD25" i="8"/>
  <c r="DD27" i="8" s="1"/>
  <c r="DD26" i="8" s="1"/>
  <c r="DF25" i="8"/>
  <c r="DV27" i="8" s="1"/>
  <c r="DV26" i="8" s="1"/>
  <c r="DG25" i="8"/>
  <c r="DW27" i="8" s="1"/>
  <c r="DW26" i="8" s="1"/>
  <c r="DG27" i="8"/>
  <c r="DG26" i="8" s="1"/>
  <c r="DH25" i="8"/>
  <c r="DH27" i="8"/>
  <c r="DH26" i="8" s="1"/>
  <c r="DI25" i="8"/>
  <c r="DJ25" i="8"/>
  <c r="DZ27" i="8" s="1"/>
  <c r="DZ26" i="8" s="1"/>
  <c r="DJ27" i="8"/>
  <c r="DJ26" i="8"/>
  <c r="DK25" i="8"/>
  <c r="EA27" i="8" s="1"/>
  <c r="EA26" i="8" s="1"/>
  <c r="DM25" i="8"/>
  <c r="EC27" i="8" s="1"/>
  <c r="EC26" i="8" s="1"/>
  <c r="DN25" i="8"/>
  <c r="DN27" i="8"/>
  <c r="DN26" i="8"/>
  <c r="U26" i="8"/>
  <c r="X26" i="8"/>
  <c r="Y26" i="8"/>
  <c r="Z26" i="8"/>
  <c r="AB26" i="8"/>
  <c r="AC26" i="8"/>
  <c r="AD26" i="8"/>
  <c r="AF26" i="8"/>
  <c r="AG26" i="8"/>
  <c r="AH26" i="8"/>
  <c r="AJ26" i="8"/>
  <c r="AK26" i="8"/>
  <c r="AL26" i="8"/>
  <c r="AN26" i="8"/>
  <c r="AO26" i="8"/>
  <c r="AP26" i="8"/>
  <c r="AQ26" i="8"/>
  <c r="AR26" i="8"/>
  <c r="AS26" i="8"/>
  <c r="AT26" i="8"/>
  <c r="AU26" i="8"/>
  <c r="AV26" i="8"/>
  <c r="AW26" i="8"/>
  <c r="AX26" i="8"/>
  <c r="AY26" i="8"/>
  <c r="AZ26" i="8"/>
  <c r="BA26" i="8"/>
  <c r="BB26" i="8"/>
  <c r="BD26" i="8"/>
  <c r="BE26" i="8"/>
  <c r="BF26" i="8"/>
  <c r="BG26" i="8"/>
  <c r="BH26" i="8"/>
  <c r="BI26" i="8"/>
  <c r="BJ26" i="8"/>
  <c r="BK26" i="8"/>
  <c r="BL26" i="8"/>
  <c r="BM26" i="8"/>
  <c r="BN26" i="8"/>
  <c r="BO26" i="8"/>
  <c r="BR26" i="8"/>
  <c r="BT26" i="8"/>
  <c r="BU26" i="8"/>
  <c r="BW26" i="8"/>
  <c r="BX26" i="8"/>
  <c r="G27" i="8"/>
  <c r="G26" i="8"/>
  <c r="K27" i="8"/>
  <c r="O27" i="8"/>
  <c r="S27" i="8"/>
  <c r="W27" i="8"/>
  <c r="AA27" i="8"/>
  <c r="AA26" i="8"/>
  <c r="AE27" i="8"/>
  <c r="AE26" i="8" s="1"/>
  <c r="AI27" i="8"/>
  <c r="AI26" i="8" s="1"/>
  <c r="AM27" i="8"/>
  <c r="AM26" i="8"/>
  <c r="BC27" i="8"/>
  <c r="BC26" i="8"/>
  <c r="BP27" i="8"/>
  <c r="BP26" i="8" s="1"/>
  <c r="BQ27" i="8"/>
  <c r="BQ26" i="8" s="1"/>
  <c r="BV27" i="8"/>
  <c r="BV26" i="8"/>
  <c r="BY27" i="8"/>
  <c r="BY26" i="8" s="1"/>
  <c r="BZ27" i="8"/>
  <c r="BZ26" i="8" s="1"/>
  <c r="CA27" i="8"/>
  <c r="CA26" i="8"/>
  <c r="CB27" i="8"/>
  <c r="CB26" i="8"/>
  <c r="CD27" i="8"/>
  <c r="CD26" i="8" s="1"/>
  <c r="CE27" i="8"/>
  <c r="CE26" i="8" s="1"/>
  <c r="CJ27" i="8"/>
  <c r="CJ26" i="8"/>
  <c r="CK27" i="8"/>
  <c r="CK26" i="8"/>
  <c r="CN27" i="8"/>
  <c r="CN26" i="8" s="1"/>
  <c r="CO27" i="8"/>
  <c r="CO26" i="8" s="1"/>
  <c r="CQ27" i="8"/>
  <c r="CQ26" i="8"/>
  <c r="BS28" i="8"/>
  <c r="BS30" i="8" s="1"/>
  <c r="BS29" i="8" s="1"/>
  <c r="CF28" i="8"/>
  <c r="CF30" i="8"/>
  <c r="CF29" i="8"/>
  <c r="CG28" i="8"/>
  <c r="CH28" i="8"/>
  <c r="CX30" i="8" s="1"/>
  <c r="CX29" i="8" s="1"/>
  <c r="CI28" i="8"/>
  <c r="CV28" i="8"/>
  <c r="DL28" i="8"/>
  <c r="DL25" i="8" s="1"/>
  <c r="DO28" i="8"/>
  <c r="U29" i="8"/>
  <c r="X29" i="8"/>
  <c r="Y29" i="8"/>
  <c r="Z29" i="8"/>
  <c r="AB29" i="8"/>
  <c r="AC29" i="8"/>
  <c r="AD29" i="8"/>
  <c r="AF29" i="8"/>
  <c r="AG29" i="8"/>
  <c r="AH29" i="8"/>
  <c r="AJ29" i="8"/>
  <c r="AK29" i="8"/>
  <c r="AL29" i="8"/>
  <c r="AN29" i="8"/>
  <c r="AO29" i="8"/>
  <c r="AP29" i="8"/>
  <c r="AQ29" i="8"/>
  <c r="AR29" i="8"/>
  <c r="AS29" i="8"/>
  <c r="AT29" i="8"/>
  <c r="AU29" i="8"/>
  <c r="AV29" i="8"/>
  <c r="AW29" i="8"/>
  <c r="AX29" i="8"/>
  <c r="AY29" i="8"/>
  <c r="AZ29" i="8"/>
  <c r="BA29" i="8"/>
  <c r="BB29" i="8"/>
  <c r="BD29" i="8"/>
  <c r="BE29" i="8"/>
  <c r="BF29" i="8"/>
  <c r="BG29" i="8"/>
  <c r="BH29" i="8"/>
  <c r="BI29" i="8"/>
  <c r="BJ29" i="8"/>
  <c r="BK29" i="8"/>
  <c r="BL29" i="8"/>
  <c r="BM29" i="8"/>
  <c r="BN29" i="8"/>
  <c r="BO29" i="8"/>
  <c r="BP29" i="8"/>
  <c r="BQ29" i="8"/>
  <c r="BR29" i="8"/>
  <c r="BT29" i="8"/>
  <c r="BU29" i="8"/>
  <c r="BV29" i="8"/>
  <c r="BW29" i="8"/>
  <c r="BX29" i="8"/>
  <c r="G30" i="8"/>
  <c r="G29" i="8" s="1"/>
  <c r="K30" i="8"/>
  <c r="O30" i="8"/>
  <c r="S30" i="8"/>
  <c r="T30" i="8"/>
  <c r="T29" i="8"/>
  <c r="W30" i="8"/>
  <c r="AA30" i="8"/>
  <c r="AA29" i="8" s="1"/>
  <c r="AE30" i="8"/>
  <c r="AE29" i="8"/>
  <c r="AI30" i="8"/>
  <c r="AI29" i="8"/>
  <c r="AM30" i="8"/>
  <c r="AM29" i="8"/>
  <c r="BC30" i="8"/>
  <c r="BC29" i="8" s="1"/>
  <c r="BY30" i="8"/>
  <c r="BY29" i="8"/>
  <c r="BZ30" i="8"/>
  <c r="BZ29" i="8"/>
  <c r="CA30" i="8"/>
  <c r="CA29" i="8" s="1"/>
  <c r="CB30" i="8"/>
  <c r="CB29" i="8"/>
  <c r="CD30" i="8"/>
  <c r="CD29" i="8"/>
  <c r="CE30" i="8"/>
  <c r="CE29" i="8"/>
  <c r="CJ30" i="8"/>
  <c r="CJ29" i="8"/>
  <c r="CK30" i="8"/>
  <c r="CK29" i="8"/>
  <c r="CL30" i="8"/>
  <c r="CL29" i="8"/>
  <c r="CM30" i="8"/>
  <c r="CM29" i="8" s="1"/>
  <c r="CN30" i="8"/>
  <c r="CN29" i="8"/>
  <c r="CO30" i="8"/>
  <c r="CO29" i="8"/>
  <c r="CP30" i="8"/>
  <c r="CP29" i="8"/>
  <c r="CQ30" i="8"/>
  <c r="CQ29" i="8" s="1"/>
  <c r="CR30" i="8"/>
  <c r="CR29" i="8"/>
  <c r="CS30" i="8"/>
  <c r="CS29" i="8"/>
  <c r="CT30" i="8"/>
  <c r="CT29" i="8"/>
  <c r="CU30" i="8"/>
  <c r="CU29" i="8" s="1"/>
  <c r="CZ30" i="8"/>
  <c r="CZ29" i="8"/>
  <c r="DA30" i="8"/>
  <c r="DA29" i="8"/>
  <c r="DB30" i="8"/>
  <c r="DB29" i="8" s="1"/>
  <c r="DC30" i="8"/>
  <c r="DC29" i="8"/>
  <c r="DD30" i="8"/>
  <c r="DD29" i="8"/>
  <c r="DE30" i="8"/>
  <c r="DE29" i="8"/>
  <c r="DF30" i="8"/>
  <c r="DF29" i="8" s="1"/>
  <c r="DG30" i="8"/>
  <c r="DG29" i="8"/>
  <c r="DH30" i="8"/>
  <c r="DH29" i="8"/>
  <c r="DI30" i="8"/>
  <c r="DI29" i="8"/>
  <c r="DJ30" i="8"/>
  <c r="DJ29" i="8" s="1"/>
  <c r="DK30" i="8"/>
  <c r="DK29" i="8"/>
  <c r="DN30" i="8"/>
  <c r="DN29" i="8"/>
  <c r="BS31" i="8"/>
  <c r="CF31" i="8"/>
  <c r="CF33" i="8"/>
  <c r="CF32" i="8" s="1"/>
  <c r="CG31" i="8"/>
  <c r="CG33" i="8"/>
  <c r="CG32" i="8" s="1"/>
  <c r="CH31" i="8"/>
  <c r="CH33" i="8" s="1"/>
  <c r="CH32" i="8" s="1"/>
  <c r="CX33" i="8"/>
  <c r="CX32" i="8"/>
  <c r="CI31" i="8"/>
  <c r="CY33" i="8" s="1"/>
  <c r="CY32" i="8" s="1"/>
  <c r="DO31" i="8"/>
  <c r="DO33" i="8" s="1"/>
  <c r="DO32" i="8" s="1"/>
  <c r="U32" i="8"/>
  <c r="X32" i="8"/>
  <c r="Y32" i="8"/>
  <c r="Z32" i="8"/>
  <c r="AB32" i="8"/>
  <c r="AC32" i="8"/>
  <c r="AD32" i="8"/>
  <c r="AF32" i="8"/>
  <c r="AG32" i="8"/>
  <c r="AH32" i="8"/>
  <c r="AJ32" i="8"/>
  <c r="AK32" i="8"/>
  <c r="AL32" i="8"/>
  <c r="AN32" i="8"/>
  <c r="AO32" i="8"/>
  <c r="AP32" i="8"/>
  <c r="AQ32" i="8"/>
  <c r="AR32" i="8"/>
  <c r="AS32" i="8"/>
  <c r="AT32" i="8"/>
  <c r="AU32" i="8"/>
  <c r="AV32" i="8"/>
  <c r="AW32" i="8"/>
  <c r="AX32" i="8"/>
  <c r="AY32" i="8"/>
  <c r="AZ32" i="8"/>
  <c r="BA32" i="8"/>
  <c r="BB32" i="8"/>
  <c r="BD32" i="8"/>
  <c r="BE32" i="8"/>
  <c r="BF32" i="8"/>
  <c r="BG32" i="8"/>
  <c r="BH32" i="8"/>
  <c r="BI32" i="8"/>
  <c r="BJ32" i="8"/>
  <c r="BK32" i="8"/>
  <c r="BL32" i="8"/>
  <c r="BM32" i="8"/>
  <c r="BN32" i="8"/>
  <c r="BO32" i="8"/>
  <c r="BP32" i="8"/>
  <c r="BR32" i="8"/>
  <c r="BT32" i="8"/>
  <c r="BU32" i="8"/>
  <c r="BW32" i="8"/>
  <c r="BX32" i="8"/>
  <c r="G33" i="8"/>
  <c r="G32" i="8"/>
  <c r="K33" i="8"/>
  <c r="O33" i="8"/>
  <c r="P33" i="8"/>
  <c r="P32" i="8"/>
  <c r="S33" i="8"/>
  <c r="T33" i="8"/>
  <c r="T32" i="8"/>
  <c r="W33" i="8"/>
  <c r="AA33" i="8"/>
  <c r="AA32" i="8" s="1"/>
  <c r="AE33" i="8"/>
  <c r="AE32" i="8"/>
  <c r="AI33" i="8"/>
  <c r="AI32" i="8"/>
  <c r="AM33" i="8"/>
  <c r="AM32" i="8"/>
  <c r="BC33" i="8"/>
  <c r="BC32" i="8" s="1"/>
  <c r="BQ33" i="8"/>
  <c r="BQ32" i="8"/>
  <c r="BV33" i="8"/>
  <c r="BV32" i="8"/>
  <c r="BY33" i="8"/>
  <c r="BY32" i="8"/>
  <c r="BZ33" i="8"/>
  <c r="BZ32" i="8" s="1"/>
  <c r="CA33" i="8"/>
  <c r="CA32" i="8"/>
  <c r="CB33" i="8"/>
  <c r="CB32" i="8"/>
  <c r="CD33" i="8"/>
  <c r="CD32" i="8"/>
  <c r="CE33" i="8"/>
  <c r="CE32" i="8" s="1"/>
  <c r="CJ33" i="8"/>
  <c r="CJ32" i="8" s="1"/>
  <c r="CK33" i="8"/>
  <c r="CK32" i="8"/>
  <c r="CL33" i="8"/>
  <c r="CL32" i="8"/>
  <c r="CM33" i="8"/>
  <c r="CM32" i="8" s="1"/>
  <c r="CN33" i="8"/>
  <c r="CN32" i="8" s="1"/>
  <c r="CO33" i="8"/>
  <c r="CO32" i="8"/>
  <c r="CP33" i="8"/>
  <c r="CP32" i="8" s="1"/>
  <c r="CQ33" i="8"/>
  <c r="CQ32" i="8" s="1"/>
  <c r="CR33" i="8"/>
  <c r="CR32" i="8"/>
  <c r="CS33" i="8"/>
  <c r="CS32" i="8"/>
  <c r="CT33" i="8"/>
  <c r="CT32" i="8"/>
  <c r="CU33" i="8"/>
  <c r="CU32" i="8" s="1"/>
  <c r="CZ33" i="8"/>
  <c r="CZ32" i="8"/>
  <c r="DA33" i="8"/>
  <c r="DA32" i="8"/>
  <c r="DB33" i="8"/>
  <c r="DB32" i="8"/>
  <c r="DC33" i="8"/>
  <c r="DC32" i="8" s="1"/>
  <c r="DD33" i="8"/>
  <c r="DD32" i="8"/>
  <c r="DE33" i="8"/>
  <c r="DE32" i="8"/>
  <c r="DF33" i="8"/>
  <c r="DF32" i="8"/>
  <c r="DG33" i="8"/>
  <c r="DG32" i="8" s="1"/>
  <c r="DH33" i="8"/>
  <c r="DH32" i="8"/>
  <c r="DI33" i="8"/>
  <c r="DI32" i="8"/>
  <c r="DJ33" i="8"/>
  <c r="DJ32" i="8"/>
  <c r="DK33" i="8"/>
  <c r="DK32" i="8" s="1"/>
  <c r="DN33" i="8"/>
  <c r="DN32" i="8"/>
  <c r="AZ35" i="8"/>
  <c r="BD35" i="8"/>
  <c r="BE35" i="8"/>
  <c r="BF35" i="8"/>
  <c r="BG35" i="8"/>
  <c r="BH35" i="8"/>
  <c r="BI35" i="8"/>
  <c r="BJ35" i="8"/>
  <c r="BK35" i="8"/>
  <c r="BL35" i="8"/>
  <c r="CB37" i="8" s="1"/>
  <c r="CB36" i="8" s="1"/>
  <c r="BM35" i="8"/>
  <c r="BN35" i="8"/>
  <c r="CD37" i="8" s="1"/>
  <c r="CD36" i="8" s="1"/>
  <c r="BO35" i="8"/>
  <c r="CE37" i="8"/>
  <c r="CE36" i="8"/>
  <c r="BT35" i="8"/>
  <c r="BU35" i="8"/>
  <c r="CK37" i="8" s="1"/>
  <c r="BV35" i="8"/>
  <c r="BW35" i="8"/>
  <c r="BX35" i="8"/>
  <c r="BY35" i="8"/>
  <c r="CO37" i="8"/>
  <c r="CO36" i="8"/>
  <c r="BZ35" i="8"/>
  <c r="CA35" i="8"/>
  <c r="CA37" i="8" s="1"/>
  <c r="CA36" i="8" s="1"/>
  <c r="CB35" i="8"/>
  <c r="CC35" i="8"/>
  <c r="CL35" i="8"/>
  <c r="CM35" i="8"/>
  <c r="CM37" i="8" s="1"/>
  <c r="CP35" i="8"/>
  <c r="CQ35" i="8"/>
  <c r="CR35" i="8"/>
  <c r="CR37" i="8"/>
  <c r="CR36" i="8"/>
  <c r="CS35" i="8"/>
  <c r="CS37" i="8" s="1"/>
  <c r="CS36" i="8" s="1"/>
  <c r="CT35" i="8"/>
  <c r="CT37" i="8"/>
  <c r="CT36" i="8"/>
  <c r="CU35" i="8"/>
  <c r="CX35" i="8"/>
  <c r="CY35" i="8"/>
  <c r="CZ35" i="8"/>
  <c r="CZ37" i="8"/>
  <c r="CZ36" i="8" s="1"/>
  <c r="DA35" i="8"/>
  <c r="DA37" i="8"/>
  <c r="DA36" i="8"/>
  <c r="DB35" i="8"/>
  <c r="DR37" i="8" s="1"/>
  <c r="DR36" i="8" s="1"/>
  <c r="DC35" i="8"/>
  <c r="DC37" i="8" s="1"/>
  <c r="DC36" i="8" s="1"/>
  <c r="DD35" i="8"/>
  <c r="DT37" i="8" s="1"/>
  <c r="DT36" i="8" s="1"/>
  <c r="DD37" i="8"/>
  <c r="DD36" i="8"/>
  <c r="DE35" i="8"/>
  <c r="DU37" i="8" s="1"/>
  <c r="DU36" i="8" s="1"/>
  <c r="DF35" i="8"/>
  <c r="DV37" i="8" s="1"/>
  <c r="DV36" i="8" s="1"/>
  <c r="DG35" i="8"/>
  <c r="DW37" i="8" s="1"/>
  <c r="DW36" i="8" s="1"/>
  <c r="DH35" i="8"/>
  <c r="DH37" i="8"/>
  <c r="DH36" i="8" s="1"/>
  <c r="DI35" i="8"/>
  <c r="DJ35" i="8"/>
  <c r="DZ37" i="8" s="1"/>
  <c r="DZ36" i="8" s="1"/>
  <c r="DK35" i="8"/>
  <c r="EA37" i="8" s="1"/>
  <c r="EA36" i="8" s="1"/>
  <c r="DM35" i="8"/>
  <c r="EC37" i="8" s="1"/>
  <c r="EC36" i="8" s="1"/>
  <c r="DN35" i="8"/>
  <c r="ED37" i="8" s="1"/>
  <c r="ED36" i="8" s="1"/>
  <c r="AF36" i="8"/>
  <c r="AG36" i="8"/>
  <c r="AJ36" i="8"/>
  <c r="AK36" i="8"/>
  <c r="AL36" i="8"/>
  <c r="AN36" i="8"/>
  <c r="AO36" i="8"/>
  <c r="AP36" i="8"/>
  <c r="AQ36" i="8"/>
  <c r="AR36" i="8"/>
  <c r="AS36" i="8"/>
  <c r="AT36" i="8"/>
  <c r="AU36" i="8"/>
  <c r="AV36" i="8"/>
  <c r="AW36" i="8"/>
  <c r="AX36" i="8"/>
  <c r="AY36" i="8"/>
  <c r="AZ36" i="8"/>
  <c r="BA36" i="8"/>
  <c r="BB36" i="8"/>
  <c r="BD36" i="8"/>
  <c r="BE36" i="8"/>
  <c r="BF36" i="8"/>
  <c r="BG36" i="8"/>
  <c r="BH36" i="8"/>
  <c r="BI36" i="8"/>
  <c r="BJ36" i="8"/>
  <c r="BK36" i="8"/>
  <c r="BL36" i="8"/>
  <c r="BM36" i="8"/>
  <c r="BN36" i="8"/>
  <c r="BO36" i="8"/>
  <c r="BQ36" i="8"/>
  <c r="BR36" i="8"/>
  <c r="BT36" i="8"/>
  <c r="BU36" i="8"/>
  <c r="BV36" i="8"/>
  <c r="BW36" i="8"/>
  <c r="BX36" i="8"/>
  <c r="CK36" i="8"/>
  <c r="G37" i="8"/>
  <c r="G36" i="8"/>
  <c r="K37" i="8"/>
  <c r="O37" i="8"/>
  <c r="S37" i="8"/>
  <c r="W37" i="8"/>
  <c r="AA37" i="8"/>
  <c r="AE37" i="8"/>
  <c r="AI37" i="8"/>
  <c r="AM37" i="8"/>
  <c r="AM36" i="8" s="1"/>
  <c r="BC37" i="8"/>
  <c r="BC36" i="8" s="1"/>
  <c r="CM36" i="8"/>
  <c r="CN37" i="8"/>
  <c r="CN36" i="8"/>
  <c r="CU37" i="8"/>
  <c r="CU36" i="8" s="1"/>
  <c r="AZ38" i="8"/>
  <c r="BP40" i="8" s="1"/>
  <c r="BP39" i="8" s="1"/>
  <c r="BP38" i="8"/>
  <c r="BS38" i="8"/>
  <c r="BS40" i="8"/>
  <c r="BS39" i="8"/>
  <c r="CF38" i="8"/>
  <c r="CG38" i="8"/>
  <c r="CG40" i="8" s="1"/>
  <c r="CG39" i="8"/>
  <c r="CH38" i="8"/>
  <c r="CI38" i="8"/>
  <c r="CV38" i="8"/>
  <c r="DL38" i="8"/>
  <c r="DL40" i="8"/>
  <c r="DL39" i="8" s="1"/>
  <c r="DO38" i="8"/>
  <c r="AF39" i="8"/>
  <c r="AG39" i="8"/>
  <c r="AJ39" i="8"/>
  <c r="AK39" i="8"/>
  <c r="AL39" i="8"/>
  <c r="AN39" i="8"/>
  <c r="AO39" i="8"/>
  <c r="AP39" i="8"/>
  <c r="AQ39" i="8"/>
  <c r="AR39" i="8"/>
  <c r="AS39" i="8"/>
  <c r="AT39" i="8"/>
  <c r="AU39" i="8"/>
  <c r="AV39" i="8"/>
  <c r="AW39" i="8"/>
  <c r="AX39" i="8"/>
  <c r="AY39" i="8"/>
  <c r="AZ39" i="8"/>
  <c r="BA39" i="8"/>
  <c r="BB39" i="8"/>
  <c r="BD39" i="8"/>
  <c r="BE39" i="8"/>
  <c r="BF39" i="8"/>
  <c r="BG39" i="8"/>
  <c r="BH39" i="8"/>
  <c r="BI39" i="8"/>
  <c r="BJ39" i="8"/>
  <c r="BK39" i="8"/>
  <c r="BL39" i="8"/>
  <c r="BM39" i="8"/>
  <c r="BN39" i="8"/>
  <c r="BO39" i="8"/>
  <c r="BQ39" i="8"/>
  <c r="BR39" i="8"/>
  <c r="BT39" i="8"/>
  <c r="BU39" i="8"/>
  <c r="BV39" i="8"/>
  <c r="BW39" i="8"/>
  <c r="BX39" i="8"/>
  <c r="CO39" i="8"/>
  <c r="G40" i="8"/>
  <c r="G39" i="8" s="1"/>
  <c r="K40" i="8"/>
  <c r="O40" i="8"/>
  <c r="S40" i="8"/>
  <c r="W40" i="8"/>
  <c r="AA40" i="8"/>
  <c r="AE40" i="8"/>
  <c r="AI40" i="8"/>
  <c r="AM40" i="8"/>
  <c r="AM39" i="8"/>
  <c r="BC40" i="8"/>
  <c r="BC39" i="8"/>
  <c r="BY40" i="8"/>
  <c r="BY39" i="8"/>
  <c r="BZ40" i="8"/>
  <c r="BZ39" i="8"/>
  <c r="CA40" i="8"/>
  <c r="CA39" i="8"/>
  <c r="CB40" i="8"/>
  <c r="CB39" i="8"/>
  <c r="CD40" i="8"/>
  <c r="CD39" i="8"/>
  <c r="CE40" i="8"/>
  <c r="CE39" i="8"/>
  <c r="CF40" i="8"/>
  <c r="CF39" i="8"/>
  <c r="CH40" i="8"/>
  <c r="CH39" i="8"/>
  <c r="CJ40" i="8"/>
  <c r="CJ39" i="8"/>
  <c r="CK40" i="8"/>
  <c r="CK39" i="8"/>
  <c r="CL40" i="8"/>
  <c r="CL39" i="8"/>
  <c r="CM40" i="8"/>
  <c r="CM39" i="8"/>
  <c r="CN40" i="8"/>
  <c r="CN39" i="8"/>
  <c r="CO40" i="8"/>
  <c r="CP40" i="8"/>
  <c r="CP39" i="8"/>
  <c r="CQ40" i="8"/>
  <c r="CQ39" i="8" s="1"/>
  <c r="CR40" i="8"/>
  <c r="CR39" i="8" s="1"/>
  <c r="CS40" i="8"/>
  <c r="CS39" i="8" s="1"/>
  <c r="CT40" i="8"/>
  <c r="CT39" i="8"/>
  <c r="CU40" i="8"/>
  <c r="CU39" i="8" s="1"/>
  <c r="CX40" i="8"/>
  <c r="CX39" i="8" s="1"/>
  <c r="CZ40" i="8"/>
  <c r="CZ39" i="8" s="1"/>
  <c r="DA40" i="8"/>
  <c r="DA39" i="8"/>
  <c r="DB40" i="8"/>
  <c r="DB39" i="8"/>
  <c r="DC40" i="8"/>
  <c r="DC39" i="8" s="1"/>
  <c r="DD40" i="8"/>
  <c r="DD39" i="8" s="1"/>
  <c r="DE40" i="8"/>
  <c r="DE39" i="8"/>
  <c r="DF40" i="8"/>
  <c r="DF39" i="8" s="1"/>
  <c r="DG40" i="8"/>
  <c r="DG39" i="8" s="1"/>
  <c r="DH40" i="8"/>
  <c r="DH39" i="8" s="1"/>
  <c r="DI40" i="8"/>
  <c r="DI39" i="8"/>
  <c r="DJ40" i="8"/>
  <c r="DJ39" i="8" s="1"/>
  <c r="DK40" i="8"/>
  <c r="DK39" i="8" s="1"/>
  <c r="DN40" i="8"/>
  <c r="DN39" i="8"/>
  <c r="BS41" i="8"/>
  <c r="BS43" i="8"/>
  <c r="BS42" i="8"/>
  <c r="CF41" i="8"/>
  <c r="CF43" i="8"/>
  <c r="CF42" i="8" s="1"/>
  <c r="CG41" i="8"/>
  <c r="CG43" i="8"/>
  <c r="CG42" i="8" s="1"/>
  <c r="CH41" i="8"/>
  <c r="CH43" i="8" s="1"/>
  <c r="CI41" i="8"/>
  <c r="CV41" i="8"/>
  <c r="CV43" i="8" s="1"/>
  <c r="CV42" i="8" s="1"/>
  <c r="DL41" i="8"/>
  <c r="DL43" i="8"/>
  <c r="DL42" i="8" s="1"/>
  <c r="DO41" i="8"/>
  <c r="AJ42" i="8"/>
  <c r="AK42" i="8"/>
  <c r="AN42" i="8"/>
  <c r="AO42" i="8"/>
  <c r="AP42" i="8"/>
  <c r="AQ42" i="8"/>
  <c r="AR42" i="8"/>
  <c r="AS42" i="8"/>
  <c r="AT42" i="8"/>
  <c r="AU42" i="8"/>
  <c r="AV42" i="8"/>
  <c r="AW42" i="8"/>
  <c r="AX42" i="8"/>
  <c r="AY42" i="8"/>
  <c r="AZ42" i="8"/>
  <c r="BA42" i="8"/>
  <c r="BB42" i="8"/>
  <c r="BD42" i="8"/>
  <c r="BE42" i="8"/>
  <c r="BF42" i="8"/>
  <c r="BG42" i="8"/>
  <c r="BH42" i="8"/>
  <c r="BI42" i="8"/>
  <c r="BJ42" i="8"/>
  <c r="BK42" i="8"/>
  <c r="BL42" i="8"/>
  <c r="BM42" i="8"/>
  <c r="BN42" i="8"/>
  <c r="BO42" i="8"/>
  <c r="BP42" i="8"/>
  <c r="BQ42" i="8"/>
  <c r="BR42" i="8"/>
  <c r="BT42" i="8"/>
  <c r="BU42" i="8"/>
  <c r="BV42" i="8"/>
  <c r="BW42" i="8"/>
  <c r="BX42" i="8"/>
  <c r="G43" i="8"/>
  <c r="G42" i="8" s="1"/>
  <c r="K43" i="8"/>
  <c r="O43" i="8"/>
  <c r="S43" i="8"/>
  <c r="W43" i="8"/>
  <c r="AA43" i="8"/>
  <c r="AE43" i="8"/>
  <c r="AI43" i="8"/>
  <c r="AM43" i="8"/>
  <c r="AM42" i="8"/>
  <c r="BC43" i="8"/>
  <c r="BC42" i="8"/>
  <c r="BY43" i="8"/>
  <c r="BY42" i="8" s="1"/>
  <c r="BZ43" i="8"/>
  <c r="BZ42" i="8"/>
  <c r="CA43" i="8"/>
  <c r="CA42" i="8"/>
  <c r="CB43" i="8"/>
  <c r="CB42" i="8"/>
  <c r="CD43" i="8"/>
  <c r="CD42" i="8" s="1"/>
  <c r="CE43" i="8"/>
  <c r="CE42" i="8" s="1"/>
  <c r="CH42" i="8"/>
  <c r="CJ43" i="8"/>
  <c r="CJ42" i="8"/>
  <c r="CK43" i="8"/>
  <c r="CK42" i="8"/>
  <c r="CL43" i="8"/>
  <c r="CL42" i="8"/>
  <c r="CM43" i="8"/>
  <c r="CM42" i="8"/>
  <c r="CN43" i="8"/>
  <c r="CN42" i="8"/>
  <c r="CO43" i="8"/>
  <c r="CO42" i="8"/>
  <c r="CP43" i="8"/>
  <c r="CP42" i="8"/>
  <c r="CQ43" i="8"/>
  <c r="CQ42" i="8"/>
  <c r="CR43" i="8"/>
  <c r="CR42" i="8"/>
  <c r="CS43" i="8"/>
  <c r="CS42" i="8"/>
  <c r="CT43" i="8"/>
  <c r="CT42" i="8"/>
  <c r="CU43" i="8"/>
  <c r="CU42" i="8"/>
  <c r="CZ43" i="8"/>
  <c r="CZ42" i="8"/>
  <c r="DA43" i="8"/>
  <c r="DA42" i="8"/>
  <c r="DB43" i="8"/>
  <c r="DB42" i="8"/>
  <c r="DC43" i="8"/>
  <c r="DC42" i="8"/>
  <c r="DD43" i="8"/>
  <c r="DD42" i="8"/>
  <c r="DE43" i="8"/>
  <c r="DE42" i="8"/>
  <c r="DF43" i="8"/>
  <c r="DF42" i="8"/>
  <c r="DG43" i="8"/>
  <c r="DG42" i="8"/>
  <c r="DH43" i="8"/>
  <c r="DH42" i="8"/>
  <c r="DI43" i="8"/>
  <c r="DI42" i="8"/>
  <c r="DJ43" i="8"/>
  <c r="DJ42" i="8"/>
  <c r="DK43" i="8"/>
  <c r="DK42" i="8"/>
  <c r="DN43" i="8"/>
  <c r="DN42" i="8"/>
  <c r="T45" i="8"/>
  <c r="W45" i="8"/>
  <c r="X45" i="8"/>
  <c r="X47" i="8"/>
  <c r="X46" i="8"/>
  <c r="Z45" i="8"/>
  <c r="AA45" i="8"/>
  <c r="AA47" i="8"/>
  <c r="AE45" i="8"/>
  <c r="AI45" i="8"/>
  <c r="AM47" i="8" s="1"/>
  <c r="AL45" i="8"/>
  <c r="AM45" i="8"/>
  <c r="BS45" i="8"/>
  <c r="BS47" i="8" s="1"/>
  <c r="BT45" i="8"/>
  <c r="BU45" i="8"/>
  <c r="BV45" i="8"/>
  <c r="BW45" i="8"/>
  <c r="BX45" i="8"/>
  <c r="CN47" i="8"/>
  <c r="BY45" i="8"/>
  <c r="CO47" i="8" s="1"/>
  <c r="BZ45" i="8"/>
  <c r="CA45" i="8"/>
  <c r="CB45" i="8"/>
  <c r="CC45" i="8"/>
  <c r="CG45" i="8"/>
  <c r="CG47" i="8"/>
  <c r="CH45" i="8"/>
  <c r="CH47" i="8"/>
  <c r="CJ45" i="8"/>
  <c r="CK45" i="8"/>
  <c r="CL45" i="8"/>
  <c r="CM45" i="8"/>
  <c r="CO45" i="8"/>
  <c r="CP45" i="8"/>
  <c r="CQ45" i="8"/>
  <c r="CR45" i="8"/>
  <c r="CR47" i="8" s="1"/>
  <c r="CS45" i="8"/>
  <c r="CT45" i="8"/>
  <c r="CT47" i="8"/>
  <c r="CU45" i="8"/>
  <c r="CX45" i="8"/>
  <c r="CY45" i="8"/>
  <c r="CZ45" i="8"/>
  <c r="DP47" i="8" s="1"/>
  <c r="DP46" i="8" s="1"/>
  <c r="DA45" i="8"/>
  <c r="DQ47" i="8" s="1"/>
  <c r="DB45" i="8"/>
  <c r="DR47" i="8" s="1"/>
  <c r="DB47" i="8"/>
  <c r="DC45" i="8"/>
  <c r="DS47" i="8" s="1"/>
  <c r="DD45" i="8"/>
  <c r="DT47" i="8" s="1"/>
  <c r="DD47" i="8"/>
  <c r="DE45" i="8"/>
  <c r="DU47" i="8" s="1"/>
  <c r="DE47" i="8"/>
  <c r="DF45" i="8"/>
  <c r="DG45" i="8"/>
  <c r="DG47" i="8" s="1"/>
  <c r="DH45" i="8"/>
  <c r="DX47" i="8" s="1"/>
  <c r="DI45" i="8"/>
  <c r="DY47" i="8" s="1"/>
  <c r="DJ45" i="8"/>
  <c r="DZ47" i="8" s="1"/>
  <c r="DJ47" i="8"/>
  <c r="DK45" i="8"/>
  <c r="DM45" i="8"/>
  <c r="EC47" i="8" s="1"/>
  <c r="DN45" i="8"/>
  <c r="AD46" i="8"/>
  <c r="AH46" i="8"/>
  <c r="AN46" i="8"/>
  <c r="AO46" i="8"/>
  <c r="AP46" i="8"/>
  <c r="AQ46" i="8"/>
  <c r="AR46" i="8"/>
  <c r="AS46" i="8"/>
  <c r="AT46" i="8"/>
  <c r="AU46" i="8"/>
  <c r="AV46" i="8"/>
  <c r="AW46" i="8"/>
  <c r="AX46" i="8"/>
  <c r="AY46" i="8"/>
  <c r="G47" i="8"/>
  <c r="G46" i="8" s="1"/>
  <c r="AF47" i="8"/>
  <c r="AJ47" i="8"/>
  <c r="BC47" i="8"/>
  <c r="CU47" i="8"/>
  <c r="CF48" i="8"/>
  <c r="CF50" i="8"/>
  <c r="CI48" i="8"/>
  <c r="CI50" i="8" s="1"/>
  <c r="CV48" i="8"/>
  <c r="CV50" i="8" s="1"/>
  <c r="DL48" i="8"/>
  <c r="DL50" i="8"/>
  <c r="DL49" i="8"/>
  <c r="DO48" i="8"/>
  <c r="AN49" i="8"/>
  <c r="AO49" i="8"/>
  <c r="AP49" i="8"/>
  <c r="AQ49" i="8"/>
  <c r="AR49" i="8"/>
  <c r="AS49" i="8"/>
  <c r="AT49" i="8"/>
  <c r="AU49" i="8"/>
  <c r="AV49" i="8"/>
  <c r="AW49" i="8"/>
  <c r="AX49" i="8"/>
  <c r="AY49" i="8"/>
  <c r="G50" i="8"/>
  <c r="G49" i="8"/>
  <c r="X50" i="8"/>
  <c r="X49" i="8" s="1"/>
  <c r="AA50" i="8"/>
  <c r="AB50" i="8"/>
  <c r="AE50" i="8"/>
  <c r="AF50" i="8"/>
  <c r="AI50" i="8"/>
  <c r="AJ50" i="8"/>
  <c r="AM50" i="8"/>
  <c r="BC50" i="8"/>
  <c r="BS50" i="8"/>
  <c r="CG50" i="8"/>
  <c r="CH50" i="8"/>
  <c r="CJ50" i="8"/>
  <c r="CK50" i="8"/>
  <c r="CL50" i="8"/>
  <c r="CM50" i="8"/>
  <c r="CN50" i="8"/>
  <c r="CO50" i="8"/>
  <c r="CP50" i="8"/>
  <c r="CQ50" i="8"/>
  <c r="CR50" i="8"/>
  <c r="CS50" i="8"/>
  <c r="CT50" i="8"/>
  <c r="CU50" i="8"/>
  <c r="CX50" i="8"/>
  <c r="CZ50" i="8"/>
  <c r="DA50" i="8"/>
  <c r="DB50" i="8"/>
  <c r="DC50" i="8"/>
  <c r="DD50" i="8"/>
  <c r="DE50" i="8"/>
  <c r="DF50" i="8"/>
  <c r="DG50" i="8"/>
  <c r="DH50" i="8"/>
  <c r="DI50" i="8"/>
  <c r="DJ50" i="8"/>
  <c r="DK50" i="8"/>
  <c r="DN50" i="8"/>
  <c r="CF51" i="8"/>
  <c r="CF53" i="8" s="1"/>
  <c r="CI51" i="8"/>
  <c r="CI53" i="8" s="1"/>
  <c r="CV51" i="8"/>
  <c r="CV53" i="8"/>
  <c r="DL51" i="8"/>
  <c r="DL53" i="8"/>
  <c r="DL52" i="8"/>
  <c r="DO51" i="8"/>
  <c r="EE53" i="8" s="1"/>
  <c r="AN52" i="8"/>
  <c r="AO52" i="8"/>
  <c r="AP52" i="8"/>
  <c r="AQ52" i="8"/>
  <c r="AR52" i="8"/>
  <c r="AS52" i="8"/>
  <c r="AT52" i="8"/>
  <c r="AU52" i="8"/>
  <c r="AV52" i="8"/>
  <c r="AW52" i="8"/>
  <c r="AX52" i="8"/>
  <c r="AY52" i="8"/>
  <c r="G53" i="8"/>
  <c r="G52" i="8"/>
  <c r="K53" i="8"/>
  <c r="O53" i="8"/>
  <c r="X53" i="8"/>
  <c r="X52" i="8"/>
  <c r="AA53" i="8"/>
  <c r="AB53" i="8"/>
  <c r="AE53" i="8"/>
  <c r="AF53" i="8"/>
  <c r="AI53" i="8"/>
  <c r="AJ53" i="8"/>
  <c r="AM53" i="8"/>
  <c r="BC53" i="8"/>
  <c r="BS53" i="8"/>
  <c r="CG53" i="8"/>
  <c r="CH53" i="8"/>
  <c r="CJ53" i="8"/>
  <c r="CK53" i="8"/>
  <c r="CL53" i="8"/>
  <c r="CM53" i="8"/>
  <c r="CN53" i="8"/>
  <c r="CO53" i="8"/>
  <c r="CP53" i="8"/>
  <c r="CQ53" i="8"/>
  <c r="CR53" i="8"/>
  <c r="CS53" i="8"/>
  <c r="CT53" i="8"/>
  <c r="CU53" i="8"/>
  <c r="CX53" i="8"/>
  <c r="CZ53" i="8"/>
  <c r="DA53" i="8"/>
  <c r="DB53" i="8"/>
  <c r="DC53" i="8"/>
  <c r="DD53" i="8"/>
  <c r="DE53" i="8"/>
  <c r="DF53" i="8"/>
  <c r="DG53" i="8"/>
  <c r="DH53" i="8"/>
  <c r="DI53" i="8"/>
  <c r="DJ53" i="8"/>
  <c r="DK53" i="8"/>
  <c r="DK52" i="8" s="1"/>
  <c r="DN53" i="8"/>
  <c r="O55" i="8"/>
  <c r="O57" i="8"/>
  <c r="O56" i="8" s="1"/>
  <c r="P55" i="8"/>
  <c r="R55" i="8"/>
  <c r="S55" i="8"/>
  <c r="T55" i="8"/>
  <c r="W55" i="8"/>
  <c r="X55" i="8"/>
  <c r="Z55" i="8"/>
  <c r="AA55" i="8"/>
  <c r="AB55" i="8"/>
  <c r="AD55" i="8"/>
  <c r="AE55" i="8"/>
  <c r="AE57" i="8" s="1"/>
  <c r="AE56" i="8" s="1"/>
  <c r="AF55" i="8"/>
  <c r="AH55" i="8"/>
  <c r="AI55" i="8"/>
  <c r="AI57" i="8"/>
  <c r="AI56" i="8" s="1"/>
  <c r="AJ55" i="8"/>
  <c r="AM55" i="8"/>
  <c r="BC55" i="8"/>
  <c r="BS57" i="8" s="1"/>
  <c r="BS56" i="8" s="1"/>
  <c r="BP55" i="8"/>
  <c r="CF55" i="8"/>
  <c r="CF57" i="8" s="1"/>
  <c r="CF56" i="8" s="1"/>
  <c r="CH55" i="8"/>
  <c r="CI55" i="8"/>
  <c r="CL55" i="8"/>
  <c r="CL57" i="8"/>
  <c r="CL56" i="8" s="1"/>
  <c r="CM55" i="8"/>
  <c r="CO55" i="8"/>
  <c r="CO57" i="8" s="1"/>
  <c r="CO56" i="8" s="1"/>
  <c r="CP55" i="8"/>
  <c r="CQ55" i="8"/>
  <c r="CQ57" i="8"/>
  <c r="CQ56" i="8"/>
  <c r="CT55" i="8"/>
  <c r="CT57" i="8" s="1"/>
  <c r="CT56" i="8" s="1"/>
  <c r="CU55" i="8"/>
  <c r="DK57" i="8" s="1"/>
  <c r="DK56" i="8" s="1"/>
  <c r="CZ55" i="8"/>
  <c r="DA55" i="8"/>
  <c r="DA57" i="8"/>
  <c r="DA56" i="8"/>
  <c r="DB55" i="8"/>
  <c r="DC55" i="8"/>
  <c r="DS57" i="8" s="1"/>
  <c r="DS56" i="8" s="1"/>
  <c r="DC57" i="8"/>
  <c r="DC56" i="8" s="1"/>
  <c r="DD55" i="8"/>
  <c r="DE55" i="8"/>
  <c r="DU57" i="8" s="1"/>
  <c r="DU56" i="8" s="1"/>
  <c r="DF55" i="8"/>
  <c r="DG55" i="8"/>
  <c r="DH55" i="8"/>
  <c r="DX57" i="8" s="1"/>
  <c r="DX56" i="8" s="1"/>
  <c r="DI55" i="8"/>
  <c r="DJ55" i="8"/>
  <c r="DK55" i="8"/>
  <c r="DM55" i="8"/>
  <c r="EC57" i="8" s="1"/>
  <c r="EC56" i="8" s="1"/>
  <c r="DN55" i="8"/>
  <c r="H56" i="8"/>
  <c r="I56" i="8"/>
  <c r="J56" i="8"/>
  <c r="L56" i="8"/>
  <c r="M56" i="8"/>
  <c r="N56" i="8"/>
  <c r="Q56" i="8"/>
  <c r="R56" i="8"/>
  <c r="T56" i="8"/>
  <c r="U56" i="8"/>
  <c r="V56" i="8"/>
  <c r="X56" i="8"/>
  <c r="Y56" i="8"/>
  <c r="Z56" i="8"/>
  <c r="AB56" i="8"/>
  <c r="AC56" i="8"/>
  <c r="AD56" i="8"/>
  <c r="AF56" i="8"/>
  <c r="AG56" i="8"/>
  <c r="AH56" i="8"/>
  <c r="AJ56" i="8"/>
  <c r="AK56" i="8"/>
  <c r="AL56" i="8"/>
  <c r="AN56" i="8"/>
  <c r="AO56" i="8"/>
  <c r="AP56" i="8"/>
  <c r="AQ56" i="8"/>
  <c r="AR56" i="8"/>
  <c r="AS56" i="8"/>
  <c r="AT56" i="8"/>
  <c r="AU56" i="8"/>
  <c r="AV56" i="8"/>
  <c r="AW56" i="8"/>
  <c r="AX56" i="8"/>
  <c r="AY56" i="8"/>
  <c r="AZ56" i="8"/>
  <c r="BA56" i="8"/>
  <c r="BB56" i="8"/>
  <c r="BD56" i="8"/>
  <c r="BE56" i="8"/>
  <c r="BF56" i="8"/>
  <c r="BG56" i="8"/>
  <c r="BH56" i="8"/>
  <c r="BI56" i="8"/>
  <c r="BJ56" i="8"/>
  <c r="BK56" i="8"/>
  <c r="BL56" i="8"/>
  <c r="BM56" i="8"/>
  <c r="BN56" i="8"/>
  <c r="BO56" i="8"/>
  <c r="BP56" i="8"/>
  <c r="BQ56" i="8"/>
  <c r="BR56" i="8"/>
  <c r="BT56" i="8"/>
  <c r="BU56" i="8"/>
  <c r="BV56" i="8"/>
  <c r="BW56" i="8"/>
  <c r="BX56" i="8"/>
  <c r="BY56" i="8"/>
  <c r="BZ56" i="8"/>
  <c r="CA56" i="8"/>
  <c r="CB56" i="8"/>
  <c r="CD56" i="8"/>
  <c r="G57" i="8"/>
  <c r="G56" i="8"/>
  <c r="K57" i="8"/>
  <c r="K56" i="8"/>
  <c r="P57" i="8"/>
  <c r="P56" i="8"/>
  <c r="CE57" i="8"/>
  <c r="CE56" i="8" s="1"/>
  <c r="CH57" i="8"/>
  <c r="CH56" i="8" s="1"/>
  <c r="CJ57" i="8"/>
  <c r="CJ56" i="8"/>
  <c r="CK57" i="8"/>
  <c r="CK56" i="8" s="1"/>
  <c r="CM57" i="8"/>
  <c r="CM56" i="8" s="1"/>
  <c r="CN57" i="8"/>
  <c r="CN56" i="8"/>
  <c r="CU57" i="8"/>
  <c r="CU56" i="8"/>
  <c r="AZ58" i="8"/>
  <c r="AZ55" i="8"/>
  <c r="BS58" i="8"/>
  <c r="BS55" i="8"/>
  <c r="CF58" i="8"/>
  <c r="CF60" i="8"/>
  <c r="CF59" i="8" s="1"/>
  <c r="CG58" i="8"/>
  <c r="CG55" i="8" s="1"/>
  <c r="CG57" i="8" s="1"/>
  <c r="CG56" i="8" s="1"/>
  <c r="CH58" i="8"/>
  <c r="CH60" i="8" s="1"/>
  <c r="CH59" i="8" s="1"/>
  <c r="CI58" i="8"/>
  <c r="CV58" i="8"/>
  <c r="DL58" i="8"/>
  <c r="DL60" i="8"/>
  <c r="DL59" i="8"/>
  <c r="DO58" i="8"/>
  <c r="EE60" i="8" s="1"/>
  <c r="EE59" i="8" s="1"/>
  <c r="DO60" i="8"/>
  <c r="DO59" i="8" s="1"/>
  <c r="H59" i="8"/>
  <c r="I59" i="8"/>
  <c r="J59" i="8"/>
  <c r="L59" i="8"/>
  <c r="M59" i="8"/>
  <c r="N59" i="8"/>
  <c r="P59" i="8"/>
  <c r="Q59" i="8"/>
  <c r="R59" i="8"/>
  <c r="T59" i="8"/>
  <c r="U59" i="8"/>
  <c r="V59" i="8"/>
  <c r="X59" i="8"/>
  <c r="Y59" i="8"/>
  <c r="Z59" i="8"/>
  <c r="AB59" i="8"/>
  <c r="AC59" i="8"/>
  <c r="AD59" i="8"/>
  <c r="AF59" i="8"/>
  <c r="AG59" i="8"/>
  <c r="AH59" i="8"/>
  <c r="AJ59" i="8"/>
  <c r="AK59" i="8"/>
  <c r="AL59" i="8"/>
  <c r="AN59" i="8"/>
  <c r="AO59" i="8"/>
  <c r="AP59" i="8"/>
  <c r="AQ59" i="8"/>
  <c r="AR59" i="8"/>
  <c r="AS59" i="8"/>
  <c r="AT59" i="8"/>
  <c r="AU59" i="8"/>
  <c r="AV59" i="8"/>
  <c r="AW59" i="8"/>
  <c r="AX59" i="8"/>
  <c r="AY59" i="8"/>
  <c r="AZ59" i="8"/>
  <c r="BA59" i="8"/>
  <c r="BB59" i="8"/>
  <c r="BD59" i="8"/>
  <c r="BE59" i="8"/>
  <c r="BF59" i="8"/>
  <c r="BG59" i="8"/>
  <c r="BH59" i="8"/>
  <c r="BI59" i="8"/>
  <c r="BJ59" i="8"/>
  <c r="BK59" i="8"/>
  <c r="BL59" i="8"/>
  <c r="BM59" i="8"/>
  <c r="BN59" i="8"/>
  <c r="BO59" i="8"/>
  <c r="BP59" i="8"/>
  <c r="BQ59" i="8"/>
  <c r="BR59" i="8"/>
  <c r="BT59" i="8"/>
  <c r="BU59" i="8"/>
  <c r="BV59" i="8"/>
  <c r="BW59" i="8"/>
  <c r="BX59" i="8"/>
  <c r="BY59" i="8"/>
  <c r="BZ59" i="8"/>
  <c r="CA59" i="8"/>
  <c r="CB59" i="8"/>
  <c r="CD59" i="8"/>
  <c r="G60" i="8"/>
  <c r="G59" i="8" s="1"/>
  <c r="K60" i="8"/>
  <c r="K59" i="8" s="1"/>
  <c r="O60" i="8"/>
  <c r="O59" i="8" s="1"/>
  <c r="S60" i="8"/>
  <c r="S59" i="8" s="1"/>
  <c r="W60" i="8"/>
  <c r="W59" i="8" s="1"/>
  <c r="AA60" i="8"/>
  <c r="AA59" i="8" s="1"/>
  <c r="AE60" i="8"/>
  <c r="AE59" i="8" s="1"/>
  <c r="AI60" i="8"/>
  <c r="AI59" i="8" s="1"/>
  <c r="AM60" i="8"/>
  <c r="AM59" i="8" s="1"/>
  <c r="BC60" i="8"/>
  <c r="BC59" i="8" s="1"/>
  <c r="BS60" i="8"/>
  <c r="BS59" i="8" s="1"/>
  <c r="CE60" i="8"/>
  <c r="CE59" i="8" s="1"/>
  <c r="CJ60" i="8"/>
  <c r="CJ59" i="8" s="1"/>
  <c r="CK60" i="8"/>
  <c r="CK59" i="8" s="1"/>
  <c r="CL60" i="8"/>
  <c r="CL59" i="8" s="1"/>
  <c r="CM60" i="8"/>
  <c r="CM59" i="8" s="1"/>
  <c r="CN60" i="8"/>
  <c r="CN59" i="8" s="1"/>
  <c r="CO60" i="8"/>
  <c r="CO59" i="8" s="1"/>
  <c r="CP60" i="8"/>
  <c r="CP59" i="8" s="1"/>
  <c r="CQ60" i="8"/>
  <c r="CQ59" i="8" s="1"/>
  <c r="CR60" i="8"/>
  <c r="CR59" i="8" s="1"/>
  <c r="CS60" i="8"/>
  <c r="CS59" i="8" s="1"/>
  <c r="CT60" i="8"/>
  <c r="CT59" i="8" s="1"/>
  <c r="CU60" i="8"/>
  <c r="CU59" i="8" s="1"/>
  <c r="CV60" i="8"/>
  <c r="CV59" i="8" s="1"/>
  <c r="CZ60" i="8"/>
  <c r="CZ59" i="8"/>
  <c r="DA60" i="8"/>
  <c r="DA59" i="8"/>
  <c r="DB60" i="8"/>
  <c r="DB59" i="8"/>
  <c r="DC60" i="8"/>
  <c r="DC59" i="8"/>
  <c r="DD60" i="8"/>
  <c r="DD59" i="8"/>
  <c r="DE60" i="8"/>
  <c r="DE59" i="8"/>
  <c r="DF60" i="8"/>
  <c r="DF59" i="8"/>
  <c r="DG60" i="8"/>
  <c r="DG59" i="8"/>
  <c r="DH60" i="8"/>
  <c r="DH59" i="8"/>
  <c r="DI60" i="8"/>
  <c r="DI59" i="8"/>
  <c r="DJ60" i="8"/>
  <c r="DJ59" i="8"/>
  <c r="DK60" i="8"/>
  <c r="DK59" i="8"/>
  <c r="DN60" i="8"/>
  <c r="DN59" i="8"/>
  <c r="CF61" i="8"/>
  <c r="CF63" i="8"/>
  <c r="CF62" i="8" s="1"/>
  <c r="CG61" i="8"/>
  <c r="CH61" i="8"/>
  <c r="CH63" i="8"/>
  <c r="CH62" i="8" s="1"/>
  <c r="CI61" i="8"/>
  <c r="CI63" i="8" s="1"/>
  <c r="CI62" i="8" s="1"/>
  <c r="CR61" i="8"/>
  <c r="DH63" i="8"/>
  <c r="DH62" i="8" s="1"/>
  <c r="CS61" i="8"/>
  <c r="CS55" i="8" s="1"/>
  <c r="H62" i="8"/>
  <c r="I62" i="8"/>
  <c r="J62" i="8"/>
  <c r="L62" i="8"/>
  <c r="M62" i="8"/>
  <c r="N62" i="8"/>
  <c r="Q62" i="8"/>
  <c r="R62" i="8"/>
  <c r="T62" i="8"/>
  <c r="U62" i="8"/>
  <c r="V62" i="8"/>
  <c r="X62" i="8"/>
  <c r="Y62" i="8"/>
  <c r="Z62" i="8"/>
  <c r="AB62" i="8"/>
  <c r="AC62" i="8"/>
  <c r="AD62" i="8"/>
  <c r="AF62" i="8"/>
  <c r="AG62" i="8"/>
  <c r="AH62" i="8"/>
  <c r="AJ62" i="8"/>
  <c r="AK62" i="8"/>
  <c r="AL62" i="8"/>
  <c r="AN62" i="8"/>
  <c r="AO62" i="8"/>
  <c r="AP62" i="8"/>
  <c r="AQ62" i="8"/>
  <c r="AR62" i="8"/>
  <c r="AS62" i="8"/>
  <c r="AT62" i="8"/>
  <c r="AU62" i="8"/>
  <c r="AV62" i="8"/>
  <c r="AW62" i="8"/>
  <c r="AX62" i="8"/>
  <c r="AY62" i="8"/>
  <c r="AZ62" i="8"/>
  <c r="BA62" i="8"/>
  <c r="BB62" i="8"/>
  <c r="BD62" i="8"/>
  <c r="BE62" i="8"/>
  <c r="BF62" i="8"/>
  <c r="BG62" i="8"/>
  <c r="BH62" i="8"/>
  <c r="BI62" i="8"/>
  <c r="BJ62" i="8"/>
  <c r="BK62" i="8"/>
  <c r="BL62" i="8"/>
  <c r="BM62" i="8"/>
  <c r="BN62" i="8"/>
  <c r="BO62" i="8"/>
  <c r="BP62" i="8"/>
  <c r="BQ62" i="8"/>
  <c r="BR62" i="8"/>
  <c r="BS62" i="8"/>
  <c r="BT62" i="8"/>
  <c r="BU62" i="8"/>
  <c r="BV62" i="8"/>
  <c r="BW62" i="8"/>
  <c r="BX62" i="8"/>
  <c r="G63" i="8"/>
  <c r="G62" i="8" s="1"/>
  <c r="K63" i="8"/>
  <c r="K62" i="8" s="1"/>
  <c r="O63" i="8"/>
  <c r="O62" i="8" s="1"/>
  <c r="P63" i="8"/>
  <c r="P62" i="8" s="1"/>
  <c r="S63" i="8"/>
  <c r="S62" i="8" s="1"/>
  <c r="W63" i="8"/>
  <c r="W62" i="8" s="1"/>
  <c r="AA63" i="8"/>
  <c r="AA62" i="8" s="1"/>
  <c r="AE63" i="8"/>
  <c r="AE62" i="8" s="1"/>
  <c r="AI63" i="8"/>
  <c r="AI62" i="8" s="1"/>
  <c r="AM63" i="8"/>
  <c r="AM62" i="8" s="1"/>
  <c r="BC63" i="8"/>
  <c r="BC62" i="8" s="1"/>
  <c r="BS63" i="8"/>
  <c r="BY63" i="8"/>
  <c r="BY62" i="8" s="1"/>
  <c r="BZ63" i="8"/>
  <c r="BZ62" i="8" s="1"/>
  <c r="CA63" i="8"/>
  <c r="CA62" i="8" s="1"/>
  <c r="CB63" i="8"/>
  <c r="CB62" i="8" s="1"/>
  <c r="CD63" i="8"/>
  <c r="CD62" i="8" s="1"/>
  <c r="CE63" i="8"/>
  <c r="CE62" i="8" s="1"/>
  <c r="CG63" i="8"/>
  <c r="CG62" i="8" s="1"/>
  <c r="CJ63" i="8"/>
  <c r="CJ62" i="8" s="1"/>
  <c r="CK63" i="8"/>
  <c r="CK62" i="8" s="1"/>
  <c r="CL63" i="8"/>
  <c r="CL62" i="8" s="1"/>
  <c r="CM63" i="8"/>
  <c r="CM62" i="8" s="1"/>
  <c r="CN63" i="8"/>
  <c r="CN62" i="8" s="1"/>
  <c r="CO63" i="8"/>
  <c r="CO62" i="8" s="1"/>
  <c r="CP63" i="8"/>
  <c r="CP62" i="8" s="1"/>
  <c r="CQ63" i="8"/>
  <c r="CQ62" i="8" s="1"/>
  <c r="CS63" i="8"/>
  <c r="CS62" i="8" s="1"/>
  <c r="CT63" i="8"/>
  <c r="CT62" i="8" s="1"/>
  <c r="CU63" i="8"/>
  <c r="CU62" i="8" s="1"/>
  <c r="CZ63" i="8"/>
  <c r="CZ62" i="8" s="1"/>
  <c r="DA63" i="8"/>
  <c r="DA62" i="8" s="1"/>
  <c r="DB63" i="8"/>
  <c r="DB62" i="8" s="1"/>
  <c r="DC63" i="8"/>
  <c r="DC62" i="8" s="1"/>
  <c r="DD63" i="8"/>
  <c r="DD62" i="8" s="1"/>
  <c r="DE63" i="8"/>
  <c r="DE62" i="8" s="1"/>
  <c r="DF63" i="8"/>
  <c r="DF62" i="8" s="1"/>
  <c r="DG63" i="8"/>
  <c r="DG62" i="8" s="1"/>
  <c r="DJ63" i="8"/>
  <c r="DJ62" i="8" s="1"/>
  <c r="DK63" i="8"/>
  <c r="DK62" i="8" s="1"/>
  <c r="CF64" i="8"/>
  <c r="CF66" i="8" s="1"/>
  <c r="CF65" i="8" s="1"/>
  <c r="CG64" i="8"/>
  <c r="CG66" i="8"/>
  <c r="CG65" i="8" s="1"/>
  <c r="CH64" i="8"/>
  <c r="CX66" i="8" s="1"/>
  <c r="CX65" i="8" s="1"/>
  <c r="CI64" i="8"/>
  <c r="CY66" i="8"/>
  <c r="CY65" i="8" s="1"/>
  <c r="CV64" i="8"/>
  <c r="CV66" i="8" s="1"/>
  <c r="CV65" i="8" s="1"/>
  <c r="DL64" i="8"/>
  <c r="DL66" i="8"/>
  <c r="DL65" i="8" s="1"/>
  <c r="DO64" i="8"/>
  <c r="H65" i="8"/>
  <c r="I65" i="8"/>
  <c r="J65" i="8"/>
  <c r="L65" i="8"/>
  <c r="M65" i="8"/>
  <c r="N65" i="8"/>
  <c r="P65" i="8"/>
  <c r="Q65" i="8"/>
  <c r="R65" i="8"/>
  <c r="T65" i="8"/>
  <c r="U65" i="8"/>
  <c r="V65" i="8"/>
  <c r="X65" i="8"/>
  <c r="Y65" i="8"/>
  <c r="Z65" i="8"/>
  <c r="AB65" i="8"/>
  <c r="AC65" i="8"/>
  <c r="AD65" i="8"/>
  <c r="AE65" i="8"/>
  <c r="AF65" i="8"/>
  <c r="AG65" i="8"/>
  <c r="AH65" i="8"/>
  <c r="AJ65" i="8"/>
  <c r="AK65" i="8"/>
  <c r="AL65" i="8"/>
  <c r="AN65" i="8"/>
  <c r="AO65" i="8"/>
  <c r="AP65" i="8"/>
  <c r="AQ65" i="8"/>
  <c r="AR65" i="8"/>
  <c r="AS65" i="8"/>
  <c r="AT65" i="8"/>
  <c r="AU65" i="8"/>
  <c r="AV65" i="8"/>
  <c r="AW65" i="8"/>
  <c r="AX65" i="8"/>
  <c r="AY65" i="8"/>
  <c r="AZ65" i="8"/>
  <c r="BA65" i="8"/>
  <c r="BB65" i="8"/>
  <c r="BD65" i="8"/>
  <c r="BE65" i="8"/>
  <c r="BF65" i="8"/>
  <c r="BG65" i="8"/>
  <c r="BH65" i="8"/>
  <c r="BI65" i="8"/>
  <c r="BJ65" i="8"/>
  <c r="BK65" i="8"/>
  <c r="BL65" i="8"/>
  <c r="BM65" i="8"/>
  <c r="BN65" i="8"/>
  <c r="BO65" i="8"/>
  <c r="BP65" i="8"/>
  <c r="BQ65" i="8"/>
  <c r="BR65" i="8"/>
  <c r="BT65" i="8"/>
  <c r="BU65" i="8"/>
  <c r="BV65" i="8"/>
  <c r="BW65" i="8"/>
  <c r="BX65" i="8"/>
  <c r="G66" i="8"/>
  <c r="G65" i="8"/>
  <c r="K66" i="8"/>
  <c r="K65" i="8"/>
  <c r="O66" i="8"/>
  <c r="O65" i="8"/>
  <c r="S66" i="8"/>
  <c r="S65" i="8"/>
  <c r="W66" i="8"/>
  <c r="W65" i="8"/>
  <c r="AA66" i="8"/>
  <c r="AA65" i="8" s="1"/>
  <c r="AI66" i="8"/>
  <c r="AI65" i="8"/>
  <c r="AM66" i="8"/>
  <c r="AM65" i="8"/>
  <c r="BC66" i="8"/>
  <c r="BC65" i="8"/>
  <c r="BS66" i="8"/>
  <c r="BS65" i="8" s="1"/>
  <c r="BY66" i="8"/>
  <c r="BY65" i="8"/>
  <c r="BZ66" i="8"/>
  <c r="BZ65" i="8"/>
  <c r="CA66" i="8"/>
  <c r="CA65" i="8"/>
  <c r="CB66" i="8"/>
  <c r="CB65" i="8" s="1"/>
  <c r="CD66" i="8"/>
  <c r="CD65" i="8"/>
  <c r="CE66" i="8"/>
  <c r="CE65" i="8"/>
  <c r="CJ66" i="8"/>
  <c r="CJ65" i="8"/>
  <c r="CK66" i="8"/>
  <c r="CK65" i="8" s="1"/>
  <c r="CL66" i="8"/>
  <c r="CL65" i="8"/>
  <c r="CM66" i="8"/>
  <c r="CM65" i="8"/>
  <c r="CN66" i="8"/>
  <c r="CN65" i="8"/>
  <c r="CO66" i="8"/>
  <c r="CO65" i="8"/>
  <c r="CP66" i="8"/>
  <c r="CP65" i="8"/>
  <c r="CQ66" i="8"/>
  <c r="CQ65" i="8"/>
  <c r="CR66" i="8"/>
  <c r="CR65" i="8"/>
  <c r="CS66" i="8"/>
  <c r="CS65" i="8"/>
  <c r="CT66" i="8"/>
  <c r="CT65" i="8"/>
  <c r="CU66" i="8"/>
  <c r="CU65" i="8"/>
  <c r="CZ66" i="8"/>
  <c r="CZ65" i="8"/>
  <c r="DA66" i="8"/>
  <c r="DA65" i="8"/>
  <c r="DB66" i="8"/>
  <c r="DB65" i="8"/>
  <c r="DC66" i="8"/>
  <c r="DC65" i="8"/>
  <c r="DD66" i="8"/>
  <c r="DD65" i="8"/>
  <c r="DE66" i="8"/>
  <c r="DE65" i="8"/>
  <c r="DF66" i="8"/>
  <c r="DF65" i="8"/>
  <c r="DG66" i="8"/>
  <c r="DG65" i="8"/>
  <c r="DH66" i="8"/>
  <c r="DH65" i="8"/>
  <c r="DI66" i="8"/>
  <c r="DI65" i="8"/>
  <c r="DJ66" i="8"/>
  <c r="DJ65" i="8"/>
  <c r="DK66" i="8"/>
  <c r="DK65" i="8"/>
  <c r="DN66" i="8"/>
  <c r="DN65" i="8"/>
  <c r="BS67" i="8"/>
  <c r="CF67" i="8"/>
  <c r="CG67" i="8"/>
  <c r="CG69" i="8"/>
  <c r="CG68" i="8" s="1"/>
  <c r="CH67" i="8"/>
  <c r="CX69" i="8" s="1"/>
  <c r="CX68" i="8" s="1"/>
  <c r="CI67" i="8"/>
  <c r="CV67" i="8"/>
  <c r="CV69" i="8" s="1"/>
  <c r="CV68" i="8"/>
  <c r="DL67" i="8"/>
  <c r="DL69" i="8"/>
  <c r="DL68" i="8" s="1"/>
  <c r="DO67" i="8"/>
  <c r="DO69" i="8" s="1"/>
  <c r="DO68" i="8" s="1"/>
  <c r="H68" i="8"/>
  <c r="I68" i="8"/>
  <c r="J68" i="8"/>
  <c r="L68" i="8"/>
  <c r="M68" i="8"/>
  <c r="N68" i="8"/>
  <c r="Q68" i="8"/>
  <c r="R68" i="8"/>
  <c r="T68" i="8"/>
  <c r="U68" i="8"/>
  <c r="V68" i="8"/>
  <c r="X68" i="8"/>
  <c r="Y68" i="8"/>
  <c r="Z68" i="8"/>
  <c r="AD68" i="8"/>
  <c r="AH68" i="8"/>
  <c r="AL68" i="8"/>
  <c r="BB68" i="8"/>
  <c r="BD68" i="8"/>
  <c r="BE68" i="8"/>
  <c r="BF68" i="8"/>
  <c r="BG68" i="8"/>
  <c r="BH68" i="8"/>
  <c r="BI68" i="8"/>
  <c r="BJ68" i="8"/>
  <c r="BK68" i="8"/>
  <c r="BL68" i="8"/>
  <c r="BM68" i="8"/>
  <c r="BN68" i="8"/>
  <c r="BO68" i="8"/>
  <c r="BP68" i="8"/>
  <c r="BQ68" i="8"/>
  <c r="BR68" i="8"/>
  <c r="BT68" i="8"/>
  <c r="BU68" i="8"/>
  <c r="BV68" i="8"/>
  <c r="BW68" i="8"/>
  <c r="BX68" i="8"/>
  <c r="G69" i="8"/>
  <c r="G68" i="8" s="1"/>
  <c r="K69" i="8"/>
  <c r="K68" i="8" s="1"/>
  <c r="O69" i="8"/>
  <c r="O68" i="8" s="1"/>
  <c r="P69" i="8"/>
  <c r="P68" i="8" s="1"/>
  <c r="S69" i="8"/>
  <c r="S68" i="8" s="1"/>
  <c r="W69" i="8"/>
  <c r="W68" i="8" s="1"/>
  <c r="AA69" i="8"/>
  <c r="AA68" i="8" s="1"/>
  <c r="AB69" i="8"/>
  <c r="AB68" i="8" s="1"/>
  <c r="AC69" i="8"/>
  <c r="AC68" i="8" s="1"/>
  <c r="AE69" i="8"/>
  <c r="AE68" i="8" s="1"/>
  <c r="AF69" i="8"/>
  <c r="AF68" i="8" s="1"/>
  <c r="AG69" i="8"/>
  <c r="AG68" i="8"/>
  <c r="AI69" i="8"/>
  <c r="AI68" i="8"/>
  <c r="AJ69" i="8"/>
  <c r="AJ68" i="8"/>
  <c r="AK69" i="8"/>
  <c r="AK68" i="8" s="1"/>
  <c r="AM69" i="8"/>
  <c r="AM68" i="8"/>
  <c r="AN69" i="8"/>
  <c r="AN68" i="8"/>
  <c r="AO69" i="8"/>
  <c r="AO68" i="8"/>
  <c r="AP69" i="8"/>
  <c r="AP68" i="8" s="1"/>
  <c r="AQ69" i="8"/>
  <c r="AQ68" i="8"/>
  <c r="AR69" i="8"/>
  <c r="AR68" i="8"/>
  <c r="AS69" i="8"/>
  <c r="AS68" i="8"/>
  <c r="AT69" i="8"/>
  <c r="AT68" i="8" s="1"/>
  <c r="AU69" i="8"/>
  <c r="AU68" i="8"/>
  <c r="AV69" i="8"/>
  <c r="AV68" i="8" s="1"/>
  <c r="AW69" i="8"/>
  <c r="AW68" i="8" s="1"/>
  <c r="AX69" i="8"/>
  <c r="AX68" i="8" s="1"/>
  <c r="AY69" i="8"/>
  <c r="AY68" i="8" s="1"/>
  <c r="AZ69" i="8"/>
  <c r="AZ68" i="8" s="1"/>
  <c r="BA69" i="8"/>
  <c r="BA68" i="8" s="1"/>
  <c r="BC69" i="8"/>
  <c r="BC68" i="8" s="1"/>
  <c r="BS69" i="8"/>
  <c r="BS68" i="8" s="1"/>
  <c r="BY69" i="8"/>
  <c r="BY68" i="8" s="1"/>
  <c r="BZ69" i="8"/>
  <c r="BZ68" i="8" s="1"/>
  <c r="CA69" i="8"/>
  <c r="CA68" i="8" s="1"/>
  <c r="CB69" i="8"/>
  <c r="CB68" i="8" s="1"/>
  <c r="CD69" i="8"/>
  <c r="CD68" i="8" s="1"/>
  <c r="CE69" i="8"/>
  <c r="CE68" i="8" s="1"/>
  <c r="CF69" i="8"/>
  <c r="CF68" i="8" s="1"/>
  <c r="CJ69" i="8"/>
  <c r="CJ68" i="8" s="1"/>
  <c r="CK69" i="8"/>
  <c r="CK68" i="8" s="1"/>
  <c r="CL69" i="8"/>
  <c r="CL68" i="8" s="1"/>
  <c r="CM69" i="8"/>
  <c r="CM68" i="8" s="1"/>
  <c r="CN69" i="8"/>
  <c r="CN68" i="8" s="1"/>
  <c r="CO69" i="8"/>
  <c r="CO68" i="8" s="1"/>
  <c r="CP69" i="8"/>
  <c r="CP68" i="8" s="1"/>
  <c r="CQ69" i="8"/>
  <c r="CQ68" i="8" s="1"/>
  <c r="CR69" i="8"/>
  <c r="CR68" i="8" s="1"/>
  <c r="CS69" i="8"/>
  <c r="CS68" i="8" s="1"/>
  <c r="CT69" i="8"/>
  <c r="CT68" i="8" s="1"/>
  <c r="CU69" i="8"/>
  <c r="CU68" i="8"/>
  <c r="CY69" i="8"/>
  <c r="CY68" i="8"/>
  <c r="CZ69" i="8"/>
  <c r="CZ68" i="8"/>
  <c r="DA69" i="8"/>
  <c r="DA68" i="8"/>
  <c r="DB69" i="8"/>
  <c r="DB68" i="8"/>
  <c r="DC69" i="8"/>
  <c r="DC68" i="8"/>
  <c r="DD69" i="8"/>
  <c r="DD68" i="8"/>
  <c r="DE69" i="8"/>
  <c r="DE68" i="8"/>
  <c r="DF69" i="8"/>
  <c r="DF68" i="8"/>
  <c r="DG69" i="8"/>
  <c r="DG68" i="8"/>
  <c r="DH69" i="8"/>
  <c r="DH68" i="8"/>
  <c r="DI69" i="8"/>
  <c r="DI68" i="8"/>
  <c r="DJ69" i="8"/>
  <c r="DJ68" i="8"/>
  <c r="DK69" i="8"/>
  <c r="DK68" i="8"/>
  <c r="DN69" i="8"/>
  <c r="DN68" i="8"/>
  <c r="BS70" i="8"/>
  <c r="CF70" i="8"/>
  <c r="CF72" i="8" s="1"/>
  <c r="CF71" i="8" s="1"/>
  <c r="CG70" i="8"/>
  <c r="CG72" i="8"/>
  <c r="CG71" i="8" s="1"/>
  <c r="CH70" i="8"/>
  <c r="CX72" i="8" s="1"/>
  <c r="CX71" i="8" s="1"/>
  <c r="CI70" i="8"/>
  <c r="CY72" i="8"/>
  <c r="CY71" i="8" s="1"/>
  <c r="CV70" i="8"/>
  <c r="CV72" i="8" s="1"/>
  <c r="CV71" i="8" s="1"/>
  <c r="DL70" i="8"/>
  <c r="DL72" i="8"/>
  <c r="DL71" i="8" s="1"/>
  <c r="DO70" i="8"/>
  <c r="DO72" i="8" s="1"/>
  <c r="DO71" i="8"/>
  <c r="H71" i="8"/>
  <c r="I71" i="8"/>
  <c r="J71" i="8"/>
  <c r="L71" i="8"/>
  <c r="M71" i="8"/>
  <c r="N71" i="8"/>
  <c r="P71" i="8"/>
  <c r="Q71" i="8"/>
  <c r="R71" i="8"/>
  <c r="T71" i="8"/>
  <c r="U71" i="8"/>
  <c r="V71" i="8"/>
  <c r="X71" i="8"/>
  <c r="Y71" i="8"/>
  <c r="Z71" i="8"/>
  <c r="AB71" i="8"/>
  <c r="AC71" i="8"/>
  <c r="AD71" i="8"/>
  <c r="AF71" i="8"/>
  <c r="AG71" i="8"/>
  <c r="AH71" i="8"/>
  <c r="AJ71" i="8"/>
  <c r="AK71" i="8"/>
  <c r="AL71" i="8"/>
  <c r="AN71" i="8"/>
  <c r="AO71" i="8"/>
  <c r="AP71" i="8"/>
  <c r="AQ71" i="8"/>
  <c r="AR71" i="8"/>
  <c r="AS71" i="8"/>
  <c r="AT71" i="8"/>
  <c r="AU71" i="8"/>
  <c r="AV71" i="8"/>
  <c r="AW71" i="8"/>
  <c r="AX71" i="8"/>
  <c r="AY71" i="8"/>
  <c r="AZ71" i="8"/>
  <c r="BA71" i="8"/>
  <c r="BB71" i="8"/>
  <c r="BD71" i="8"/>
  <c r="BE71" i="8"/>
  <c r="BF71" i="8"/>
  <c r="BG71" i="8"/>
  <c r="BH71" i="8"/>
  <c r="BI71" i="8"/>
  <c r="BJ71" i="8"/>
  <c r="BK71" i="8"/>
  <c r="BL71" i="8"/>
  <c r="BM71" i="8"/>
  <c r="BN71" i="8"/>
  <c r="BO71" i="8"/>
  <c r="BP71" i="8"/>
  <c r="BQ71" i="8"/>
  <c r="BR71" i="8"/>
  <c r="BT71" i="8"/>
  <c r="BU71" i="8"/>
  <c r="BV71" i="8"/>
  <c r="BW71" i="8"/>
  <c r="G72" i="8"/>
  <c r="G71" i="8"/>
  <c r="K72" i="8"/>
  <c r="K71" i="8"/>
  <c r="O72" i="8"/>
  <c r="O71" i="8"/>
  <c r="S72" i="8"/>
  <c r="S71" i="8"/>
  <c r="W72" i="8"/>
  <c r="W71" i="8"/>
  <c r="AA72" i="8"/>
  <c r="AA71" i="8"/>
  <c r="AE72" i="8"/>
  <c r="AE71" i="8"/>
  <c r="AI72" i="8"/>
  <c r="AI71" i="8"/>
  <c r="AM72" i="8"/>
  <c r="AM71" i="8"/>
  <c r="BC72" i="8"/>
  <c r="BC71" i="8"/>
  <c r="BS72" i="8"/>
  <c r="BS71" i="8"/>
  <c r="BY72" i="8"/>
  <c r="BY71" i="8" s="1"/>
  <c r="BZ72" i="8"/>
  <c r="BZ71" i="8" s="1"/>
  <c r="CA72" i="8"/>
  <c r="CA71" i="8" s="1"/>
  <c r="CB72" i="8"/>
  <c r="CB71" i="8" s="1"/>
  <c r="CD72" i="8"/>
  <c r="CD71" i="8" s="1"/>
  <c r="CE72" i="8"/>
  <c r="CE71" i="8" s="1"/>
  <c r="CH72" i="8"/>
  <c r="CH71" i="8" s="1"/>
  <c r="CJ72" i="8"/>
  <c r="CJ71" i="8" s="1"/>
  <c r="CK72" i="8"/>
  <c r="CK71" i="8" s="1"/>
  <c r="CL72" i="8"/>
  <c r="CL71" i="8" s="1"/>
  <c r="CM72" i="8"/>
  <c r="CM71" i="8"/>
  <c r="CN72" i="8"/>
  <c r="CN71" i="8"/>
  <c r="CO72" i="8"/>
  <c r="CO71" i="8"/>
  <c r="CP72" i="8"/>
  <c r="CP71" i="8" s="1"/>
  <c r="CQ72" i="8"/>
  <c r="CQ71" i="8"/>
  <c r="CR72" i="8"/>
  <c r="CR71" i="8"/>
  <c r="CS72" i="8"/>
  <c r="CS71" i="8"/>
  <c r="CT72" i="8"/>
  <c r="CT71" i="8" s="1"/>
  <c r="CU72" i="8"/>
  <c r="CU71" i="8"/>
  <c r="CZ72" i="8"/>
  <c r="CZ71" i="8"/>
  <c r="DA72" i="8"/>
  <c r="DA71" i="8"/>
  <c r="DB72" i="8"/>
  <c r="DB71" i="8"/>
  <c r="DC72" i="8"/>
  <c r="DC71" i="8"/>
  <c r="DD72" i="8"/>
  <c r="DD71" i="8"/>
  <c r="DE72" i="8"/>
  <c r="DE71" i="8"/>
  <c r="DF72" i="8"/>
  <c r="DF71" i="8"/>
  <c r="DG72" i="8"/>
  <c r="DG71" i="8"/>
  <c r="DH72" i="8"/>
  <c r="DH71" i="8"/>
  <c r="DI72" i="8"/>
  <c r="DI71" i="8"/>
  <c r="DJ72" i="8"/>
  <c r="DJ71" i="8"/>
  <c r="DK72" i="8"/>
  <c r="DK71" i="8"/>
  <c r="DN72" i="8"/>
  <c r="DN71" i="8"/>
  <c r="BS76" i="8"/>
  <c r="BS78" i="8"/>
  <c r="BS77" i="8" s="1"/>
  <c r="CF76" i="8"/>
  <c r="CF78" i="8" s="1"/>
  <c r="CF77" i="8" s="1"/>
  <c r="CG76" i="8"/>
  <c r="CG78" i="8"/>
  <c r="CG77" i="8" s="1"/>
  <c r="CH76" i="8"/>
  <c r="CI76" i="8"/>
  <c r="CI78" i="8"/>
  <c r="CI77" i="8" s="1"/>
  <c r="CV76" i="8"/>
  <c r="CV78" i="8" s="1"/>
  <c r="CV77" i="8" s="1"/>
  <c r="DL76" i="8"/>
  <c r="DO76" i="8"/>
  <c r="DO78" i="8" s="1"/>
  <c r="DO77" i="8" s="1"/>
  <c r="H77" i="8"/>
  <c r="I77" i="8"/>
  <c r="J77" i="8"/>
  <c r="L77" i="8"/>
  <c r="M77" i="8"/>
  <c r="N77" i="8"/>
  <c r="P77" i="8"/>
  <c r="Q77" i="8"/>
  <c r="R77" i="8"/>
  <c r="T77" i="8"/>
  <c r="U77" i="8"/>
  <c r="V77" i="8"/>
  <c r="X77" i="8"/>
  <c r="Y77" i="8"/>
  <c r="Z77" i="8"/>
  <c r="AD77" i="8"/>
  <c r="AH77" i="8"/>
  <c r="AI77" i="8"/>
  <c r="AL77" i="8"/>
  <c r="BB77" i="8"/>
  <c r="BD77" i="8"/>
  <c r="BE77" i="8"/>
  <c r="BF77" i="8"/>
  <c r="BG77" i="8"/>
  <c r="BH77" i="8"/>
  <c r="BI77" i="8"/>
  <c r="BJ77" i="8"/>
  <c r="BK77" i="8"/>
  <c r="BL77" i="8"/>
  <c r="BM77" i="8"/>
  <c r="BN77" i="8"/>
  <c r="BO77" i="8"/>
  <c r="BP77" i="8"/>
  <c r="BQ77" i="8"/>
  <c r="BR77" i="8"/>
  <c r="BT77" i="8"/>
  <c r="BU77" i="8"/>
  <c r="BV77" i="8"/>
  <c r="BW77" i="8"/>
  <c r="BX77" i="8"/>
  <c r="G78" i="8"/>
  <c r="G77" i="8"/>
  <c r="K78" i="8"/>
  <c r="K77" i="8"/>
  <c r="O78" i="8"/>
  <c r="O77" i="8"/>
  <c r="S78" i="8"/>
  <c r="S77" i="8"/>
  <c r="W78" i="8"/>
  <c r="W77" i="8"/>
  <c r="AA78" i="8"/>
  <c r="AA77" i="8"/>
  <c r="AB78" i="8"/>
  <c r="AB77" i="8"/>
  <c r="AC78" i="8"/>
  <c r="AC77" i="8"/>
  <c r="AE78" i="8"/>
  <c r="AE77" i="8"/>
  <c r="AF78" i="8"/>
  <c r="AF77" i="8"/>
  <c r="AG78" i="8"/>
  <c r="AG77" i="8"/>
  <c r="AI78" i="8"/>
  <c r="AJ78" i="8"/>
  <c r="AJ77" i="8" s="1"/>
  <c r="AK78" i="8"/>
  <c r="AK77" i="8" s="1"/>
  <c r="AM78" i="8"/>
  <c r="AM77" i="8" s="1"/>
  <c r="AN78" i="8"/>
  <c r="AN77" i="8" s="1"/>
  <c r="AO78" i="8"/>
  <c r="AO77" i="8" s="1"/>
  <c r="AP78" i="8"/>
  <c r="AP77" i="8" s="1"/>
  <c r="AQ78" i="8"/>
  <c r="AQ77" i="8" s="1"/>
  <c r="AR78" i="8"/>
  <c r="AR77" i="8" s="1"/>
  <c r="AS78" i="8"/>
  <c r="AS77" i="8" s="1"/>
  <c r="AT78" i="8"/>
  <c r="AT77" i="8" s="1"/>
  <c r="AU78" i="8"/>
  <c r="AU77" i="8" s="1"/>
  <c r="AV78" i="8"/>
  <c r="AV77" i="8" s="1"/>
  <c r="AW78" i="8"/>
  <c r="AW77" i="8" s="1"/>
  <c r="AX78" i="8"/>
  <c r="AX77" i="8" s="1"/>
  <c r="AY78" i="8"/>
  <c r="AY77" i="8" s="1"/>
  <c r="AZ78" i="8"/>
  <c r="AZ77" i="8" s="1"/>
  <c r="BA78" i="8"/>
  <c r="BA77" i="8" s="1"/>
  <c r="BC78" i="8"/>
  <c r="BC77" i="8" s="1"/>
  <c r="BY78" i="8"/>
  <c r="BY77" i="8" s="1"/>
  <c r="BZ78" i="8"/>
  <c r="BZ77" i="8" s="1"/>
  <c r="CA78" i="8"/>
  <c r="CA77" i="8" s="1"/>
  <c r="CB78" i="8"/>
  <c r="CB77" i="8" s="1"/>
  <c r="CC78" i="8"/>
  <c r="CD78" i="8"/>
  <c r="CD77" i="8"/>
  <c r="CE78" i="8"/>
  <c r="CE77" i="8"/>
  <c r="CH78" i="8"/>
  <c r="CH77" i="8"/>
  <c r="CJ78" i="8"/>
  <c r="CJ77" i="8"/>
  <c r="CK78" i="8"/>
  <c r="CK77" i="8"/>
  <c r="CL78" i="8"/>
  <c r="CL77" i="8"/>
  <c r="CM78" i="8"/>
  <c r="CM77" i="8"/>
  <c r="CN78" i="8"/>
  <c r="CN77" i="8"/>
  <c r="CO78" i="8"/>
  <c r="CO77" i="8"/>
  <c r="CP78" i="8"/>
  <c r="CP77" i="8"/>
  <c r="CQ78" i="8"/>
  <c r="CQ77" i="8"/>
  <c r="CR78" i="8"/>
  <c r="CR77" i="8"/>
  <c r="CS78" i="8"/>
  <c r="CS77" i="8"/>
  <c r="CT78" i="8"/>
  <c r="CT77" i="8"/>
  <c r="CU78" i="8"/>
  <c r="CU77" i="8"/>
  <c r="CX78" i="8"/>
  <c r="CX77" i="8"/>
  <c r="CY78" i="8"/>
  <c r="CY77" i="8"/>
  <c r="CZ78" i="8"/>
  <c r="CZ77" i="8"/>
  <c r="DA78" i="8"/>
  <c r="DA77" i="8"/>
  <c r="DB78" i="8"/>
  <c r="DB77" i="8"/>
  <c r="DC78" i="8"/>
  <c r="DC77" i="8"/>
  <c r="DD78" i="8"/>
  <c r="DD77" i="8"/>
  <c r="DE78" i="8"/>
  <c r="DE77" i="8"/>
  <c r="DF78" i="8"/>
  <c r="DF77" i="8"/>
  <c r="DG78" i="8"/>
  <c r="DG77" i="8"/>
  <c r="DH78" i="8"/>
  <c r="DH77" i="8"/>
  <c r="DI78" i="8"/>
  <c r="DI77" i="8"/>
  <c r="DJ78" i="8"/>
  <c r="DJ77" i="8"/>
  <c r="DK78" i="8"/>
  <c r="DK77" i="8"/>
  <c r="DN78" i="8"/>
  <c r="DN77" i="8"/>
  <c r="BJ4" i="7"/>
  <c r="CL4" i="7"/>
  <c r="BJ5" i="7"/>
  <c r="CL5" i="7"/>
  <c r="BJ6" i="7"/>
  <c r="CL6" i="7"/>
  <c r="BJ7" i="7"/>
  <c r="CL7" i="7"/>
  <c r="BJ8" i="7"/>
  <c r="CL8" i="7"/>
  <c r="BJ9" i="7"/>
  <c r="CL9" i="7"/>
  <c r="BJ10" i="7"/>
  <c r="CL10" i="7"/>
  <c r="BJ11" i="7"/>
  <c r="CL11" i="7"/>
  <c r="BJ12" i="7"/>
  <c r="CL12" i="7"/>
  <c r="BJ13" i="7"/>
  <c r="CL13" i="7"/>
  <c r="G14" i="7"/>
  <c r="K14" i="7"/>
  <c r="O14" i="7"/>
  <c r="S14" i="7"/>
  <c r="W14" i="7"/>
  <c r="AA14" i="7"/>
  <c r="AE14" i="7"/>
  <c r="AI14" i="7"/>
  <c r="BJ14" i="7"/>
  <c r="BK14" i="7"/>
  <c r="BN14" i="7"/>
  <c r="CL14" i="7"/>
  <c r="CM14" i="7"/>
  <c r="BM4" i="6"/>
  <c r="CC4" i="6"/>
  <c r="CC6" i="6" s="1"/>
  <c r="CC5" i="6" s="1"/>
  <c r="CS4" i="6"/>
  <c r="CS6" i="6" s="1"/>
  <c r="CS5" i="6" s="1"/>
  <c r="DI4" i="6"/>
  <c r="DI6" i="6"/>
  <c r="DI5" i="6" s="1"/>
  <c r="G5" i="6"/>
  <c r="AK5" i="6"/>
  <c r="AL5" i="6"/>
  <c r="AM5" i="6"/>
  <c r="AN5" i="6"/>
  <c r="AO5" i="6"/>
  <c r="AP5" i="6"/>
  <c r="AQ5" i="6"/>
  <c r="AR5" i="6"/>
  <c r="AS5" i="6"/>
  <c r="AT5" i="6"/>
  <c r="AU5" i="6"/>
  <c r="AV5" i="6"/>
  <c r="BA5" i="6"/>
  <c r="BB5" i="6"/>
  <c r="BC5" i="6"/>
  <c r="BD5" i="6"/>
  <c r="BE5" i="6"/>
  <c r="BF5" i="6"/>
  <c r="BG5" i="6"/>
  <c r="BH5" i="6"/>
  <c r="BI5" i="6"/>
  <c r="BJ5" i="6"/>
  <c r="BK5" i="6"/>
  <c r="BL5" i="6"/>
  <c r="C6" i="6"/>
  <c r="E6" i="6"/>
  <c r="E5" i="6" s="1"/>
  <c r="I6" i="6"/>
  <c r="I5" i="6" s="1"/>
  <c r="J6" i="6"/>
  <c r="J5" i="6" s="1"/>
  <c r="K6" i="6"/>
  <c r="K5" i="6" s="1"/>
  <c r="L6" i="6"/>
  <c r="L5" i="6" s="1"/>
  <c r="M6" i="6"/>
  <c r="M5" i="6" s="1"/>
  <c r="N6" i="6"/>
  <c r="N5" i="6" s="1"/>
  <c r="O6" i="6"/>
  <c r="O5" i="6" s="1"/>
  <c r="P6" i="6"/>
  <c r="P5" i="6" s="1"/>
  <c r="Q6" i="6"/>
  <c r="Q5" i="6" s="1"/>
  <c r="R6" i="6"/>
  <c r="R5" i="6" s="1"/>
  <c r="S6" i="6"/>
  <c r="S5" i="6" s="1"/>
  <c r="T6" i="6"/>
  <c r="T5" i="6" s="1"/>
  <c r="U6" i="6"/>
  <c r="U5" i="6" s="1"/>
  <c r="V6" i="6"/>
  <c r="V5" i="6" s="1"/>
  <c r="W6" i="6"/>
  <c r="W5" i="6" s="1"/>
  <c r="X6" i="6"/>
  <c r="X5" i="6" s="1"/>
  <c r="Y6" i="6"/>
  <c r="Y5" i="6" s="1"/>
  <c r="Z6" i="6"/>
  <c r="Z5" i="6" s="1"/>
  <c r="AA6" i="6"/>
  <c r="AA5" i="6" s="1"/>
  <c r="AB6" i="6"/>
  <c r="AB5" i="6" s="1"/>
  <c r="AC6" i="6"/>
  <c r="AC5" i="6" s="1"/>
  <c r="AD6" i="6"/>
  <c r="AD5" i="6" s="1"/>
  <c r="AE6" i="6"/>
  <c r="AE5" i="6" s="1"/>
  <c r="AF6" i="6"/>
  <c r="AF5" i="6" s="1"/>
  <c r="AG6" i="6"/>
  <c r="AG5" i="6" s="1"/>
  <c r="AH6" i="6"/>
  <c r="AH5" i="6" s="1"/>
  <c r="AI6" i="6"/>
  <c r="AI5" i="6" s="1"/>
  <c r="AJ6" i="6"/>
  <c r="AJ5" i="6" s="1"/>
  <c r="AW6" i="6"/>
  <c r="AW5" i="6" s="1"/>
  <c r="AX6" i="6"/>
  <c r="AX5" i="6" s="1"/>
  <c r="AY6" i="6"/>
  <c r="AY5" i="6" s="1"/>
  <c r="AZ6" i="6"/>
  <c r="AZ5" i="6" s="1"/>
  <c r="BM6" i="6"/>
  <c r="BM5" i="6" s="1"/>
  <c r="BN6" i="6"/>
  <c r="BN5" i="6" s="1"/>
  <c r="BO6" i="6"/>
  <c r="BO5" i="6" s="1"/>
  <c r="BP6" i="6"/>
  <c r="BP5" i="6" s="1"/>
  <c r="BQ6" i="6"/>
  <c r="BQ5" i="6" s="1"/>
  <c r="BR6" i="6"/>
  <c r="BR5" i="6" s="1"/>
  <c r="BS6" i="6"/>
  <c r="BS5" i="6" s="1"/>
  <c r="BT6" i="6"/>
  <c r="BT5" i="6" s="1"/>
  <c r="BU6" i="6"/>
  <c r="BU5" i="6" s="1"/>
  <c r="BV6" i="6"/>
  <c r="BV5" i="6" s="1"/>
  <c r="BW6" i="6"/>
  <c r="BW5" i="6" s="1"/>
  <c r="BX6" i="6"/>
  <c r="BX5" i="6" s="1"/>
  <c r="BY6" i="6"/>
  <c r="BY5" i="6" s="1"/>
  <c r="BZ6" i="6"/>
  <c r="BZ5" i="6" s="1"/>
  <c r="CA6" i="6"/>
  <c r="CA5" i="6" s="1"/>
  <c r="CB6" i="6"/>
  <c r="CB5" i="6" s="1"/>
  <c r="CD6" i="6"/>
  <c r="CD5" i="6" s="1"/>
  <c r="CE6" i="6"/>
  <c r="CE5" i="6" s="1"/>
  <c r="CF6" i="6"/>
  <c r="CF5" i="6" s="1"/>
  <c r="CG6" i="6"/>
  <c r="CG5" i="6" s="1"/>
  <c r="CH6" i="6"/>
  <c r="CH5" i="6" s="1"/>
  <c r="CI6" i="6"/>
  <c r="CI5" i="6" s="1"/>
  <c r="CJ6" i="6"/>
  <c r="CJ5" i="6" s="1"/>
  <c r="CK6" i="6"/>
  <c r="CK5" i="6" s="1"/>
  <c r="CL6" i="6"/>
  <c r="CL5" i="6" s="1"/>
  <c r="CM6" i="6"/>
  <c r="CM5" i="6" s="1"/>
  <c r="CN6" i="6"/>
  <c r="CN5" i="6" s="1"/>
  <c r="CO6" i="6"/>
  <c r="CO5" i="6" s="1"/>
  <c r="CP6" i="6"/>
  <c r="CP5" i="6" s="1"/>
  <c r="CQ6" i="6"/>
  <c r="CQ5" i="6" s="1"/>
  <c r="CR6" i="6"/>
  <c r="CR5" i="6" s="1"/>
  <c r="CT6" i="6"/>
  <c r="CT5" i="6" s="1"/>
  <c r="CU6" i="6"/>
  <c r="CU5" i="6" s="1"/>
  <c r="CV6" i="6"/>
  <c r="CV5" i="6" s="1"/>
  <c r="CW6" i="6"/>
  <c r="CW5" i="6" s="1"/>
  <c r="CX6" i="6"/>
  <c r="CX5" i="6" s="1"/>
  <c r="CY6" i="6"/>
  <c r="CY5" i="6" s="1"/>
  <c r="CZ6" i="6"/>
  <c r="CZ5" i="6" s="1"/>
  <c r="DA6" i="6"/>
  <c r="DA5" i="6" s="1"/>
  <c r="DB6" i="6"/>
  <c r="DB5" i="6" s="1"/>
  <c r="DC6" i="6"/>
  <c r="DC5" i="6"/>
  <c r="DD6" i="6"/>
  <c r="DD5" i="6"/>
  <c r="DE6" i="6"/>
  <c r="DE5" i="6" s="1"/>
  <c r="DF6" i="6"/>
  <c r="DF5" i="6" s="1"/>
  <c r="DG6" i="6"/>
  <c r="DG5" i="6"/>
  <c r="DH6" i="6"/>
  <c r="DH5" i="6"/>
  <c r="DJ6" i="6"/>
  <c r="DJ5" i="6"/>
  <c r="DK6" i="6"/>
  <c r="DK5" i="6" s="1"/>
  <c r="DL6" i="6"/>
  <c r="DL5" i="6"/>
  <c r="AW7" i="6"/>
  <c r="AW13" i="6"/>
  <c r="AW15" i="6" s="1"/>
  <c r="AW14" i="6" s="1"/>
  <c r="BM7" i="6"/>
  <c r="CC7" i="6"/>
  <c r="CS7" i="6"/>
  <c r="DI7" i="6"/>
  <c r="F8" i="6"/>
  <c r="G8" i="6"/>
  <c r="H8" i="6"/>
  <c r="AK8" i="6"/>
  <c r="AL8" i="6"/>
  <c r="AM8" i="6"/>
  <c r="AN8" i="6"/>
  <c r="AO8" i="6"/>
  <c r="AP8" i="6"/>
  <c r="AQ8" i="6"/>
  <c r="AR8" i="6"/>
  <c r="AS8" i="6"/>
  <c r="AT8" i="6"/>
  <c r="AU8" i="6"/>
  <c r="AV8" i="6"/>
  <c r="C9" i="6"/>
  <c r="E9" i="6"/>
  <c r="E8" i="6"/>
  <c r="I9" i="6"/>
  <c r="I8" i="6" s="1"/>
  <c r="J9" i="6"/>
  <c r="J8" i="6"/>
  <c r="K9" i="6"/>
  <c r="K8" i="6" s="1"/>
  <c r="L9" i="6"/>
  <c r="L8" i="6"/>
  <c r="M9" i="6"/>
  <c r="M8" i="6" s="1"/>
  <c r="N9" i="6"/>
  <c r="N8" i="6"/>
  <c r="O9" i="6"/>
  <c r="O8" i="6" s="1"/>
  <c r="P9" i="6"/>
  <c r="P8" i="6"/>
  <c r="Q9" i="6"/>
  <c r="Q8" i="6" s="1"/>
  <c r="R9" i="6"/>
  <c r="R8" i="6"/>
  <c r="S9" i="6"/>
  <c r="S8" i="6" s="1"/>
  <c r="T9" i="6"/>
  <c r="T8" i="6"/>
  <c r="U9" i="6"/>
  <c r="U8" i="6" s="1"/>
  <c r="V9" i="6"/>
  <c r="V8" i="6"/>
  <c r="W9" i="6"/>
  <c r="W8" i="6" s="1"/>
  <c r="X9" i="6"/>
  <c r="X8" i="6"/>
  <c r="Y9" i="6"/>
  <c r="Y8" i="6" s="1"/>
  <c r="Z9" i="6"/>
  <c r="Z8" i="6"/>
  <c r="AA9" i="6"/>
  <c r="AA8" i="6" s="1"/>
  <c r="AB9" i="6"/>
  <c r="AB8" i="6"/>
  <c r="AC9" i="6"/>
  <c r="AC8" i="6" s="1"/>
  <c r="AD9" i="6"/>
  <c r="AD8" i="6"/>
  <c r="AE9" i="6"/>
  <c r="AE8" i="6" s="1"/>
  <c r="AF9" i="6"/>
  <c r="AF8" i="6"/>
  <c r="AG9" i="6"/>
  <c r="AG8" i="6" s="1"/>
  <c r="AH9" i="6"/>
  <c r="AH8" i="6"/>
  <c r="AI9" i="6"/>
  <c r="AI8" i="6" s="1"/>
  <c r="AJ9" i="6"/>
  <c r="AX9" i="6"/>
  <c r="AX8" i="6" s="1"/>
  <c r="AY9" i="6"/>
  <c r="AY8" i="6"/>
  <c r="AZ9" i="6"/>
  <c r="BN9" i="6"/>
  <c r="BN8" i="6" s="1"/>
  <c r="BO9" i="6"/>
  <c r="BP9" i="6"/>
  <c r="BP8" i="6" s="1"/>
  <c r="CD9" i="6"/>
  <c r="CE9" i="6"/>
  <c r="CF9" i="6"/>
  <c r="CT9" i="6"/>
  <c r="CU9" i="6"/>
  <c r="CV9" i="6"/>
  <c r="DJ9" i="6"/>
  <c r="DK9" i="6"/>
  <c r="DL9" i="6"/>
  <c r="AW10" i="6"/>
  <c r="AW12" i="6"/>
  <c r="AW11" i="6"/>
  <c r="BM10" i="6"/>
  <c r="CC10" i="6"/>
  <c r="CC12" i="6"/>
  <c r="CC11" i="6" s="1"/>
  <c r="CS10" i="6"/>
  <c r="CS13" i="6" s="1"/>
  <c r="CS15" i="6" s="1"/>
  <c r="CS14" i="6" s="1"/>
  <c r="CS12" i="6"/>
  <c r="CS11" i="6"/>
  <c r="DI10" i="6"/>
  <c r="DI12" i="6" s="1"/>
  <c r="DI11" i="6" s="1"/>
  <c r="F11" i="6"/>
  <c r="G11" i="6"/>
  <c r="H11" i="6"/>
  <c r="AK11" i="6"/>
  <c r="AL11" i="6"/>
  <c r="AM11" i="6"/>
  <c r="AN11" i="6"/>
  <c r="AO11" i="6"/>
  <c r="AP11" i="6"/>
  <c r="AQ11" i="6"/>
  <c r="AR11" i="6"/>
  <c r="AS11" i="6"/>
  <c r="AT11" i="6"/>
  <c r="AU11" i="6"/>
  <c r="AV11" i="6"/>
  <c r="BA11" i="6"/>
  <c r="BB11" i="6"/>
  <c r="BC11" i="6"/>
  <c r="BD11" i="6"/>
  <c r="BE11" i="6"/>
  <c r="BF11" i="6"/>
  <c r="BG11" i="6"/>
  <c r="BH11" i="6"/>
  <c r="BI11" i="6"/>
  <c r="BJ11" i="6"/>
  <c r="BK11" i="6"/>
  <c r="BL11" i="6"/>
  <c r="C12" i="6"/>
  <c r="E12" i="6"/>
  <c r="E11" i="6"/>
  <c r="I12" i="6"/>
  <c r="I11" i="6" s="1"/>
  <c r="J12" i="6"/>
  <c r="J11" i="6" s="1"/>
  <c r="K12" i="6"/>
  <c r="K11" i="6"/>
  <c r="L12" i="6"/>
  <c r="L11" i="6"/>
  <c r="M12" i="6"/>
  <c r="M11" i="6" s="1"/>
  <c r="N12" i="6"/>
  <c r="N11" i="6" s="1"/>
  <c r="O12" i="6"/>
  <c r="O11" i="6"/>
  <c r="P12" i="6"/>
  <c r="P11" i="6"/>
  <c r="Q12" i="6"/>
  <c r="Q11" i="6" s="1"/>
  <c r="R12" i="6"/>
  <c r="R11" i="6" s="1"/>
  <c r="S12" i="6"/>
  <c r="S11" i="6"/>
  <c r="T12" i="6"/>
  <c r="T11" i="6"/>
  <c r="U12" i="6"/>
  <c r="U11" i="6" s="1"/>
  <c r="V12" i="6"/>
  <c r="V11" i="6" s="1"/>
  <c r="W12" i="6"/>
  <c r="W11" i="6"/>
  <c r="X12" i="6"/>
  <c r="X11" i="6"/>
  <c r="Y12" i="6"/>
  <c r="Y11" i="6" s="1"/>
  <c r="Z12" i="6"/>
  <c r="Z11" i="6" s="1"/>
  <c r="AA12" i="6"/>
  <c r="AA11" i="6"/>
  <c r="AB12" i="6"/>
  <c r="AB11" i="6"/>
  <c r="AC12" i="6"/>
  <c r="AC11" i="6" s="1"/>
  <c r="AD12" i="6"/>
  <c r="AD11" i="6" s="1"/>
  <c r="AE12" i="6"/>
  <c r="AE11" i="6"/>
  <c r="AF12" i="6"/>
  <c r="AF11" i="6"/>
  <c r="AG12" i="6"/>
  <c r="AG11" i="6" s="1"/>
  <c r="AH12" i="6"/>
  <c r="AH11" i="6" s="1"/>
  <c r="AI12" i="6"/>
  <c r="AI11" i="6"/>
  <c r="AJ12" i="6"/>
  <c r="AJ11" i="6"/>
  <c r="AX12" i="6"/>
  <c r="AX11" i="6" s="1"/>
  <c r="AY12" i="6"/>
  <c r="AY11" i="6" s="1"/>
  <c r="AZ12" i="6"/>
  <c r="AZ11" i="6"/>
  <c r="BN12" i="6"/>
  <c r="BN11" i="6"/>
  <c r="BO12" i="6"/>
  <c r="BO11" i="6" s="1"/>
  <c r="BP12" i="6"/>
  <c r="BP11" i="6" s="1"/>
  <c r="BQ12" i="6"/>
  <c r="BQ11" i="6"/>
  <c r="BR12" i="6"/>
  <c r="BR11" i="6"/>
  <c r="BS12" i="6"/>
  <c r="BS11" i="6" s="1"/>
  <c r="BT12" i="6"/>
  <c r="BT11" i="6" s="1"/>
  <c r="BU12" i="6"/>
  <c r="BU11" i="6"/>
  <c r="BV12" i="6"/>
  <c r="BV11" i="6"/>
  <c r="BW12" i="6"/>
  <c r="BW11" i="6" s="1"/>
  <c r="BX12" i="6"/>
  <c r="BX11" i="6" s="1"/>
  <c r="BY12" i="6"/>
  <c r="BY11" i="6"/>
  <c r="BZ12" i="6"/>
  <c r="BZ11" i="6"/>
  <c r="CA12" i="6"/>
  <c r="CA11" i="6" s="1"/>
  <c r="CB12" i="6"/>
  <c r="CB11" i="6" s="1"/>
  <c r="CD12" i="6"/>
  <c r="CD11" i="6"/>
  <c r="CE12" i="6"/>
  <c r="CE11" i="6"/>
  <c r="CF12" i="6"/>
  <c r="CF11" i="6" s="1"/>
  <c r="CG12" i="6"/>
  <c r="CG11" i="6" s="1"/>
  <c r="CH12" i="6"/>
  <c r="CH11" i="6" s="1"/>
  <c r="CI12" i="6"/>
  <c r="CI11" i="6"/>
  <c r="CJ12" i="6"/>
  <c r="CJ11" i="6" s="1"/>
  <c r="CK12" i="6"/>
  <c r="CK11" i="6" s="1"/>
  <c r="CL12" i="6"/>
  <c r="CL11" i="6" s="1"/>
  <c r="CM12" i="6"/>
  <c r="CM11" i="6"/>
  <c r="CN12" i="6"/>
  <c r="CN11" i="6" s="1"/>
  <c r="CO12" i="6"/>
  <c r="CO11" i="6" s="1"/>
  <c r="CP12" i="6"/>
  <c r="CP11" i="6" s="1"/>
  <c r="CQ12" i="6"/>
  <c r="CQ11" i="6"/>
  <c r="CR12" i="6"/>
  <c r="CR11" i="6" s="1"/>
  <c r="CT12" i="6"/>
  <c r="CT11" i="6" s="1"/>
  <c r="CU12" i="6"/>
  <c r="CU11" i="6" s="1"/>
  <c r="CV12" i="6"/>
  <c r="CV11" i="6"/>
  <c r="CW12" i="6"/>
  <c r="CW11" i="6" s="1"/>
  <c r="CX12" i="6"/>
  <c r="CX11" i="6" s="1"/>
  <c r="CY12" i="6"/>
  <c r="CY11" i="6" s="1"/>
  <c r="CZ12" i="6"/>
  <c r="CZ11" i="6"/>
  <c r="DA12" i="6"/>
  <c r="DA11" i="6" s="1"/>
  <c r="DB12" i="6"/>
  <c r="DB11" i="6" s="1"/>
  <c r="DC12" i="6"/>
  <c r="DC11" i="6" s="1"/>
  <c r="DD12" i="6"/>
  <c r="DD11" i="6"/>
  <c r="DE12" i="6"/>
  <c r="DE11" i="6" s="1"/>
  <c r="DF12" i="6"/>
  <c r="DF11" i="6" s="1"/>
  <c r="DG12" i="6"/>
  <c r="DG11" i="6" s="1"/>
  <c r="DH12" i="6"/>
  <c r="DH11" i="6"/>
  <c r="DJ12" i="6"/>
  <c r="DJ11" i="6" s="1"/>
  <c r="DK12" i="6"/>
  <c r="DK11" i="6" s="1"/>
  <c r="DL11" i="6"/>
  <c r="B13" i="6"/>
  <c r="C13" i="6"/>
  <c r="E13" i="6"/>
  <c r="E15" i="6" s="1"/>
  <c r="E14" i="6" s="1"/>
  <c r="F13" i="6"/>
  <c r="G13" i="6"/>
  <c r="H13" i="6"/>
  <c r="I13" i="6"/>
  <c r="J13" i="6"/>
  <c r="J15" i="6"/>
  <c r="J14" i="6" s="1"/>
  <c r="K13" i="6"/>
  <c r="K15" i="6"/>
  <c r="K14" i="6" s="1"/>
  <c r="L13" i="6"/>
  <c r="L15" i="6" s="1"/>
  <c r="L14" i="6" s="1"/>
  <c r="M13" i="6"/>
  <c r="M15" i="6" s="1"/>
  <c r="M14" i="6" s="1"/>
  <c r="N13" i="6"/>
  <c r="O13" i="6"/>
  <c r="O15" i="6" s="1"/>
  <c r="O14" i="6" s="1"/>
  <c r="P13" i="6"/>
  <c r="P15" i="6"/>
  <c r="P14" i="6" s="1"/>
  <c r="Q13" i="6"/>
  <c r="R13" i="6"/>
  <c r="R15" i="6" s="1"/>
  <c r="R14" i="6" s="1"/>
  <c r="S13" i="6"/>
  <c r="S15" i="6"/>
  <c r="S14" i="6"/>
  <c r="T13" i="6"/>
  <c r="U13" i="6"/>
  <c r="U15" i="6"/>
  <c r="U14" i="6" s="1"/>
  <c r="V13" i="6"/>
  <c r="V15" i="6"/>
  <c r="V14" i="6" s="1"/>
  <c r="W13" i="6"/>
  <c r="W15" i="6"/>
  <c r="W14" i="6" s="1"/>
  <c r="X13" i="6"/>
  <c r="Y13" i="6"/>
  <c r="Y15" i="6"/>
  <c r="Y14" i="6"/>
  <c r="Z13" i="6"/>
  <c r="Z15" i="6" s="1"/>
  <c r="Z14" i="6" s="1"/>
  <c r="AA13" i="6"/>
  <c r="AB13" i="6"/>
  <c r="AB15" i="6" s="1"/>
  <c r="AB14" i="6" s="1"/>
  <c r="AC13" i="6"/>
  <c r="AC15" i="6"/>
  <c r="AC14" i="6"/>
  <c r="AD13" i="6"/>
  <c r="AE13" i="6"/>
  <c r="AE15" i="6" s="1"/>
  <c r="AE14" i="6" s="1"/>
  <c r="AF13" i="6"/>
  <c r="AF15" i="6"/>
  <c r="AF14" i="6" s="1"/>
  <c r="AG13" i="6"/>
  <c r="AG15" i="6"/>
  <c r="AG14" i="6" s="1"/>
  <c r="AH13" i="6"/>
  <c r="AH15" i="6" s="1"/>
  <c r="AH14" i="6" s="1"/>
  <c r="AI13" i="6"/>
  <c r="AI15" i="6"/>
  <c r="AI14" i="6"/>
  <c r="AJ13" i="6"/>
  <c r="AJ15" i="6" s="1"/>
  <c r="AJ14" i="6" s="1"/>
  <c r="AK13" i="6"/>
  <c r="AL13" i="6"/>
  <c r="AM13" i="6"/>
  <c r="AN13" i="6"/>
  <c r="AO13" i="6"/>
  <c r="AP13" i="6"/>
  <c r="AQ13" i="6"/>
  <c r="AR13" i="6"/>
  <c r="AS13" i="6"/>
  <c r="AT13" i="6"/>
  <c r="AU13" i="6"/>
  <c r="AV13" i="6"/>
  <c r="AX13" i="6"/>
  <c r="AX15" i="6" s="1"/>
  <c r="AX14" i="6" s="1"/>
  <c r="AY13" i="6"/>
  <c r="BO15" i="6" s="1"/>
  <c r="BO14" i="6" s="1"/>
  <c r="AZ13" i="6"/>
  <c r="BA13" i="6"/>
  <c r="BB13" i="6"/>
  <c r="BC13" i="6"/>
  <c r="BD13" i="6"/>
  <c r="BE13" i="6"/>
  <c r="BF13" i="6"/>
  <c r="BG13" i="6"/>
  <c r="BW15" i="6"/>
  <c r="BW14" i="6" s="1"/>
  <c r="BH13" i="6"/>
  <c r="BI13" i="6"/>
  <c r="BM13" i="6" s="1"/>
  <c r="BM15" i="6" s="1"/>
  <c r="BM14" i="6" s="1"/>
  <c r="BJ13" i="6"/>
  <c r="BK13" i="6"/>
  <c r="BL13" i="6"/>
  <c r="BN13" i="6"/>
  <c r="BN15" i="6" s="1"/>
  <c r="BN14" i="6" s="1"/>
  <c r="BO13" i="6"/>
  <c r="BP13" i="6"/>
  <c r="BP15" i="6" s="1"/>
  <c r="BP14" i="6" s="1"/>
  <c r="BQ13" i="6"/>
  <c r="BQ15" i="6" s="1"/>
  <c r="BQ14" i="6" s="1"/>
  <c r="BR13" i="6"/>
  <c r="BR15" i="6" s="1"/>
  <c r="BR14" i="6" s="1"/>
  <c r="BS13" i="6"/>
  <c r="BT13" i="6"/>
  <c r="BT15" i="6" s="1"/>
  <c r="BT14" i="6" s="1"/>
  <c r="BU13" i="6"/>
  <c r="BU15" i="6" s="1"/>
  <c r="BU14" i="6" s="1"/>
  <c r="BV13" i="6"/>
  <c r="BW13" i="6"/>
  <c r="BX13" i="6"/>
  <c r="BX15" i="6" s="1"/>
  <c r="BX14" i="6" s="1"/>
  <c r="BY13" i="6"/>
  <c r="BZ13" i="6"/>
  <c r="BZ15" i="6"/>
  <c r="BZ14" i="6" s="1"/>
  <c r="CA13" i="6"/>
  <c r="CA15" i="6" s="1"/>
  <c r="CA14" i="6" s="1"/>
  <c r="CB13" i="6"/>
  <c r="CB15" i="6" s="1"/>
  <c r="CB14" i="6" s="1"/>
  <c r="CD13" i="6"/>
  <c r="CT15" i="6" s="1"/>
  <c r="CT14" i="6" s="1"/>
  <c r="CE13" i="6"/>
  <c r="CE15" i="6"/>
  <c r="CE14" i="6"/>
  <c r="CF13" i="6"/>
  <c r="CF15" i="6" s="1"/>
  <c r="CF14" i="6" s="1"/>
  <c r="CG13" i="6"/>
  <c r="CG15" i="6" s="1"/>
  <c r="CG14" i="6" s="1"/>
  <c r="CH13" i="6"/>
  <c r="CI13" i="6"/>
  <c r="CI15" i="6" s="1"/>
  <c r="CI14" i="6" s="1"/>
  <c r="CJ13" i="6"/>
  <c r="CZ15" i="6" s="1"/>
  <c r="CZ14" i="6" s="1"/>
  <c r="CK13" i="6"/>
  <c r="CL13" i="6"/>
  <c r="CL15" i="6" s="1"/>
  <c r="CL14" i="6" s="1"/>
  <c r="CM13" i="6"/>
  <c r="CM15" i="6" s="1"/>
  <c r="CM14" i="6" s="1"/>
  <c r="CN13" i="6"/>
  <c r="CO13" i="6"/>
  <c r="CP13" i="6"/>
  <c r="CP15" i="6" s="1"/>
  <c r="CP14" i="6" s="1"/>
  <c r="CQ13" i="6"/>
  <c r="CR13" i="6"/>
  <c r="CR15" i="6"/>
  <c r="CR14" i="6" s="1"/>
  <c r="CT13" i="6"/>
  <c r="CU13" i="6"/>
  <c r="DK15" i="6" s="1"/>
  <c r="DK14" i="6" s="1"/>
  <c r="CV13" i="6"/>
  <c r="CW13" i="6"/>
  <c r="CW15" i="6" s="1"/>
  <c r="CW14" i="6" s="1"/>
  <c r="CX13" i="6"/>
  <c r="CX15" i="6" s="1"/>
  <c r="CX14" i="6" s="1"/>
  <c r="CY13" i="6"/>
  <c r="DO15" i="6" s="1"/>
  <c r="DO14" i="6" s="1"/>
  <c r="CZ13" i="6"/>
  <c r="DA13" i="6"/>
  <c r="DQ15" i="6" s="1"/>
  <c r="DQ14" i="6" s="1"/>
  <c r="DA15" i="6"/>
  <c r="DA14" i="6" s="1"/>
  <c r="DB13" i="6"/>
  <c r="DB15" i="6"/>
  <c r="DB14" i="6" s="1"/>
  <c r="DC13" i="6"/>
  <c r="DS15" i="6" s="1"/>
  <c r="DS14" i="6" s="1"/>
  <c r="DD13" i="6"/>
  <c r="DT15" i="6" s="1"/>
  <c r="DT14" i="6" s="1"/>
  <c r="DE13" i="6"/>
  <c r="DE15" i="6" s="1"/>
  <c r="DE14" i="6" s="1"/>
  <c r="DF13" i="6"/>
  <c r="DG13" i="6"/>
  <c r="DW15" i="6" s="1"/>
  <c r="DW14" i="6" s="1"/>
  <c r="DG15" i="6"/>
  <c r="DG14" i="6" s="1"/>
  <c r="DH13" i="6"/>
  <c r="DH15" i="6"/>
  <c r="DH14" i="6" s="1"/>
  <c r="DJ13" i="6"/>
  <c r="DZ15" i="6" s="1"/>
  <c r="DZ14" i="6" s="1"/>
  <c r="DL15" i="6"/>
  <c r="DL14" i="6" s="1"/>
  <c r="G14" i="6"/>
  <c r="AK14" i="6"/>
  <c r="AL14" i="6"/>
  <c r="AM14" i="6"/>
  <c r="AN14" i="6"/>
  <c r="AO14" i="6"/>
  <c r="AP14" i="6"/>
  <c r="AQ14" i="6"/>
  <c r="AR14" i="6"/>
  <c r="AS14" i="6"/>
  <c r="AT14" i="6"/>
  <c r="AU14" i="6"/>
  <c r="AV14" i="6"/>
  <c r="BA14" i="6"/>
  <c r="BB14" i="6"/>
  <c r="BC14" i="6"/>
  <c r="BD14" i="6"/>
  <c r="BE14" i="6"/>
  <c r="BF14" i="6"/>
  <c r="BG14" i="6"/>
  <c r="BH14" i="6"/>
  <c r="BI14" i="6"/>
  <c r="BJ14" i="6"/>
  <c r="BK14" i="6"/>
  <c r="BL14" i="6"/>
  <c r="N15" i="6"/>
  <c r="N14" i="6" s="1"/>
  <c r="X15" i="6"/>
  <c r="X14" i="6"/>
  <c r="D4" i="5"/>
  <c r="E4" i="5"/>
  <c r="F4" i="5"/>
  <c r="J4" i="5"/>
  <c r="N4" i="5"/>
  <c r="R4" i="5"/>
  <c r="V4" i="5"/>
  <c r="Z4" i="5"/>
  <c r="AD4" i="5"/>
  <c r="AH4" i="5"/>
  <c r="AJ4" i="5"/>
  <c r="AL4" i="5"/>
  <c r="AN4" i="5"/>
  <c r="AP4" i="5"/>
  <c r="AR4" i="5"/>
  <c r="AT4" i="5"/>
  <c r="AV4" i="5"/>
  <c r="AX4" i="5"/>
  <c r="AZ4" i="5"/>
  <c r="CC4" i="5" s="1"/>
  <c r="BB4" i="5"/>
  <c r="BD4" i="5"/>
  <c r="BJ4" i="5"/>
  <c r="BL4" i="5"/>
  <c r="BM4" i="5" s="1"/>
  <c r="BN4" i="5"/>
  <c r="BO4" i="5" s="1"/>
  <c r="BP4" i="5"/>
  <c r="BR4" i="5"/>
  <c r="BT4" i="5"/>
  <c r="BV4" i="5"/>
  <c r="BW4" i="5"/>
  <c r="BX4" i="5"/>
  <c r="BZ4" i="5"/>
  <c r="CB4" i="5"/>
  <c r="CD4" i="5"/>
  <c r="CF4" i="5"/>
  <c r="CL4" i="5"/>
  <c r="CN4" i="5"/>
  <c r="CP4" i="5"/>
  <c r="CR4" i="5"/>
  <c r="CT4" i="5"/>
  <c r="CV4" i="5"/>
  <c r="CX4" i="5"/>
  <c r="CZ4" i="5"/>
  <c r="DB4" i="5"/>
  <c r="DD4" i="5"/>
  <c r="DF4" i="5"/>
  <c r="DH4" i="5"/>
  <c r="BF5" i="5"/>
  <c r="BK5" i="5"/>
  <c r="BM5" i="5"/>
  <c r="BO5" i="5"/>
  <c r="BQ5" i="5"/>
  <c r="BS5" i="5"/>
  <c r="BU5" i="5"/>
  <c r="BW5" i="5"/>
  <c r="BY5" i="5"/>
  <c r="CA5" i="5"/>
  <c r="CC5" i="5"/>
  <c r="CE5" i="5"/>
  <c r="CG5" i="5"/>
  <c r="CH5" i="5"/>
  <c r="DJ5" i="5"/>
  <c r="BF6" i="5"/>
  <c r="BK6" i="5"/>
  <c r="BM6" i="5"/>
  <c r="BO6" i="5"/>
  <c r="BQ6" i="5"/>
  <c r="BS6" i="5"/>
  <c r="BU6" i="5"/>
  <c r="BW6" i="5"/>
  <c r="BY6" i="5"/>
  <c r="CA6" i="5"/>
  <c r="CC6" i="5"/>
  <c r="CE6" i="5"/>
  <c r="CG6" i="5"/>
  <c r="CH6" i="5"/>
  <c r="DJ6" i="5"/>
  <c r="BF7" i="5"/>
  <c r="BK7" i="5"/>
  <c r="BM7" i="5"/>
  <c r="BO7" i="5"/>
  <c r="BQ7" i="5"/>
  <c r="BS7" i="5"/>
  <c r="BU7" i="5"/>
  <c r="BW7" i="5"/>
  <c r="BY7" i="5"/>
  <c r="CA7" i="5"/>
  <c r="CC7" i="5"/>
  <c r="CE7" i="5"/>
  <c r="CG7" i="5"/>
  <c r="CH7" i="5"/>
  <c r="DJ7" i="5"/>
  <c r="D8" i="5"/>
  <c r="E8" i="5"/>
  <c r="F8" i="5"/>
  <c r="J8" i="5"/>
  <c r="N8" i="5"/>
  <c r="R8" i="5"/>
  <c r="V8" i="5"/>
  <c r="Z8" i="5"/>
  <c r="AD8" i="5"/>
  <c r="AH8" i="5"/>
  <c r="AJ8" i="5"/>
  <c r="AL8" i="5"/>
  <c r="AN8" i="5"/>
  <c r="AP8" i="5"/>
  <c r="AR8" i="5"/>
  <c r="AT8" i="5"/>
  <c r="AV8" i="5"/>
  <c r="AX8" i="5"/>
  <c r="AZ8" i="5"/>
  <c r="BB8" i="5"/>
  <c r="BD8" i="5"/>
  <c r="BJ8" i="5"/>
  <c r="BL8" i="5"/>
  <c r="BN8" i="5"/>
  <c r="BP8" i="5"/>
  <c r="BQ8" i="5" s="1"/>
  <c r="BR8" i="5"/>
  <c r="BT8" i="5"/>
  <c r="BV8" i="5"/>
  <c r="BW8" i="5"/>
  <c r="BX8" i="5"/>
  <c r="BZ8" i="5"/>
  <c r="CB8" i="5"/>
  <c r="CD8" i="5"/>
  <c r="CF8" i="5"/>
  <c r="CG8" i="5" s="1"/>
  <c r="CL8" i="5"/>
  <c r="CN8" i="5"/>
  <c r="CP8" i="5"/>
  <c r="CR8" i="5"/>
  <c r="CT8" i="5"/>
  <c r="CV8" i="5"/>
  <c r="CX8" i="5"/>
  <c r="CZ8" i="5"/>
  <c r="DB8" i="5"/>
  <c r="DD8" i="5"/>
  <c r="DF8" i="5"/>
  <c r="DH8" i="5"/>
  <c r="BF9" i="5"/>
  <c r="BK9" i="5"/>
  <c r="BM9" i="5"/>
  <c r="BO9" i="5"/>
  <c r="BQ9" i="5"/>
  <c r="BS9" i="5"/>
  <c r="BU9" i="5"/>
  <c r="BW9" i="5"/>
  <c r="BY9" i="5"/>
  <c r="CA9" i="5"/>
  <c r="CC9" i="5"/>
  <c r="CE9" i="5"/>
  <c r="CG9" i="5"/>
  <c r="CH9" i="5"/>
  <c r="DJ9" i="5"/>
  <c r="BF10" i="5"/>
  <c r="BK10" i="5"/>
  <c r="BM10" i="5"/>
  <c r="BO10" i="5"/>
  <c r="BQ10" i="5"/>
  <c r="BS10" i="5"/>
  <c r="BU10" i="5"/>
  <c r="BW10" i="5"/>
  <c r="BY10" i="5"/>
  <c r="CA10" i="5"/>
  <c r="CC10" i="5"/>
  <c r="CE10" i="5"/>
  <c r="CG10" i="5"/>
  <c r="CH10" i="5"/>
  <c r="DJ10" i="5"/>
  <c r="BF11" i="5"/>
  <c r="BK11" i="5"/>
  <c r="BM11" i="5"/>
  <c r="BO11" i="5"/>
  <c r="BQ11" i="5"/>
  <c r="BS11" i="5"/>
  <c r="BU11" i="5"/>
  <c r="BW11" i="5"/>
  <c r="BY11" i="5"/>
  <c r="CA11" i="5"/>
  <c r="CC11" i="5"/>
  <c r="CE11" i="5"/>
  <c r="CG11" i="5"/>
  <c r="CH11" i="5"/>
  <c r="DJ11" i="5"/>
  <c r="D12" i="5"/>
  <c r="E12" i="5"/>
  <c r="F12" i="5"/>
  <c r="J12" i="5"/>
  <c r="N12" i="5"/>
  <c r="R12" i="5"/>
  <c r="V12" i="5"/>
  <c r="Z12" i="5"/>
  <c r="AD12" i="5"/>
  <c r="AH12" i="5"/>
  <c r="AJ12" i="5"/>
  <c r="AL12" i="5"/>
  <c r="AN12" i="5"/>
  <c r="AP12" i="5"/>
  <c r="AR12" i="5"/>
  <c r="AT12" i="5"/>
  <c r="AV12" i="5"/>
  <c r="AX12" i="5"/>
  <c r="AZ12" i="5"/>
  <c r="BB12" i="5"/>
  <c r="BD12" i="5"/>
  <c r="BJ12" i="5"/>
  <c r="BL12" i="5"/>
  <c r="BN12" i="5"/>
  <c r="BP12" i="5"/>
  <c r="BQ12" i="5" s="1"/>
  <c r="BR12" i="5"/>
  <c r="BT12" i="5"/>
  <c r="BV12" i="5"/>
  <c r="BX12" i="5"/>
  <c r="BZ12" i="5"/>
  <c r="CB12" i="5"/>
  <c r="CD12" i="5"/>
  <c r="CF12" i="5"/>
  <c r="CG12" i="5"/>
  <c r="CL12" i="5"/>
  <c r="CN12" i="5"/>
  <c r="CP12" i="5"/>
  <c r="CR12" i="5"/>
  <c r="CT12" i="5"/>
  <c r="CV12" i="5"/>
  <c r="CX12" i="5"/>
  <c r="CZ12" i="5"/>
  <c r="DB12" i="5"/>
  <c r="DD12" i="5"/>
  <c r="DF12" i="5"/>
  <c r="DH12" i="5"/>
  <c r="BF13" i="5"/>
  <c r="BK13" i="5"/>
  <c r="BM13" i="5"/>
  <c r="BO13" i="5"/>
  <c r="BQ13" i="5"/>
  <c r="BS13" i="5"/>
  <c r="BU13" i="5"/>
  <c r="BW13" i="5"/>
  <c r="BY13" i="5"/>
  <c r="CA13" i="5"/>
  <c r="CC13" i="5"/>
  <c r="CE13" i="5"/>
  <c r="CG13" i="5"/>
  <c r="CH13" i="5"/>
  <c r="DJ13" i="5"/>
  <c r="BF14" i="5"/>
  <c r="BK14" i="5"/>
  <c r="BM14" i="5"/>
  <c r="BO14" i="5"/>
  <c r="BQ14" i="5"/>
  <c r="BS14" i="5"/>
  <c r="BU14" i="5"/>
  <c r="BW14" i="5"/>
  <c r="BY14" i="5"/>
  <c r="CA14" i="5"/>
  <c r="CC14" i="5"/>
  <c r="CE14" i="5"/>
  <c r="CG14" i="5"/>
  <c r="CH14" i="5"/>
  <c r="DJ14" i="5"/>
  <c r="BF15" i="5"/>
  <c r="BK15" i="5"/>
  <c r="BM15" i="5"/>
  <c r="BO15" i="5"/>
  <c r="BQ15" i="5"/>
  <c r="BS15" i="5"/>
  <c r="BU15" i="5"/>
  <c r="BW15" i="5"/>
  <c r="BY15" i="5"/>
  <c r="CA15" i="5"/>
  <c r="CC15" i="5"/>
  <c r="CE15" i="5"/>
  <c r="CG15" i="5"/>
  <c r="CH15" i="5"/>
  <c r="DJ15" i="5"/>
  <c r="BF16" i="5"/>
  <c r="BK16" i="5"/>
  <c r="BM16" i="5"/>
  <c r="BO16" i="5"/>
  <c r="BQ16" i="5"/>
  <c r="BS16" i="5"/>
  <c r="BU16" i="5"/>
  <c r="BW16" i="5"/>
  <c r="BY16" i="5"/>
  <c r="CA16" i="5"/>
  <c r="CC16" i="5"/>
  <c r="CE16" i="5"/>
  <c r="CG16" i="5"/>
  <c r="CH16" i="5"/>
  <c r="DJ16" i="5"/>
  <c r="BF17" i="5"/>
  <c r="BK17" i="5"/>
  <c r="BM17" i="5"/>
  <c r="BO17" i="5"/>
  <c r="BQ17" i="5"/>
  <c r="BS17" i="5"/>
  <c r="BU17" i="5"/>
  <c r="BW17" i="5"/>
  <c r="BY17" i="5"/>
  <c r="CA17" i="5"/>
  <c r="CC17" i="5"/>
  <c r="CE17" i="5"/>
  <c r="CG17" i="5"/>
  <c r="CH17" i="5"/>
  <c r="DJ17" i="5"/>
  <c r="BF18" i="5"/>
  <c r="CH18" i="5"/>
  <c r="DJ18" i="5"/>
  <c r="D19" i="5"/>
  <c r="E19" i="5"/>
  <c r="F19" i="5"/>
  <c r="J19" i="5"/>
  <c r="N19" i="5"/>
  <c r="R19" i="5"/>
  <c r="V19" i="5"/>
  <c r="Z19" i="5"/>
  <c r="AD19" i="5"/>
  <c r="AH19" i="5"/>
  <c r="AJ19" i="5"/>
  <c r="AL19" i="5"/>
  <c r="AN19" i="5"/>
  <c r="AP19" i="5"/>
  <c r="AR19" i="5"/>
  <c r="AT19" i="5"/>
  <c r="AV19" i="5"/>
  <c r="AX19" i="5"/>
  <c r="AZ19" i="5"/>
  <c r="BB19" i="5"/>
  <c r="BD19" i="5"/>
  <c r="BJ19" i="5"/>
  <c r="BL19" i="5"/>
  <c r="BN19" i="5"/>
  <c r="BP19" i="5"/>
  <c r="BR19" i="5"/>
  <c r="BT19" i="5"/>
  <c r="BV19" i="5"/>
  <c r="BX19" i="5"/>
  <c r="BZ19" i="5"/>
  <c r="CB19" i="5"/>
  <c r="CD19" i="5"/>
  <c r="CF19" i="5"/>
  <c r="CL19" i="5"/>
  <c r="CN19" i="5"/>
  <c r="CP19" i="5"/>
  <c r="CR19" i="5"/>
  <c r="CT19" i="5"/>
  <c r="CV19" i="5"/>
  <c r="CX19" i="5"/>
  <c r="CZ19" i="5"/>
  <c r="DB19" i="5"/>
  <c r="DD19" i="5"/>
  <c r="DF19" i="5"/>
  <c r="DH19" i="5"/>
  <c r="BF20" i="5"/>
  <c r="BK20" i="5"/>
  <c r="BM20" i="5"/>
  <c r="BO20" i="5"/>
  <c r="BQ20" i="5"/>
  <c r="BS20" i="5"/>
  <c r="BU20" i="5"/>
  <c r="BW20" i="5"/>
  <c r="BY20" i="5"/>
  <c r="CA20" i="5"/>
  <c r="CC20" i="5"/>
  <c r="CE20" i="5"/>
  <c r="CG20" i="5"/>
  <c r="CH20" i="5"/>
  <c r="DJ20" i="5"/>
  <c r="BF21" i="5"/>
  <c r="BK21" i="5"/>
  <c r="BM21" i="5"/>
  <c r="BO21" i="5"/>
  <c r="BQ21" i="5"/>
  <c r="BS21" i="5"/>
  <c r="BU21" i="5"/>
  <c r="BW21" i="5"/>
  <c r="BY21" i="5"/>
  <c r="CA21" i="5"/>
  <c r="CC21" i="5"/>
  <c r="CE21" i="5"/>
  <c r="CG21" i="5"/>
  <c r="CH21" i="5"/>
  <c r="DJ21" i="5"/>
  <c r="BF22" i="5"/>
  <c r="BK22" i="5"/>
  <c r="BM22" i="5"/>
  <c r="BO22" i="5"/>
  <c r="BQ22" i="5"/>
  <c r="BS22" i="5"/>
  <c r="BU22" i="5"/>
  <c r="BW22" i="5"/>
  <c r="BY22" i="5"/>
  <c r="CA22" i="5"/>
  <c r="CC22" i="5"/>
  <c r="CE22" i="5"/>
  <c r="CG22" i="5"/>
  <c r="CH22" i="5"/>
  <c r="DJ22" i="5"/>
  <c r="BF23" i="5"/>
  <c r="BK23" i="5"/>
  <c r="BM23" i="5"/>
  <c r="BO23" i="5"/>
  <c r="BQ23" i="5"/>
  <c r="BS23" i="5"/>
  <c r="BU23" i="5"/>
  <c r="BW23" i="5"/>
  <c r="BY23" i="5"/>
  <c r="CA23" i="5"/>
  <c r="CC23" i="5"/>
  <c r="CE23" i="5"/>
  <c r="CG23" i="5"/>
  <c r="CH23" i="5"/>
  <c r="DJ23" i="5"/>
  <c r="BF24" i="5"/>
  <c r="BK24" i="5"/>
  <c r="BM24" i="5"/>
  <c r="BO24" i="5"/>
  <c r="BQ24" i="5"/>
  <c r="BS24" i="5"/>
  <c r="BU24" i="5"/>
  <c r="BW24" i="5"/>
  <c r="BY24" i="5"/>
  <c r="CA24" i="5"/>
  <c r="CC24" i="5"/>
  <c r="CE24" i="5"/>
  <c r="CG24" i="5"/>
  <c r="CH24" i="5"/>
  <c r="DJ24" i="5"/>
  <c r="BF25" i="5"/>
  <c r="BK25" i="5"/>
  <c r="BM25" i="5"/>
  <c r="BO25" i="5"/>
  <c r="BQ25" i="5"/>
  <c r="BS25" i="5"/>
  <c r="BU25" i="5"/>
  <c r="BW25" i="5"/>
  <c r="BY25" i="5"/>
  <c r="CA25" i="5"/>
  <c r="CC25" i="5"/>
  <c r="CE25" i="5"/>
  <c r="CG25" i="5"/>
  <c r="CH25" i="5"/>
  <c r="DJ25" i="5"/>
  <c r="BF26" i="5"/>
  <c r="BK26" i="5"/>
  <c r="BM26" i="5"/>
  <c r="BO26" i="5"/>
  <c r="BQ26" i="5"/>
  <c r="BS26" i="5"/>
  <c r="BU26" i="5"/>
  <c r="BW26" i="5"/>
  <c r="BY26" i="5"/>
  <c r="CA26" i="5"/>
  <c r="CC26" i="5"/>
  <c r="CE26" i="5"/>
  <c r="CG26" i="5"/>
  <c r="CH26" i="5"/>
  <c r="DJ26" i="5"/>
  <c r="BF27" i="5"/>
  <c r="BK27" i="5"/>
  <c r="BM27" i="5"/>
  <c r="BO27" i="5"/>
  <c r="BQ27" i="5"/>
  <c r="BS27" i="5"/>
  <c r="BU27" i="5"/>
  <c r="BW27" i="5"/>
  <c r="BY27" i="5"/>
  <c r="CA27" i="5"/>
  <c r="CC27" i="5"/>
  <c r="CE27" i="5"/>
  <c r="CG27" i="5"/>
  <c r="CH27" i="5"/>
  <c r="DJ27" i="5"/>
  <c r="BF28" i="5"/>
  <c r="BK28" i="5"/>
  <c r="BM28" i="5"/>
  <c r="BO28" i="5"/>
  <c r="BQ28" i="5"/>
  <c r="BS28" i="5"/>
  <c r="BU28" i="5"/>
  <c r="BW28" i="5"/>
  <c r="BY28" i="5"/>
  <c r="CA28" i="5"/>
  <c r="CC28" i="5"/>
  <c r="CE28" i="5"/>
  <c r="CG28" i="5"/>
  <c r="CH28" i="5"/>
  <c r="DJ28" i="5"/>
  <c r="BF29" i="5"/>
  <c r="BK29" i="5"/>
  <c r="BM29" i="5"/>
  <c r="BO29" i="5"/>
  <c r="BQ29" i="5"/>
  <c r="BS29" i="5"/>
  <c r="BU29" i="5"/>
  <c r="BW29" i="5"/>
  <c r="BY29" i="5"/>
  <c r="CA29" i="5"/>
  <c r="CC29" i="5"/>
  <c r="CE29" i="5"/>
  <c r="CG29" i="5"/>
  <c r="CH29" i="5"/>
  <c r="DJ29" i="5"/>
  <c r="BF30" i="5"/>
  <c r="BK30" i="5"/>
  <c r="BM30" i="5"/>
  <c r="BO30" i="5"/>
  <c r="BQ30" i="5"/>
  <c r="BS30" i="5"/>
  <c r="BU30" i="5"/>
  <c r="BW30" i="5"/>
  <c r="BY30" i="5"/>
  <c r="CA30" i="5"/>
  <c r="CC30" i="5"/>
  <c r="CE30" i="5"/>
  <c r="CG30" i="5"/>
  <c r="CH30" i="5"/>
  <c r="D31" i="5"/>
  <c r="E31" i="5"/>
  <c r="F31" i="5"/>
  <c r="J31" i="5"/>
  <c r="N31" i="5"/>
  <c r="R31" i="5"/>
  <c r="V31" i="5"/>
  <c r="Z31" i="5"/>
  <c r="AD31" i="5"/>
  <c r="AH31" i="5"/>
  <c r="AJ31" i="5"/>
  <c r="AL31" i="5"/>
  <c r="AN31" i="5"/>
  <c r="AP31" i="5"/>
  <c r="AR31" i="5"/>
  <c r="AT31" i="5"/>
  <c r="AV31" i="5"/>
  <c r="AX31" i="5"/>
  <c r="AZ31" i="5"/>
  <c r="BB31" i="5"/>
  <c r="BD31" i="5"/>
  <c r="BJ31" i="5"/>
  <c r="BL31" i="5"/>
  <c r="BN31" i="5"/>
  <c r="BP31" i="5"/>
  <c r="BR31" i="5"/>
  <c r="BT31" i="5"/>
  <c r="BV31" i="5"/>
  <c r="BX31" i="5"/>
  <c r="BZ31" i="5"/>
  <c r="CB31" i="5"/>
  <c r="CD31" i="5"/>
  <c r="CF31" i="5"/>
  <c r="CL31" i="5"/>
  <c r="CN31" i="5"/>
  <c r="CP31" i="5"/>
  <c r="CR31" i="5"/>
  <c r="CT31" i="5"/>
  <c r="CV31" i="5"/>
  <c r="CX31" i="5"/>
  <c r="CZ31" i="5"/>
  <c r="DB31" i="5"/>
  <c r="DD31" i="5"/>
  <c r="DF31" i="5"/>
  <c r="DH31" i="5"/>
  <c r="BF32" i="5"/>
  <c r="BK32" i="5"/>
  <c r="BM32" i="5"/>
  <c r="BO32" i="5"/>
  <c r="BQ32" i="5"/>
  <c r="BS32" i="5"/>
  <c r="BU32" i="5"/>
  <c r="BW32" i="5"/>
  <c r="BY32" i="5"/>
  <c r="CA32" i="5"/>
  <c r="CC32" i="5"/>
  <c r="CE32" i="5"/>
  <c r="CG32" i="5"/>
  <c r="CH32" i="5"/>
  <c r="DJ32" i="5"/>
  <c r="BF33" i="5"/>
  <c r="BK33" i="5"/>
  <c r="BM33" i="5"/>
  <c r="BO33" i="5"/>
  <c r="BQ33" i="5"/>
  <c r="BS33" i="5"/>
  <c r="BU33" i="5"/>
  <c r="BW33" i="5"/>
  <c r="BY33" i="5"/>
  <c r="CA33" i="5"/>
  <c r="CC33" i="5"/>
  <c r="CE33" i="5"/>
  <c r="CG33" i="5"/>
  <c r="CH33" i="5"/>
  <c r="DJ33" i="5"/>
  <c r="D35" i="5"/>
  <c r="E35" i="5"/>
  <c r="B5" i="4"/>
  <c r="C7" i="4" s="1"/>
  <c r="C5" i="4"/>
  <c r="F5" i="4"/>
  <c r="G5" i="4"/>
  <c r="H5" i="4"/>
  <c r="I5" i="4"/>
  <c r="J5" i="4"/>
  <c r="K5" i="4"/>
  <c r="L5" i="4"/>
  <c r="M5" i="4"/>
  <c r="N5" i="4"/>
  <c r="O5" i="4"/>
  <c r="P5" i="4"/>
  <c r="Q5" i="4"/>
  <c r="R5" i="4"/>
  <c r="S5" i="4"/>
  <c r="T5" i="4"/>
  <c r="U5" i="4"/>
  <c r="U7" i="4"/>
  <c r="U6" i="4"/>
  <c r="V5" i="4"/>
  <c r="W5" i="4"/>
  <c r="X5" i="4"/>
  <c r="Y5" i="4"/>
  <c r="Z5" i="4"/>
  <c r="AA5" i="4"/>
  <c r="AA7" i="4" s="1"/>
  <c r="AA6" i="4" s="1"/>
  <c r="AB5" i="4"/>
  <c r="AC5" i="4"/>
  <c r="AD5" i="4"/>
  <c r="AE5" i="4"/>
  <c r="AF5" i="4"/>
  <c r="AG5" i="4"/>
  <c r="AH5" i="4"/>
  <c r="AI5" i="4"/>
  <c r="AJ5" i="4"/>
  <c r="AK5" i="4"/>
  <c r="AL5" i="4"/>
  <c r="AM5" i="4"/>
  <c r="AN5" i="4"/>
  <c r="AO5" i="4"/>
  <c r="AP5" i="4"/>
  <c r="AQ5" i="4"/>
  <c r="AR5" i="4"/>
  <c r="AS5" i="4"/>
  <c r="AT5" i="4"/>
  <c r="AU5" i="4"/>
  <c r="AV5" i="4"/>
  <c r="AW5" i="4"/>
  <c r="AY5" i="4"/>
  <c r="AZ5" i="4"/>
  <c r="BA5" i="4"/>
  <c r="BB5" i="4"/>
  <c r="BB7" i="4"/>
  <c r="BB6" i="4"/>
  <c r="BC5" i="4"/>
  <c r="BC7" i="4"/>
  <c r="BD5" i="4"/>
  <c r="BD7" i="4"/>
  <c r="BD6" i="4" s="1"/>
  <c r="BE5" i="4"/>
  <c r="BF5" i="4"/>
  <c r="BG5" i="4"/>
  <c r="BH5" i="4"/>
  <c r="BH7" i="4" s="1"/>
  <c r="BH6" i="4" s="1"/>
  <c r="BI5" i="4"/>
  <c r="BJ5" i="4"/>
  <c r="BK5" i="4"/>
  <c r="BK7" i="4"/>
  <c r="BK6" i="4"/>
  <c r="BL5" i="4"/>
  <c r="BL7" i="4" s="1"/>
  <c r="BL6" i="4" s="1"/>
  <c r="BM5" i="4"/>
  <c r="BO5" i="4"/>
  <c r="BP5" i="4"/>
  <c r="BQ5" i="4"/>
  <c r="BQ7" i="4"/>
  <c r="BQ6" i="4" s="1"/>
  <c r="BR5" i="4"/>
  <c r="BR7" i="4" s="1"/>
  <c r="BR6" i="4" s="1"/>
  <c r="BS5" i="4"/>
  <c r="BT5" i="4"/>
  <c r="BU5" i="4"/>
  <c r="BV5" i="4"/>
  <c r="BW5" i="4"/>
  <c r="BX5" i="4"/>
  <c r="BY5" i="4"/>
  <c r="BZ5" i="4"/>
  <c r="BZ7" i="4" s="1"/>
  <c r="BZ6" i="4" s="1"/>
  <c r="CA5" i="4"/>
  <c r="CB5" i="4"/>
  <c r="CB7" i="4" s="1"/>
  <c r="CB6" i="4" s="1"/>
  <c r="CC5" i="4"/>
  <c r="CE5" i="4"/>
  <c r="CF5" i="4"/>
  <c r="CG5" i="4"/>
  <c r="CG7" i="4"/>
  <c r="CG6" i="4" s="1"/>
  <c r="CH5" i="4"/>
  <c r="CI5" i="4"/>
  <c r="CJ5" i="4"/>
  <c r="CK5" i="4"/>
  <c r="CK7" i="4" s="1"/>
  <c r="CL5" i="4"/>
  <c r="CM5" i="4"/>
  <c r="CN5" i="4"/>
  <c r="CO5" i="4"/>
  <c r="CO7" i="4"/>
  <c r="CO6" i="4" s="1"/>
  <c r="CP5" i="4"/>
  <c r="CQ5" i="4"/>
  <c r="CR5" i="4"/>
  <c r="CS5" i="4"/>
  <c r="CS7" i="4"/>
  <c r="CS6" i="4"/>
  <c r="CU5" i="4"/>
  <c r="CV5" i="4"/>
  <c r="CW5" i="4"/>
  <c r="CX5" i="4"/>
  <c r="CY5" i="4"/>
  <c r="CZ5" i="4"/>
  <c r="DP7" i="4" s="1"/>
  <c r="DP6" i="4" s="1"/>
  <c r="DA5" i="4"/>
  <c r="DA7" i="4"/>
  <c r="DA6" i="4"/>
  <c r="DB5" i="4"/>
  <c r="DB7" i="4" s="1"/>
  <c r="DB6" i="4" s="1"/>
  <c r="DC5" i="4"/>
  <c r="DD5" i="4"/>
  <c r="DE5" i="4"/>
  <c r="DE7" i="4" s="1"/>
  <c r="DE6" i="4" s="1"/>
  <c r="DF5" i="4"/>
  <c r="DF7" i="4"/>
  <c r="DF6" i="4" s="1"/>
  <c r="DG5" i="4"/>
  <c r="DH5" i="4"/>
  <c r="DX7" i="4" s="1"/>
  <c r="DX6" i="4" s="1"/>
  <c r="DI5" i="4"/>
  <c r="DK5" i="4"/>
  <c r="DK7" i="4"/>
  <c r="DM5" i="4"/>
  <c r="G6" i="4"/>
  <c r="H6" i="4"/>
  <c r="I6" i="4"/>
  <c r="AL6" i="4"/>
  <c r="AM6" i="4"/>
  <c r="AN6" i="4"/>
  <c r="AO6" i="4"/>
  <c r="AP6" i="4"/>
  <c r="AQ6" i="4"/>
  <c r="AR6" i="4"/>
  <c r="AS6" i="4"/>
  <c r="AT6" i="4"/>
  <c r="AU6" i="4"/>
  <c r="AV6" i="4"/>
  <c r="AW6" i="4"/>
  <c r="AX8" i="4"/>
  <c r="BN8" i="4"/>
  <c r="CD8" i="4"/>
  <c r="CT8" i="4"/>
  <c r="CT10" i="4"/>
  <c r="CT9" i="4"/>
  <c r="DJ8" i="4"/>
  <c r="DJ10" i="4" s="1"/>
  <c r="DJ9" i="4" s="1"/>
  <c r="G9" i="4"/>
  <c r="H9" i="4"/>
  <c r="I9" i="4"/>
  <c r="AL9" i="4"/>
  <c r="AM9" i="4"/>
  <c r="AN9" i="4"/>
  <c r="AO9" i="4"/>
  <c r="AP9" i="4"/>
  <c r="AQ9" i="4"/>
  <c r="AR9" i="4"/>
  <c r="AS9" i="4"/>
  <c r="AT9" i="4"/>
  <c r="AU9" i="4"/>
  <c r="AV9" i="4"/>
  <c r="AW9" i="4"/>
  <c r="C10" i="4"/>
  <c r="F10" i="4"/>
  <c r="F9" i="4" s="1"/>
  <c r="J10" i="4"/>
  <c r="J9" i="4" s="1"/>
  <c r="K10" i="4"/>
  <c r="K9" i="4" s="1"/>
  <c r="L10" i="4"/>
  <c r="L9" i="4" s="1"/>
  <c r="M10" i="4"/>
  <c r="M9" i="4"/>
  <c r="N10" i="4"/>
  <c r="N9" i="4" s="1"/>
  <c r="O10" i="4"/>
  <c r="O9" i="4" s="1"/>
  <c r="P10" i="4"/>
  <c r="P9" i="4" s="1"/>
  <c r="Q10" i="4"/>
  <c r="Q9" i="4"/>
  <c r="R10" i="4"/>
  <c r="R9" i="4"/>
  <c r="S10" i="4"/>
  <c r="S9" i="4" s="1"/>
  <c r="T10" i="4"/>
  <c r="T9" i="4" s="1"/>
  <c r="U10" i="4"/>
  <c r="U9" i="4"/>
  <c r="V10" i="4"/>
  <c r="V9" i="4"/>
  <c r="W10" i="4"/>
  <c r="W9" i="4"/>
  <c r="X10" i="4"/>
  <c r="X9" i="4"/>
  <c r="Y10" i="4"/>
  <c r="Y9" i="4"/>
  <c r="Z10" i="4"/>
  <c r="Z9" i="4"/>
  <c r="AA10" i="4"/>
  <c r="AA9" i="4"/>
  <c r="AB10" i="4"/>
  <c r="AB9" i="4" s="1"/>
  <c r="AC10" i="4"/>
  <c r="AC9" i="4"/>
  <c r="AD10" i="4"/>
  <c r="AD9" i="4"/>
  <c r="AE10" i="4"/>
  <c r="AE9" i="4"/>
  <c r="AF10" i="4"/>
  <c r="AF9" i="4" s="1"/>
  <c r="AG10" i="4"/>
  <c r="AG9" i="4"/>
  <c r="AH10" i="4"/>
  <c r="AH9" i="4"/>
  <c r="AI10" i="4"/>
  <c r="AI9" i="4"/>
  <c r="AJ10" i="4"/>
  <c r="AJ9" i="4" s="1"/>
  <c r="AK10" i="4"/>
  <c r="AK9" i="4"/>
  <c r="AY10" i="4"/>
  <c r="AY9" i="4"/>
  <c r="AZ10" i="4"/>
  <c r="AZ9" i="4" s="1"/>
  <c r="BA10" i="4"/>
  <c r="BA9" i="4" s="1"/>
  <c r="BB10" i="4"/>
  <c r="BB9" i="4" s="1"/>
  <c r="BC10" i="4"/>
  <c r="BC9" i="4"/>
  <c r="BD10" i="4"/>
  <c r="BD9" i="4" s="1"/>
  <c r="BE10" i="4"/>
  <c r="BE9" i="4" s="1"/>
  <c r="BF10" i="4"/>
  <c r="BF9" i="4" s="1"/>
  <c r="BG10" i="4"/>
  <c r="BG9" i="4" s="1"/>
  <c r="BH10" i="4"/>
  <c r="BH9" i="4" s="1"/>
  <c r="BI10" i="4"/>
  <c r="BI9" i="4" s="1"/>
  <c r="BJ10" i="4"/>
  <c r="BJ9" i="4"/>
  <c r="BK10" i="4"/>
  <c r="BK9" i="4"/>
  <c r="BL10" i="4"/>
  <c r="BL9" i="4" s="1"/>
  <c r="BM10" i="4"/>
  <c r="BM9" i="4" s="1"/>
  <c r="BO10" i="4"/>
  <c r="BO9" i="4" s="1"/>
  <c r="BP10" i="4"/>
  <c r="BP9" i="4"/>
  <c r="BQ10" i="4"/>
  <c r="BQ9" i="4" s="1"/>
  <c r="BR10" i="4"/>
  <c r="BR9" i="4" s="1"/>
  <c r="BS10" i="4"/>
  <c r="BS9" i="4"/>
  <c r="BT10" i="4"/>
  <c r="BT9" i="4" s="1"/>
  <c r="BU10" i="4"/>
  <c r="BU9" i="4" s="1"/>
  <c r="BV10" i="4"/>
  <c r="BV9" i="4" s="1"/>
  <c r="BW10" i="4"/>
  <c r="BW9" i="4"/>
  <c r="BX10" i="4"/>
  <c r="BX9" i="4" s="1"/>
  <c r="BY10" i="4"/>
  <c r="BY9" i="4" s="1"/>
  <c r="BZ10" i="4"/>
  <c r="BZ9" i="4" s="1"/>
  <c r="CA10" i="4"/>
  <c r="CA9" i="4"/>
  <c r="CB10" i="4"/>
  <c r="CB9" i="4"/>
  <c r="CC10" i="4"/>
  <c r="CC9" i="4" s="1"/>
  <c r="CE10" i="4"/>
  <c r="CE9" i="4" s="1"/>
  <c r="CF10" i="4"/>
  <c r="CF9" i="4"/>
  <c r="CG10" i="4"/>
  <c r="CG9" i="4" s="1"/>
  <c r="CH10" i="4"/>
  <c r="CH9" i="4" s="1"/>
  <c r="CI10" i="4"/>
  <c r="CI9" i="4" s="1"/>
  <c r="CJ10" i="4"/>
  <c r="CJ9" i="4"/>
  <c r="CK10" i="4"/>
  <c r="CK9" i="4" s="1"/>
  <c r="CL10" i="4"/>
  <c r="CL9" i="4" s="1"/>
  <c r="CM10" i="4"/>
  <c r="CM9" i="4"/>
  <c r="CN10" i="4"/>
  <c r="CN9" i="4"/>
  <c r="CO10" i="4"/>
  <c r="CO9" i="4" s="1"/>
  <c r="CP10" i="4"/>
  <c r="CP9" i="4" s="1"/>
  <c r="CQ10" i="4"/>
  <c r="CQ9" i="4"/>
  <c r="CR10" i="4"/>
  <c r="CR9" i="4"/>
  <c r="CS10" i="4"/>
  <c r="CS9" i="4" s="1"/>
  <c r="CU10" i="4"/>
  <c r="CU9" i="4" s="1"/>
  <c r="CV10" i="4"/>
  <c r="CV9" i="4"/>
  <c r="CW10" i="4"/>
  <c r="CW9" i="4"/>
  <c r="CX10" i="4"/>
  <c r="CX9" i="4" s="1"/>
  <c r="CY10" i="4"/>
  <c r="CY9" i="4" s="1"/>
  <c r="CZ10" i="4"/>
  <c r="CZ9" i="4"/>
  <c r="DA10" i="4"/>
  <c r="DA9" i="4"/>
  <c r="DB10" i="4"/>
  <c r="DB9" i="4" s="1"/>
  <c r="DC10" i="4"/>
  <c r="DC9" i="4" s="1"/>
  <c r="DD10" i="4"/>
  <c r="DD9" i="4"/>
  <c r="DE10" i="4"/>
  <c r="DE9" i="4"/>
  <c r="DF10" i="4"/>
  <c r="DF9" i="4" s="1"/>
  <c r="DG10" i="4"/>
  <c r="DG9" i="4" s="1"/>
  <c r="DH10" i="4"/>
  <c r="DH9" i="4"/>
  <c r="DI10" i="4"/>
  <c r="DI9" i="4"/>
  <c r="DK10" i="4"/>
  <c r="DK9" i="4" s="1"/>
  <c r="DM10" i="4"/>
  <c r="DM9" i="4" s="1"/>
  <c r="AX11" i="4"/>
  <c r="AX13" i="4"/>
  <c r="AX12" i="4" s="1"/>
  <c r="BN11" i="4"/>
  <c r="BN13" i="4" s="1"/>
  <c r="BN12" i="4" s="1"/>
  <c r="CD11" i="4"/>
  <c r="CD13" i="4"/>
  <c r="CD12" i="4" s="1"/>
  <c r="CT11" i="4"/>
  <c r="CT13" i="4" s="1"/>
  <c r="CT12" i="4" s="1"/>
  <c r="DJ11" i="4"/>
  <c r="DJ13" i="4" s="1"/>
  <c r="DJ12" i="4" s="1"/>
  <c r="G12" i="4"/>
  <c r="H12" i="4"/>
  <c r="I12" i="4"/>
  <c r="AL12" i="4"/>
  <c r="AM12" i="4"/>
  <c r="AN12" i="4"/>
  <c r="AO12" i="4"/>
  <c r="AP12" i="4"/>
  <c r="AQ12" i="4"/>
  <c r="AR12" i="4"/>
  <c r="AS12" i="4"/>
  <c r="AT12" i="4"/>
  <c r="AU12" i="4"/>
  <c r="AV12" i="4"/>
  <c r="AW12" i="4"/>
  <c r="C13" i="4"/>
  <c r="F13" i="4"/>
  <c r="F12" i="4" s="1"/>
  <c r="J13" i="4"/>
  <c r="J12" i="4" s="1"/>
  <c r="K13" i="4"/>
  <c r="K12" i="4" s="1"/>
  <c r="L13" i="4"/>
  <c r="L12" i="4" s="1"/>
  <c r="M13" i="4"/>
  <c r="M12" i="4" s="1"/>
  <c r="N13" i="4"/>
  <c r="N12" i="4" s="1"/>
  <c r="O13" i="4"/>
  <c r="O12" i="4"/>
  <c r="P13" i="4"/>
  <c r="P12" i="4" s="1"/>
  <c r="Q13" i="4"/>
  <c r="Q12" i="4" s="1"/>
  <c r="R13" i="4"/>
  <c r="R12" i="4" s="1"/>
  <c r="S13" i="4"/>
  <c r="S12" i="4"/>
  <c r="T13" i="4"/>
  <c r="T12" i="4" s="1"/>
  <c r="U13" i="4"/>
  <c r="U12" i="4" s="1"/>
  <c r="V13" i="4"/>
  <c r="V12" i="4" s="1"/>
  <c r="W13" i="4"/>
  <c r="W12" i="4"/>
  <c r="X13" i="4"/>
  <c r="X12" i="4" s="1"/>
  <c r="Y13" i="4"/>
  <c r="Y12" i="4" s="1"/>
  <c r="Z13" i="4"/>
  <c r="Z12" i="4" s="1"/>
  <c r="AA13" i="4"/>
  <c r="AA12" i="4"/>
  <c r="AB13" i="4"/>
  <c r="AB12" i="4" s="1"/>
  <c r="AC13" i="4"/>
  <c r="AC12" i="4" s="1"/>
  <c r="AD13" i="4"/>
  <c r="AD12" i="4" s="1"/>
  <c r="AE13" i="4"/>
  <c r="AE12" i="4" s="1"/>
  <c r="AF13" i="4"/>
  <c r="AF12" i="4" s="1"/>
  <c r="AG13" i="4"/>
  <c r="AG12" i="4" s="1"/>
  <c r="AH13" i="4"/>
  <c r="AH12" i="4" s="1"/>
  <c r="AI13" i="4"/>
  <c r="AI12" i="4"/>
  <c r="AJ13" i="4"/>
  <c r="AJ12" i="4" s="1"/>
  <c r="AK13" i="4"/>
  <c r="AK12" i="4" s="1"/>
  <c r="AY13" i="4"/>
  <c r="AY12" i="4" s="1"/>
  <c r="AZ13" i="4"/>
  <c r="AZ12" i="4" s="1"/>
  <c r="BA13" i="4"/>
  <c r="BA12" i="4" s="1"/>
  <c r="BB13" i="4"/>
  <c r="BB12" i="4" s="1"/>
  <c r="BC13" i="4"/>
  <c r="BC12" i="4" s="1"/>
  <c r="BD13" i="4"/>
  <c r="BD12" i="4"/>
  <c r="BE13" i="4"/>
  <c r="BE12" i="4" s="1"/>
  <c r="BF13" i="4"/>
  <c r="BF12" i="4" s="1"/>
  <c r="BG13" i="4"/>
  <c r="BG12" i="4" s="1"/>
  <c r="BH13" i="4"/>
  <c r="BH12" i="4"/>
  <c r="BI13" i="4"/>
  <c r="BI12" i="4"/>
  <c r="BJ13" i="4"/>
  <c r="BJ12" i="4" s="1"/>
  <c r="BK13" i="4"/>
  <c r="BK12" i="4" s="1"/>
  <c r="BL13" i="4"/>
  <c r="BL12" i="4"/>
  <c r="BM13" i="4"/>
  <c r="BM12" i="4" s="1"/>
  <c r="BO13" i="4"/>
  <c r="BO12" i="4"/>
  <c r="BP13" i="4"/>
  <c r="BP12" i="4"/>
  <c r="BQ13" i="4"/>
  <c r="BQ12" i="4"/>
  <c r="BR13" i="4"/>
  <c r="BR12" i="4" s="1"/>
  <c r="BS13" i="4"/>
  <c r="BS12" i="4"/>
  <c r="BT13" i="4"/>
  <c r="BT12" i="4" s="1"/>
  <c r="BU13" i="4"/>
  <c r="BU12" i="4"/>
  <c r="BV13" i="4"/>
  <c r="BV12" i="4" s="1"/>
  <c r="BW13" i="4"/>
  <c r="BW12" i="4"/>
  <c r="BX13" i="4"/>
  <c r="BX12" i="4" s="1"/>
  <c r="BY13" i="4"/>
  <c r="BY12" i="4"/>
  <c r="BZ13" i="4"/>
  <c r="BZ12" i="4" s="1"/>
  <c r="CA13" i="4"/>
  <c r="CA12" i="4"/>
  <c r="CB13" i="4"/>
  <c r="CB12" i="4" s="1"/>
  <c r="CC13" i="4"/>
  <c r="CC12" i="4"/>
  <c r="CE13" i="4"/>
  <c r="CE12" i="4" s="1"/>
  <c r="CF13" i="4"/>
  <c r="CF12" i="4"/>
  <c r="CG13" i="4"/>
  <c r="CG12" i="4" s="1"/>
  <c r="CH13" i="4"/>
  <c r="CH12" i="4"/>
  <c r="CI13" i="4"/>
  <c r="CI12" i="4" s="1"/>
  <c r="CJ13" i="4"/>
  <c r="CJ12" i="4" s="1"/>
  <c r="CK13" i="4"/>
  <c r="CK12" i="4" s="1"/>
  <c r="CL13" i="4"/>
  <c r="CL12" i="4"/>
  <c r="CM13" i="4"/>
  <c r="CM12" i="4" s="1"/>
  <c r="CN13" i="4"/>
  <c r="CN12" i="4" s="1"/>
  <c r="CO13" i="4"/>
  <c r="CO12" i="4" s="1"/>
  <c r="CP13" i="4"/>
  <c r="CP12" i="4"/>
  <c r="CQ13" i="4"/>
  <c r="CQ12" i="4" s="1"/>
  <c r="CR13" i="4"/>
  <c r="CR12" i="4" s="1"/>
  <c r="CS13" i="4"/>
  <c r="CS12" i="4" s="1"/>
  <c r="CU13" i="4"/>
  <c r="CU12" i="4"/>
  <c r="CV13" i="4"/>
  <c r="CV12" i="4" s="1"/>
  <c r="CW13" i="4"/>
  <c r="CW12" i="4" s="1"/>
  <c r="CX13" i="4"/>
  <c r="CX12" i="4" s="1"/>
  <c r="CY13" i="4"/>
  <c r="CY12" i="4"/>
  <c r="CZ13" i="4"/>
  <c r="CZ12" i="4" s="1"/>
  <c r="DA13" i="4"/>
  <c r="DA12" i="4" s="1"/>
  <c r="DB13" i="4"/>
  <c r="DB12" i="4" s="1"/>
  <c r="DC13" i="4"/>
  <c r="DC12" i="4"/>
  <c r="DD13" i="4"/>
  <c r="DD12" i="4" s="1"/>
  <c r="DE13" i="4"/>
  <c r="DE12" i="4" s="1"/>
  <c r="DF13" i="4"/>
  <c r="DF12" i="4" s="1"/>
  <c r="DG13" i="4"/>
  <c r="DG12" i="4"/>
  <c r="DH13" i="4"/>
  <c r="DH12" i="4" s="1"/>
  <c r="DI13" i="4"/>
  <c r="DI12" i="4" s="1"/>
  <c r="DK13" i="4"/>
  <c r="DK12" i="4" s="1"/>
  <c r="DL13" i="4"/>
  <c r="DL12" i="4" s="1"/>
  <c r="DM13" i="4"/>
  <c r="DM12" i="4" s="1"/>
  <c r="B15" i="4"/>
  <c r="C15" i="4"/>
  <c r="F15" i="4"/>
  <c r="F17" i="4" s="1"/>
  <c r="F16" i="4" s="1"/>
  <c r="G15" i="4"/>
  <c r="H15" i="4"/>
  <c r="I15" i="4"/>
  <c r="J15" i="4"/>
  <c r="K15" i="4"/>
  <c r="K17" i="4"/>
  <c r="K16" i="4" s="1"/>
  <c r="L15" i="4"/>
  <c r="M15" i="4"/>
  <c r="N15" i="4"/>
  <c r="O15" i="4"/>
  <c r="P15" i="4"/>
  <c r="Q15" i="4"/>
  <c r="R15" i="4"/>
  <c r="S15" i="4"/>
  <c r="T15" i="4"/>
  <c r="U15" i="4"/>
  <c r="U17" i="4" s="1"/>
  <c r="U16" i="4" s="1"/>
  <c r="V15" i="4"/>
  <c r="W15" i="4"/>
  <c r="W17" i="4" s="1"/>
  <c r="W16" i="4" s="1"/>
  <c r="X15" i="4"/>
  <c r="Y15" i="4"/>
  <c r="Z15" i="4"/>
  <c r="AA15" i="4"/>
  <c r="AB15" i="4"/>
  <c r="AB17" i="4"/>
  <c r="AB16" i="4"/>
  <c r="AC15" i="4"/>
  <c r="AC17" i="4" s="1"/>
  <c r="AC16" i="4" s="1"/>
  <c r="AD15" i="4"/>
  <c r="AE15" i="4"/>
  <c r="AF15" i="4"/>
  <c r="AG15" i="4"/>
  <c r="AH15" i="4"/>
  <c r="AH17" i="4" s="1"/>
  <c r="AH16" i="4" s="1"/>
  <c r="AI15" i="4"/>
  <c r="AJ15" i="4"/>
  <c r="AK15" i="4"/>
  <c r="AL15" i="4"/>
  <c r="AM15" i="4"/>
  <c r="AN15" i="4"/>
  <c r="AO15" i="4"/>
  <c r="AP15" i="4"/>
  <c r="AQ15" i="4"/>
  <c r="AR15" i="4"/>
  <c r="AS15" i="4"/>
  <c r="AT15" i="4"/>
  <c r="AU15" i="4"/>
  <c r="AV15" i="4"/>
  <c r="AW15" i="4"/>
  <c r="AY15" i="4"/>
  <c r="AY17" i="4" s="1"/>
  <c r="AY16" i="4" s="1"/>
  <c r="AZ15" i="4"/>
  <c r="AZ35" i="4" s="1"/>
  <c r="BA15" i="4"/>
  <c r="BB15" i="4"/>
  <c r="BC15" i="4"/>
  <c r="BD15" i="4"/>
  <c r="BD17" i="4" s="1"/>
  <c r="BD16" i="4" s="1"/>
  <c r="BE15" i="4"/>
  <c r="BE17" i="4" s="1"/>
  <c r="BE16" i="4" s="1"/>
  <c r="BF15" i="4"/>
  <c r="BG15" i="4"/>
  <c r="BG17" i="4" s="1"/>
  <c r="BG16" i="4" s="1"/>
  <c r="BH15" i="4"/>
  <c r="BI15" i="4"/>
  <c r="BJ15" i="4"/>
  <c r="BK15" i="4"/>
  <c r="BK17" i="4" s="1"/>
  <c r="BK16" i="4" s="1"/>
  <c r="BL15" i="4"/>
  <c r="BL17" i="4"/>
  <c r="BM15" i="4"/>
  <c r="BM17" i="4"/>
  <c r="BM16" i="4" s="1"/>
  <c r="BO15" i="4"/>
  <c r="BP15" i="4"/>
  <c r="BP17" i="4" s="1"/>
  <c r="BP16" i="4" s="1"/>
  <c r="BQ15" i="4"/>
  <c r="BR15" i="4"/>
  <c r="BS15" i="4"/>
  <c r="BT15" i="4"/>
  <c r="BT17" i="4"/>
  <c r="BT16" i="4" s="1"/>
  <c r="BU15" i="4"/>
  <c r="BV15" i="4"/>
  <c r="BW15" i="4"/>
  <c r="BX15" i="4"/>
  <c r="BX17" i="4"/>
  <c r="BX16" i="4" s="1"/>
  <c r="BY15" i="4"/>
  <c r="BZ15" i="4"/>
  <c r="CA15" i="4"/>
  <c r="CB15" i="4"/>
  <c r="CC15" i="4"/>
  <c r="CE15" i="4"/>
  <c r="CF15" i="4"/>
  <c r="CG15" i="4"/>
  <c r="CG17" i="4" s="1"/>
  <c r="CG16" i="4" s="1"/>
  <c r="CH15" i="4"/>
  <c r="CI15" i="4"/>
  <c r="CJ15" i="4"/>
  <c r="CK15" i="4"/>
  <c r="CK17" i="4"/>
  <c r="CK16" i="4" s="1"/>
  <c r="CL15" i="4"/>
  <c r="CM15" i="4"/>
  <c r="CM17" i="4" s="1"/>
  <c r="CM16" i="4" s="1"/>
  <c r="CN15" i="4"/>
  <c r="CO15" i="4"/>
  <c r="CP15" i="4"/>
  <c r="CQ15" i="4"/>
  <c r="CR15" i="4"/>
  <c r="CS15" i="4"/>
  <c r="CS17" i="4"/>
  <c r="CS16" i="4" s="1"/>
  <c r="CU15" i="4"/>
  <c r="CV15" i="4"/>
  <c r="CW15" i="4"/>
  <c r="CX15" i="4"/>
  <c r="CX17" i="4"/>
  <c r="CX16" i="4" s="1"/>
  <c r="CY15" i="4"/>
  <c r="CZ15" i="4"/>
  <c r="DA15" i="4"/>
  <c r="DB15" i="4"/>
  <c r="DB17" i="4" s="1"/>
  <c r="DB16" i="4" s="1"/>
  <c r="DC15" i="4"/>
  <c r="DC17" i="4" s="1"/>
  <c r="DC16" i="4" s="1"/>
  <c r="DD15" i="4"/>
  <c r="DD17" i="4" s="1"/>
  <c r="DD16" i="4" s="1"/>
  <c r="DE15" i="4"/>
  <c r="DE17" i="4" s="1"/>
  <c r="DE16" i="4" s="1"/>
  <c r="DF15" i="4"/>
  <c r="DF17" i="4" s="1"/>
  <c r="DF16" i="4" s="1"/>
  <c r="DG15" i="4"/>
  <c r="DG17" i="4" s="1"/>
  <c r="DG16" i="4" s="1"/>
  <c r="DH15" i="4"/>
  <c r="DI15" i="4"/>
  <c r="DK15" i="4"/>
  <c r="DM15" i="4"/>
  <c r="DM17" i="4" s="1"/>
  <c r="DM16" i="4" s="1"/>
  <c r="G16" i="4"/>
  <c r="H16" i="4"/>
  <c r="I16" i="4"/>
  <c r="AL16" i="4"/>
  <c r="AM16" i="4"/>
  <c r="AN16" i="4"/>
  <c r="AO16" i="4"/>
  <c r="AP16" i="4"/>
  <c r="AQ16" i="4"/>
  <c r="AR16" i="4"/>
  <c r="AS16" i="4"/>
  <c r="AT16" i="4"/>
  <c r="AU16" i="4"/>
  <c r="AV16" i="4"/>
  <c r="AW16" i="4"/>
  <c r="AX18" i="4"/>
  <c r="AX20" i="4"/>
  <c r="AX19" i="4"/>
  <c r="BN18" i="4"/>
  <c r="CD18" i="4"/>
  <c r="CD20" i="4" s="1"/>
  <c r="CD19" i="4" s="1"/>
  <c r="CT18" i="4"/>
  <c r="DJ18" i="4"/>
  <c r="DJ20" i="4"/>
  <c r="DJ19" i="4"/>
  <c r="G19" i="4"/>
  <c r="H19" i="4"/>
  <c r="I19" i="4"/>
  <c r="AL19" i="4"/>
  <c r="AM19" i="4"/>
  <c r="AN19" i="4"/>
  <c r="AO19" i="4"/>
  <c r="AP19" i="4"/>
  <c r="AQ19" i="4"/>
  <c r="AR19" i="4"/>
  <c r="AS19" i="4"/>
  <c r="AT19" i="4"/>
  <c r="AU19" i="4"/>
  <c r="AV19" i="4"/>
  <c r="AW19" i="4"/>
  <c r="C20" i="4"/>
  <c r="F20" i="4"/>
  <c r="F19" i="4" s="1"/>
  <c r="J20" i="4"/>
  <c r="J19" i="4" s="1"/>
  <c r="K20" i="4"/>
  <c r="K19" i="4" s="1"/>
  <c r="L20" i="4"/>
  <c r="L19" i="4"/>
  <c r="M20" i="4"/>
  <c r="M19" i="4" s="1"/>
  <c r="N20" i="4"/>
  <c r="N19" i="4" s="1"/>
  <c r="O20" i="4"/>
  <c r="O19" i="4" s="1"/>
  <c r="P20" i="4"/>
  <c r="P19" i="4"/>
  <c r="Q20" i="4"/>
  <c r="Q19" i="4"/>
  <c r="R20" i="4"/>
  <c r="R19" i="4" s="1"/>
  <c r="S20" i="4"/>
  <c r="S19" i="4" s="1"/>
  <c r="T20" i="4"/>
  <c r="T19" i="4"/>
  <c r="U20" i="4"/>
  <c r="U19" i="4"/>
  <c r="V20" i="4"/>
  <c r="V19" i="4" s="1"/>
  <c r="W20" i="4"/>
  <c r="W19" i="4" s="1"/>
  <c r="X20" i="4"/>
  <c r="X19" i="4"/>
  <c r="Y20" i="4"/>
  <c r="Y19" i="4"/>
  <c r="Z20" i="4"/>
  <c r="Z19" i="4" s="1"/>
  <c r="AA20" i="4"/>
  <c r="AA19" i="4" s="1"/>
  <c r="AB20" i="4"/>
  <c r="AB19" i="4"/>
  <c r="AC20" i="4"/>
  <c r="AC19" i="4"/>
  <c r="AD20" i="4"/>
  <c r="AD19" i="4" s="1"/>
  <c r="AE20" i="4"/>
  <c r="AE19" i="4" s="1"/>
  <c r="AF20" i="4"/>
  <c r="AF19" i="4"/>
  <c r="AG20" i="4"/>
  <c r="AG19" i="4"/>
  <c r="AH20" i="4"/>
  <c r="AH19" i="4" s="1"/>
  <c r="AI20" i="4"/>
  <c r="AI19" i="4" s="1"/>
  <c r="AJ20" i="4"/>
  <c r="AJ19" i="4"/>
  <c r="AK20" i="4"/>
  <c r="AK19" i="4"/>
  <c r="AY20" i="4"/>
  <c r="AY19" i="4" s="1"/>
  <c r="AZ20" i="4"/>
  <c r="AZ19" i="4" s="1"/>
  <c r="BA20" i="4"/>
  <c r="BA19" i="4"/>
  <c r="BB20" i="4"/>
  <c r="BB19" i="4"/>
  <c r="BC20" i="4"/>
  <c r="BC19" i="4" s="1"/>
  <c r="BD20" i="4"/>
  <c r="BD19" i="4" s="1"/>
  <c r="BE20" i="4"/>
  <c r="BE19" i="4"/>
  <c r="BF20" i="4"/>
  <c r="BF19" i="4"/>
  <c r="BG20" i="4"/>
  <c r="BG19" i="4" s="1"/>
  <c r="BH20" i="4"/>
  <c r="BH19" i="4" s="1"/>
  <c r="BI20" i="4"/>
  <c r="BI19" i="4" s="1"/>
  <c r="BJ20" i="4"/>
  <c r="BJ19" i="4"/>
  <c r="BK20" i="4"/>
  <c r="BK19" i="4" s="1"/>
  <c r="BL20" i="4"/>
  <c r="BL19" i="4"/>
  <c r="BM20" i="4"/>
  <c r="BM19" i="4" s="1"/>
  <c r="BO20" i="4"/>
  <c r="BO19" i="4"/>
  <c r="BP20" i="4"/>
  <c r="BP19" i="4" s="1"/>
  <c r="BQ20" i="4"/>
  <c r="BQ19" i="4" s="1"/>
  <c r="BR20" i="4"/>
  <c r="BR19" i="4" s="1"/>
  <c r="BS20" i="4"/>
  <c r="BS19" i="4" s="1"/>
  <c r="BT20" i="4"/>
  <c r="BT19" i="4"/>
  <c r="BU20" i="4"/>
  <c r="BU19" i="4"/>
  <c r="BV20" i="4"/>
  <c r="BV19" i="4"/>
  <c r="BW20" i="4"/>
  <c r="BW19" i="4"/>
  <c r="BX20" i="4"/>
  <c r="BX19" i="4"/>
  <c r="BY20" i="4"/>
  <c r="BY19" i="4"/>
  <c r="BZ20" i="4"/>
  <c r="BZ19" i="4"/>
  <c r="CA20" i="4"/>
  <c r="CA19" i="4"/>
  <c r="CB20" i="4"/>
  <c r="CB19" i="4"/>
  <c r="CC20" i="4"/>
  <c r="CC19" i="4"/>
  <c r="CE20" i="4"/>
  <c r="CE19" i="4"/>
  <c r="CF20" i="4"/>
  <c r="CF19" i="4" s="1"/>
  <c r="CG20" i="4"/>
  <c r="CG19" i="4"/>
  <c r="CH20" i="4"/>
  <c r="CH19" i="4" s="1"/>
  <c r="CI20" i="4"/>
  <c r="CI19" i="4"/>
  <c r="CJ20" i="4"/>
  <c r="CJ19" i="4" s="1"/>
  <c r="CK20" i="4"/>
  <c r="CK19" i="4"/>
  <c r="CL20" i="4"/>
  <c r="CL19" i="4"/>
  <c r="CM20" i="4"/>
  <c r="CM19" i="4"/>
  <c r="CN20" i="4"/>
  <c r="CN19" i="4"/>
  <c r="CO20" i="4"/>
  <c r="CO19" i="4"/>
  <c r="CP20" i="4"/>
  <c r="CP19" i="4"/>
  <c r="CQ20" i="4"/>
  <c r="CQ19" i="4"/>
  <c r="CR20" i="4"/>
  <c r="CR19" i="4"/>
  <c r="CS20" i="4"/>
  <c r="CS19" i="4"/>
  <c r="CU20" i="4"/>
  <c r="CU19" i="4"/>
  <c r="CV20" i="4"/>
  <c r="CV19" i="4"/>
  <c r="CW20" i="4"/>
  <c r="CW19" i="4"/>
  <c r="CX20" i="4"/>
  <c r="CX19" i="4"/>
  <c r="CY20" i="4"/>
  <c r="CY19" i="4"/>
  <c r="CZ20" i="4"/>
  <c r="CZ19" i="4"/>
  <c r="DA20" i="4"/>
  <c r="DA19" i="4"/>
  <c r="DB20" i="4"/>
  <c r="DB19" i="4"/>
  <c r="DC20" i="4"/>
  <c r="DC19" i="4"/>
  <c r="DD20" i="4"/>
  <c r="DD19" i="4"/>
  <c r="DE20" i="4"/>
  <c r="DE19" i="4"/>
  <c r="DF20" i="4"/>
  <c r="DF19" i="4"/>
  <c r="DG20" i="4"/>
  <c r="DG19" i="4" s="1"/>
  <c r="DH20" i="4"/>
  <c r="DH19" i="4"/>
  <c r="DI20" i="4"/>
  <c r="DI19" i="4"/>
  <c r="DK20" i="4"/>
  <c r="DK19" i="4"/>
  <c r="DM20" i="4"/>
  <c r="DM19" i="4"/>
  <c r="AX21" i="4"/>
  <c r="AX23" i="4"/>
  <c r="AX22" i="4" s="1"/>
  <c r="BN21" i="4"/>
  <c r="CD21" i="4"/>
  <c r="CD23" i="4"/>
  <c r="CD22" i="4"/>
  <c r="CT21" i="4"/>
  <c r="CT23" i="4" s="1"/>
  <c r="CT22" i="4" s="1"/>
  <c r="DJ21" i="4"/>
  <c r="DJ23" i="4" s="1"/>
  <c r="DJ22" i="4" s="1"/>
  <c r="G22" i="4"/>
  <c r="H22" i="4"/>
  <c r="I22" i="4"/>
  <c r="AL22" i="4"/>
  <c r="AM22" i="4"/>
  <c r="AN22" i="4"/>
  <c r="AO22" i="4"/>
  <c r="AP22" i="4"/>
  <c r="AQ22" i="4"/>
  <c r="AR22" i="4"/>
  <c r="AS22" i="4"/>
  <c r="AT22" i="4"/>
  <c r="AU22" i="4"/>
  <c r="AV22" i="4"/>
  <c r="AW22" i="4"/>
  <c r="C23" i="4"/>
  <c r="F23" i="4"/>
  <c r="F22" i="4" s="1"/>
  <c r="J23" i="4"/>
  <c r="J22" i="4" s="1"/>
  <c r="K23" i="4"/>
  <c r="K22" i="4" s="1"/>
  <c r="L23" i="4"/>
  <c r="L22" i="4"/>
  <c r="M23" i="4"/>
  <c r="M22" i="4" s="1"/>
  <c r="N23" i="4"/>
  <c r="N22" i="4" s="1"/>
  <c r="O23" i="4"/>
  <c r="O22" i="4" s="1"/>
  <c r="P23" i="4"/>
  <c r="P22" i="4"/>
  <c r="Q23" i="4"/>
  <c r="Q22" i="4" s="1"/>
  <c r="R23" i="4"/>
  <c r="R22" i="4" s="1"/>
  <c r="S23" i="4"/>
  <c r="S22" i="4"/>
  <c r="T23" i="4"/>
  <c r="T22" i="4"/>
  <c r="U23" i="4"/>
  <c r="U22" i="4"/>
  <c r="V23" i="4"/>
  <c r="V22" i="4" s="1"/>
  <c r="W23" i="4"/>
  <c r="W22" i="4"/>
  <c r="X23" i="4"/>
  <c r="X22" i="4"/>
  <c r="Y23" i="4"/>
  <c r="Y22" i="4"/>
  <c r="Z23" i="4"/>
  <c r="Z22" i="4"/>
  <c r="AA23" i="4"/>
  <c r="AA22" i="4"/>
  <c r="AB23" i="4"/>
  <c r="AB22" i="4"/>
  <c r="AC23" i="4"/>
  <c r="AC22" i="4" s="1"/>
  <c r="AD23" i="4"/>
  <c r="AD22" i="4" s="1"/>
  <c r="AE23" i="4"/>
  <c r="AE22" i="4"/>
  <c r="AF23" i="4"/>
  <c r="AF22" i="4"/>
  <c r="AG23" i="4"/>
  <c r="AG22" i="4" s="1"/>
  <c r="AH23" i="4"/>
  <c r="AH22" i="4" s="1"/>
  <c r="AI23" i="4"/>
  <c r="AI22" i="4"/>
  <c r="AJ23" i="4"/>
  <c r="AJ22" i="4"/>
  <c r="AK23" i="4"/>
  <c r="AK22" i="4" s="1"/>
  <c r="AY23" i="4"/>
  <c r="AY22" i="4" s="1"/>
  <c r="AZ23" i="4"/>
  <c r="AZ22" i="4"/>
  <c r="BA23" i="4"/>
  <c r="BA22" i="4"/>
  <c r="BB23" i="4"/>
  <c r="BB22" i="4" s="1"/>
  <c r="BC23" i="4"/>
  <c r="BC22" i="4" s="1"/>
  <c r="BD23" i="4"/>
  <c r="BD22" i="4"/>
  <c r="BE23" i="4"/>
  <c r="BE22" i="4"/>
  <c r="BF23" i="4"/>
  <c r="BF22" i="4" s="1"/>
  <c r="BG23" i="4"/>
  <c r="BG22" i="4" s="1"/>
  <c r="BH23" i="4"/>
  <c r="BH22" i="4"/>
  <c r="BI23" i="4"/>
  <c r="BI22" i="4"/>
  <c r="BJ23" i="4"/>
  <c r="BJ22" i="4" s="1"/>
  <c r="BK23" i="4"/>
  <c r="BK22" i="4" s="1"/>
  <c r="BL23" i="4"/>
  <c r="BL22" i="4" s="1"/>
  <c r="BM23" i="4"/>
  <c r="BM22" i="4"/>
  <c r="BO23" i="4"/>
  <c r="BO22" i="4" s="1"/>
  <c r="BP23" i="4"/>
  <c r="BP22" i="4" s="1"/>
  <c r="BQ23" i="4"/>
  <c r="BQ22" i="4" s="1"/>
  <c r="BR23" i="4"/>
  <c r="BR22" i="4"/>
  <c r="BS23" i="4"/>
  <c r="BS22" i="4" s="1"/>
  <c r="BT23" i="4"/>
  <c r="BT22" i="4"/>
  <c r="BU23" i="4"/>
  <c r="BU22" i="4" s="1"/>
  <c r="BV23" i="4"/>
  <c r="BV22" i="4"/>
  <c r="BW23" i="4"/>
  <c r="BW22" i="4" s="1"/>
  <c r="BX23" i="4"/>
  <c r="BX22" i="4" s="1"/>
  <c r="BY23" i="4"/>
  <c r="BY22" i="4" s="1"/>
  <c r="BZ23" i="4"/>
  <c r="BZ22" i="4" s="1"/>
  <c r="CA23" i="4"/>
  <c r="CA22" i="4" s="1"/>
  <c r="CB23" i="4"/>
  <c r="CB22" i="4" s="1"/>
  <c r="CC23" i="4"/>
  <c r="CC22" i="4" s="1"/>
  <c r="CE23" i="4"/>
  <c r="CE22" i="4" s="1"/>
  <c r="CF23" i="4"/>
  <c r="CF22" i="4" s="1"/>
  <c r="CG23" i="4"/>
  <c r="CG22" i="4" s="1"/>
  <c r="CH23" i="4"/>
  <c r="CH22" i="4"/>
  <c r="CI23" i="4"/>
  <c r="CI22" i="4" s="1"/>
  <c r="CJ23" i="4"/>
  <c r="CJ22" i="4"/>
  <c r="CK23" i="4"/>
  <c r="CK22" i="4" s="1"/>
  <c r="CL23" i="4"/>
  <c r="CL22" i="4"/>
  <c r="CM23" i="4"/>
  <c r="CM22" i="4" s="1"/>
  <c r="CN23" i="4"/>
  <c r="CN22" i="4" s="1"/>
  <c r="CO23" i="4"/>
  <c r="CO22" i="4" s="1"/>
  <c r="CP23" i="4"/>
  <c r="CP22" i="4"/>
  <c r="CQ23" i="4"/>
  <c r="CQ22" i="4" s="1"/>
  <c r="CR23" i="4"/>
  <c r="CR22" i="4" s="1"/>
  <c r="CS23" i="4"/>
  <c r="CS22" i="4" s="1"/>
  <c r="CU23" i="4"/>
  <c r="CU22" i="4"/>
  <c r="CV23" i="4"/>
  <c r="CV22" i="4" s="1"/>
  <c r="CW23" i="4"/>
  <c r="CW22" i="4" s="1"/>
  <c r="CX23" i="4"/>
  <c r="CX22" i="4" s="1"/>
  <c r="CY23" i="4"/>
  <c r="CY22" i="4"/>
  <c r="CZ23" i="4"/>
  <c r="CZ22" i="4" s="1"/>
  <c r="DA23" i="4"/>
  <c r="DA22" i="4" s="1"/>
  <c r="DB23" i="4"/>
  <c r="DB22" i="4" s="1"/>
  <c r="DC23" i="4"/>
  <c r="DC22" i="4"/>
  <c r="DD23" i="4"/>
  <c r="DD22" i="4" s="1"/>
  <c r="DE23" i="4"/>
  <c r="DE22" i="4" s="1"/>
  <c r="DF23" i="4"/>
  <c r="DF22" i="4" s="1"/>
  <c r="DG23" i="4"/>
  <c r="DG22" i="4"/>
  <c r="DH23" i="4"/>
  <c r="DH22" i="4" s="1"/>
  <c r="DI23" i="4"/>
  <c r="DI22" i="4" s="1"/>
  <c r="DK23" i="4"/>
  <c r="DK22" i="4" s="1"/>
  <c r="DL23" i="4"/>
  <c r="DL22" i="4" s="1"/>
  <c r="DM23" i="4"/>
  <c r="DM22" i="4" s="1"/>
  <c r="F25" i="4"/>
  <c r="G25" i="4"/>
  <c r="H25" i="4"/>
  <c r="H35" i="4" s="1"/>
  <c r="I25" i="4"/>
  <c r="J25" i="4"/>
  <c r="J27" i="4" s="1"/>
  <c r="J26" i="4" s="1"/>
  <c r="K25" i="4"/>
  <c r="L25" i="4"/>
  <c r="M25" i="4"/>
  <c r="N25" i="4"/>
  <c r="O25" i="4"/>
  <c r="P25" i="4"/>
  <c r="P35" i="4" s="1"/>
  <c r="Q25" i="4"/>
  <c r="Q27" i="4"/>
  <c r="Q26" i="4"/>
  <c r="R25" i="4"/>
  <c r="S25" i="4"/>
  <c r="T25" i="4"/>
  <c r="U25" i="4"/>
  <c r="V25" i="4"/>
  <c r="W25" i="4"/>
  <c r="X25" i="4"/>
  <c r="X27" i="4"/>
  <c r="X26" i="4" s="1"/>
  <c r="Y25" i="4"/>
  <c r="Y27" i="4" s="1"/>
  <c r="Y26" i="4" s="1"/>
  <c r="Z25" i="4"/>
  <c r="AA25" i="4"/>
  <c r="AB25" i="4"/>
  <c r="AC25" i="4"/>
  <c r="AD25" i="4"/>
  <c r="AE25" i="4"/>
  <c r="AF25" i="4"/>
  <c r="AG25" i="4"/>
  <c r="AH25" i="4"/>
  <c r="AI25" i="4"/>
  <c r="AI27" i="4"/>
  <c r="AI26" i="4" s="1"/>
  <c r="AJ25" i="4"/>
  <c r="AK25" i="4"/>
  <c r="AL25" i="4"/>
  <c r="AM25" i="4"/>
  <c r="AN25" i="4"/>
  <c r="AO25" i="4"/>
  <c r="AP25" i="4"/>
  <c r="AQ25" i="4"/>
  <c r="AR25" i="4"/>
  <c r="AS25" i="4"/>
  <c r="AT25" i="4"/>
  <c r="AU25" i="4"/>
  <c r="AV25" i="4"/>
  <c r="AW25" i="4"/>
  <c r="AY25" i="4"/>
  <c r="AZ25" i="4"/>
  <c r="AZ27" i="4" s="1"/>
  <c r="AZ26" i="4" s="1"/>
  <c r="BA25" i="4"/>
  <c r="BA27" i="4" s="1"/>
  <c r="BA26" i="4" s="1"/>
  <c r="BB25" i="4"/>
  <c r="BC25" i="4"/>
  <c r="BD25" i="4"/>
  <c r="BD27" i="4" s="1"/>
  <c r="BD26" i="4" s="1"/>
  <c r="BE25" i="4"/>
  <c r="BF25" i="4"/>
  <c r="BF27" i="4" s="1"/>
  <c r="BF26" i="4" s="1"/>
  <c r="BG25" i="4"/>
  <c r="BH25" i="4"/>
  <c r="BI25" i="4"/>
  <c r="BI27" i="4"/>
  <c r="BI26" i="4" s="1"/>
  <c r="BJ25" i="4"/>
  <c r="BJ27" i="4" s="1"/>
  <c r="BJ26" i="4" s="1"/>
  <c r="BK25" i="4"/>
  <c r="BK27" i="4" s="1"/>
  <c r="BK26" i="4" s="1"/>
  <c r="BL25" i="4"/>
  <c r="BL27" i="4" s="1"/>
  <c r="BL26" i="4" s="1"/>
  <c r="BM25" i="4"/>
  <c r="BO25" i="4"/>
  <c r="BO27" i="4"/>
  <c r="BO26" i="4" s="1"/>
  <c r="BP25" i="4"/>
  <c r="BP27" i="4" s="1"/>
  <c r="BP26" i="4" s="1"/>
  <c r="BQ25" i="4"/>
  <c r="BQ27" i="4" s="1"/>
  <c r="BQ26" i="4" s="1"/>
  <c r="BR25" i="4"/>
  <c r="BS25" i="4"/>
  <c r="BT25" i="4"/>
  <c r="BU25" i="4"/>
  <c r="BU27" i="4" s="1"/>
  <c r="BU26" i="4" s="1"/>
  <c r="BV25" i="4"/>
  <c r="BV27" i="4" s="1"/>
  <c r="BW25" i="4"/>
  <c r="BW27" i="4"/>
  <c r="BW26" i="4" s="1"/>
  <c r="BX25" i="4"/>
  <c r="BX27" i="4" s="1"/>
  <c r="BX26" i="4" s="1"/>
  <c r="BY25" i="4"/>
  <c r="BZ25" i="4"/>
  <c r="CA25" i="4"/>
  <c r="CB25" i="4"/>
  <c r="CC25" i="4"/>
  <c r="CE25" i="4"/>
  <c r="CE27" i="4"/>
  <c r="CE26" i="4" s="1"/>
  <c r="CF25" i="4"/>
  <c r="CG25" i="4"/>
  <c r="CH25" i="4"/>
  <c r="CI25" i="4"/>
  <c r="CI27" i="4" s="1"/>
  <c r="CI26" i="4" s="1"/>
  <c r="CJ25" i="4"/>
  <c r="CJ27" i="4"/>
  <c r="CJ26" i="4" s="1"/>
  <c r="CK25" i="4"/>
  <c r="CK27" i="4"/>
  <c r="CL25" i="4"/>
  <c r="CM25" i="4"/>
  <c r="CN25" i="4"/>
  <c r="CO25" i="4"/>
  <c r="CO27" i="4"/>
  <c r="CO26" i="4" s="1"/>
  <c r="CP25" i="4"/>
  <c r="CQ25" i="4"/>
  <c r="CQ27" i="4" s="1"/>
  <c r="CQ26" i="4" s="1"/>
  <c r="CR25" i="4"/>
  <c r="CR27" i="4" s="1"/>
  <c r="CR26" i="4" s="1"/>
  <c r="CS25" i="4"/>
  <c r="CU25" i="4"/>
  <c r="CV25" i="4"/>
  <c r="CW25" i="4"/>
  <c r="CX25" i="4"/>
  <c r="CY25" i="4"/>
  <c r="CZ25" i="4"/>
  <c r="CZ27" i="4" s="1"/>
  <c r="CZ26" i="4" s="1"/>
  <c r="DA25" i="4"/>
  <c r="DA27" i="4"/>
  <c r="DA26" i="4" s="1"/>
  <c r="DB25" i="4"/>
  <c r="DC25" i="4"/>
  <c r="DD25" i="4"/>
  <c r="DD27" i="4" s="1"/>
  <c r="DD26" i="4" s="1"/>
  <c r="DE25" i="4"/>
  <c r="DF25" i="4"/>
  <c r="DF27" i="4" s="1"/>
  <c r="DF26" i="4" s="1"/>
  <c r="DG25" i="4"/>
  <c r="DG27" i="4" s="1"/>
  <c r="DG26" i="4" s="1"/>
  <c r="DH25" i="4"/>
  <c r="DH27" i="4"/>
  <c r="DH26" i="4"/>
  <c r="DI25" i="4"/>
  <c r="DK25" i="4"/>
  <c r="DL25" i="4"/>
  <c r="DL27" i="4" s="1"/>
  <c r="DL26" i="4" s="1"/>
  <c r="DM25" i="4"/>
  <c r="DM27" i="4"/>
  <c r="DM26" i="4"/>
  <c r="AL26" i="4"/>
  <c r="AM26" i="4"/>
  <c r="AN26" i="4"/>
  <c r="AO26" i="4"/>
  <c r="AP26" i="4"/>
  <c r="AQ26" i="4"/>
  <c r="AR26" i="4"/>
  <c r="AS26" i="4"/>
  <c r="AT26" i="4"/>
  <c r="AU26" i="4"/>
  <c r="AV26" i="4"/>
  <c r="AW26" i="4"/>
  <c r="AX28" i="4"/>
  <c r="AX30" i="4" s="1"/>
  <c r="AX29" i="4" s="1"/>
  <c r="BN28" i="4"/>
  <c r="BN30" i="4" s="1"/>
  <c r="BN29" i="4" s="1"/>
  <c r="CD28" i="4"/>
  <c r="CD25" i="4" s="1"/>
  <c r="CT28" i="4"/>
  <c r="CT30" i="4"/>
  <c r="CT29" i="4"/>
  <c r="DJ28" i="4"/>
  <c r="DJ30" i="4" s="1"/>
  <c r="DJ29" i="4" s="1"/>
  <c r="G29" i="4"/>
  <c r="H29" i="4"/>
  <c r="I29" i="4"/>
  <c r="AL29" i="4"/>
  <c r="AM29" i="4"/>
  <c r="AN29" i="4"/>
  <c r="AO29" i="4"/>
  <c r="AP29" i="4"/>
  <c r="AQ29" i="4"/>
  <c r="AR29" i="4"/>
  <c r="AS29" i="4"/>
  <c r="AT29" i="4"/>
  <c r="AU29" i="4"/>
  <c r="AV29" i="4"/>
  <c r="AW29" i="4"/>
  <c r="C30" i="4"/>
  <c r="F30" i="4"/>
  <c r="F29" i="4" s="1"/>
  <c r="J30" i="4"/>
  <c r="J29" i="4" s="1"/>
  <c r="K30" i="4"/>
  <c r="K29" i="4"/>
  <c r="L30" i="4"/>
  <c r="L29" i="4" s="1"/>
  <c r="M30" i="4"/>
  <c r="M29" i="4" s="1"/>
  <c r="N30" i="4"/>
  <c r="N29" i="4"/>
  <c r="O30" i="4"/>
  <c r="O29" i="4"/>
  <c r="P30" i="4"/>
  <c r="P29" i="4"/>
  <c r="Q30" i="4"/>
  <c r="Q29" i="4" s="1"/>
  <c r="R30" i="4"/>
  <c r="R29" i="4" s="1"/>
  <c r="S30" i="4"/>
  <c r="S29" i="4"/>
  <c r="T30" i="4"/>
  <c r="T29" i="4" s="1"/>
  <c r="U30" i="4"/>
  <c r="U29" i="4" s="1"/>
  <c r="V30" i="4"/>
  <c r="V29" i="4"/>
  <c r="W30" i="4"/>
  <c r="W29" i="4"/>
  <c r="X30" i="4"/>
  <c r="X29" i="4" s="1"/>
  <c r="Y30" i="4"/>
  <c r="Y29" i="4" s="1"/>
  <c r="Z30" i="4"/>
  <c r="Z29" i="4" s="1"/>
  <c r="AA30" i="4"/>
  <c r="AA29" i="4"/>
  <c r="AB30" i="4"/>
  <c r="AB29" i="4"/>
  <c r="AC30" i="4"/>
  <c r="AC29" i="4" s="1"/>
  <c r="AD30" i="4"/>
  <c r="AD29" i="4"/>
  <c r="AE30" i="4"/>
  <c r="AE29" i="4"/>
  <c r="AF30" i="4"/>
  <c r="AF29" i="4"/>
  <c r="AG30" i="4"/>
  <c r="AG29" i="4" s="1"/>
  <c r="AH30" i="4"/>
  <c r="AH29" i="4" s="1"/>
  <c r="AI30" i="4"/>
  <c r="AI29" i="4"/>
  <c r="AJ30" i="4"/>
  <c r="AJ29" i="4"/>
  <c r="AK30" i="4"/>
  <c r="AK29" i="4" s="1"/>
  <c r="AY30" i="4"/>
  <c r="AY29" i="4" s="1"/>
  <c r="AZ30" i="4"/>
  <c r="AZ29" i="4"/>
  <c r="BA30" i="4"/>
  <c r="BA29" i="4"/>
  <c r="BB30" i="4"/>
  <c r="BB29" i="4" s="1"/>
  <c r="BC30" i="4"/>
  <c r="BC29" i="4" s="1"/>
  <c r="BD30" i="4"/>
  <c r="BD29" i="4"/>
  <c r="BE30" i="4"/>
  <c r="BE29" i="4"/>
  <c r="BF30" i="4"/>
  <c r="BF29" i="4" s="1"/>
  <c r="BG30" i="4"/>
  <c r="BG29" i="4" s="1"/>
  <c r="BH30" i="4"/>
  <c r="BH29" i="4"/>
  <c r="BI30" i="4"/>
  <c r="BI29" i="4"/>
  <c r="BJ30" i="4"/>
  <c r="BJ29" i="4" s="1"/>
  <c r="BK30" i="4"/>
  <c r="BK29" i="4"/>
  <c r="BL30" i="4"/>
  <c r="BL29" i="4"/>
  <c r="BM30" i="4"/>
  <c r="BM29" i="4"/>
  <c r="BO30" i="4"/>
  <c r="BO29" i="4" s="1"/>
  <c r="BP30" i="4"/>
  <c r="BP29" i="4"/>
  <c r="BQ30" i="4"/>
  <c r="BQ29" i="4"/>
  <c r="BR30" i="4"/>
  <c r="BR29" i="4"/>
  <c r="BS30" i="4"/>
  <c r="BS29" i="4" s="1"/>
  <c r="BT30" i="4"/>
  <c r="BT29" i="4"/>
  <c r="BU30" i="4"/>
  <c r="BU29" i="4"/>
  <c r="BV30" i="4"/>
  <c r="BV29" i="4"/>
  <c r="BW30" i="4"/>
  <c r="BW29" i="4" s="1"/>
  <c r="BX30" i="4"/>
  <c r="BX29" i="4"/>
  <c r="BY30" i="4"/>
  <c r="BY29" i="4"/>
  <c r="BZ30" i="4"/>
  <c r="BZ29" i="4"/>
  <c r="CA30" i="4"/>
  <c r="CA29" i="4" s="1"/>
  <c r="CB30" i="4"/>
  <c r="CB29" i="4"/>
  <c r="CC30" i="4"/>
  <c r="CC29" i="4"/>
  <c r="CE30" i="4"/>
  <c r="CE29" i="4"/>
  <c r="CF30" i="4"/>
  <c r="CF29" i="4" s="1"/>
  <c r="CG30" i="4"/>
  <c r="CG29" i="4"/>
  <c r="CH30" i="4"/>
  <c r="CH29" i="4"/>
  <c r="CI30" i="4"/>
  <c r="CI29" i="4"/>
  <c r="CJ30" i="4"/>
  <c r="CJ29" i="4" s="1"/>
  <c r="CK30" i="4"/>
  <c r="CK29" i="4"/>
  <c r="CL30" i="4"/>
  <c r="CL29" i="4"/>
  <c r="CM30" i="4"/>
  <c r="CM29" i="4"/>
  <c r="CN30" i="4"/>
  <c r="CN29" i="4" s="1"/>
  <c r="CO30" i="4"/>
  <c r="CO29" i="4" s="1"/>
  <c r="CP30" i="4"/>
  <c r="CP29" i="4"/>
  <c r="CQ30" i="4"/>
  <c r="CQ29" i="4"/>
  <c r="CR30" i="4"/>
  <c r="CR29" i="4" s="1"/>
  <c r="CS30" i="4"/>
  <c r="CS29" i="4" s="1"/>
  <c r="CU30" i="4"/>
  <c r="CU29" i="4"/>
  <c r="CV30" i="4"/>
  <c r="CV29" i="4"/>
  <c r="CW30" i="4"/>
  <c r="CW29" i="4" s="1"/>
  <c r="CX30" i="4"/>
  <c r="CX29" i="4" s="1"/>
  <c r="CY30" i="4"/>
  <c r="CY29" i="4"/>
  <c r="CZ30" i="4"/>
  <c r="CZ29" i="4"/>
  <c r="DA30" i="4"/>
  <c r="DA29" i="4" s="1"/>
  <c r="DB30" i="4"/>
  <c r="DB29" i="4" s="1"/>
  <c r="DC30" i="4"/>
  <c r="DC29" i="4"/>
  <c r="DD30" i="4"/>
  <c r="DD29" i="4"/>
  <c r="DE30" i="4"/>
  <c r="DE29" i="4" s="1"/>
  <c r="DF30" i="4"/>
  <c r="DF29" i="4" s="1"/>
  <c r="DG30" i="4"/>
  <c r="DG29" i="4"/>
  <c r="DH30" i="4"/>
  <c r="DH29" i="4"/>
  <c r="DI30" i="4"/>
  <c r="DI29" i="4" s="1"/>
  <c r="DK30" i="4"/>
  <c r="DK29" i="4" s="1"/>
  <c r="DL30" i="4"/>
  <c r="DL29" i="4"/>
  <c r="DM30" i="4"/>
  <c r="DM29" i="4"/>
  <c r="AX31" i="4"/>
  <c r="AX33" i="4" s="1"/>
  <c r="AX32" i="4" s="1"/>
  <c r="BN31" i="4"/>
  <c r="CD31" i="4"/>
  <c r="CT31" i="4"/>
  <c r="AL32" i="4"/>
  <c r="AM32" i="4"/>
  <c r="AN32" i="4"/>
  <c r="AO32" i="4"/>
  <c r="AP32" i="4"/>
  <c r="AQ32" i="4"/>
  <c r="AR32" i="4"/>
  <c r="AS32" i="4"/>
  <c r="AT32" i="4"/>
  <c r="AU32" i="4"/>
  <c r="AV32" i="4"/>
  <c r="AW32" i="4"/>
  <c r="J33" i="4"/>
  <c r="J32" i="4" s="1"/>
  <c r="K33" i="4"/>
  <c r="K32" i="4"/>
  <c r="M33" i="4"/>
  <c r="M32" i="4" s="1"/>
  <c r="N33" i="4"/>
  <c r="N32" i="4" s="1"/>
  <c r="O33" i="4"/>
  <c r="O32" i="4" s="1"/>
  <c r="P33" i="4"/>
  <c r="P32" i="4"/>
  <c r="Q33" i="4"/>
  <c r="Q32" i="4" s="1"/>
  <c r="R33" i="4"/>
  <c r="R32" i="4" s="1"/>
  <c r="S33" i="4"/>
  <c r="S32" i="4" s="1"/>
  <c r="T33" i="4"/>
  <c r="T32" i="4"/>
  <c r="U33" i="4"/>
  <c r="U32" i="4" s="1"/>
  <c r="V33" i="4"/>
  <c r="V32" i="4" s="1"/>
  <c r="W33" i="4"/>
  <c r="W32" i="4" s="1"/>
  <c r="X33" i="4"/>
  <c r="X32" i="4"/>
  <c r="Y33" i="4"/>
  <c r="Y32" i="4" s="1"/>
  <c r="Z33" i="4"/>
  <c r="Z32" i="4" s="1"/>
  <c r="AA33" i="4"/>
  <c r="AA32" i="4" s="1"/>
  <c r="AB33" i="4"/>
  <c r="AB32" i="4"/>
  <c r="AC33" i="4"/>
  <c r="AC32" i="4" s="1"/>
  <c r="AD33" i="4"/>
  <c r="AD32" i="4" s="1"/>
  <c r="AE33" i="4"/>
  <c r="AE32" i="4" s="1"/>
  <c r="AF33" i="4"/>
  <c r="AF32" i="4"/>
  <c r="AG33" i="4"/>
  <c r="AG32" i="4" s="1"/>
  <c r="AH33" i="4"/>
  <c r="AH32" i="4" s="1"/>
  <c r="AI33" i="4"/>
  <c r="AI32" i="4" s="1"/>
  <c r="AJ33" i="4"/>
  <c r="AJ32" i="4"/>
  <c r="AK33" i="4"/>
  <c r="AK32" i="4" s="1"/>
  <c r="AY33" i="4"/>
  <c r="AY32" i="4" s="1"/>
  <c r="AZ33" i="4"/>
  <c r="AZ32" i="4" s="1"/>
  <c r="BA33" i="4"/>
  <c r="BA32" i="4"/>
  <c r="BB33" i="4"/>
  <c r="BB32" i="4" s="1"/>
  <c r="BC33" i="4"/>
  <c r="BC32" i="4" s="1"/>
  <c r="BD33" i="4"/>
  <c r="BD32" i="4" s="1"/>
  <c r="BE33" i="4"/>
  <c r="BE32" i="4"/>
  <c r="BF33" i="4"/>
  <c r="BF32" i="4" s="1"/>
  <c r="BG33" i="4"/>
  <c r="BG32" i="4" s="1"/>
  <c r="BH33" i="4"/>
  <c r="BH32" i="4" s="1"/>
  <c r="BI33" i="4"/>
  <c r="BI32" i="4"/>
  <c r="BJ33" i="4"/>
  <c r="BJ32" i="4" s="1"/>
  <c r="BK33" i="4"/>
  <c r="BK32" i="4" s="1"/>
  <c r="BL33" i="4"/>
  <c r="BL32" i="4" s="1"/>
  <c r="BM33" i="4"/>
  <c r="BM32" i="4"/>
  <c r="BO33" i="4"/>
  <c r="BO32" i="4" s="1"/>
  <c r="BP33" i="4"/>
  <c r="BP32" i="4" s="1"/>
  <c r="BQ33" i="4"/>
  <c r="BQ32" i="4" s="1"/>
  <c r="BR33" i="4"/>
  <c r="BR32" i="4"/>
  <c r="BS33" i="4"/>
  <c r="BS32" i="4" s="1"/>
  <c r="BT33" i="4"/>
  <c r="BT32" i="4" s="1"/>
  <c r="BU33" i="4"/>
  <c r="BU32" i="4" s="1"/>
  <c r="BV33" i="4"/>
  <c r="BV32" i="4"/>
  <c r="BW33" i="4"/>
  <c r="BW32" i="4" s="1"/>
  <c r="BX33" i="4"/>
  <c r="BX32" i="4" s="1"/>
  <c r="BY33" i="4"/>
  <c r="BY32" i="4" s="1"/>
  <c r="BZ33" i="4"/>
  <c r="BZ32" i="4"/>
  <c r="CA33" i="4"/>
  <c r="CA32" i="4" s="1"/>
  <c r="CB33" i="4"/>
  <c r="CB32" i="4" s="1"/>
  <c r="CC33" i="4"/>
  <c r="CC32" i="4" s="1"/>
  <c r="CE33" i="4"/>
  <c r="CE32" i="4"/>
  <c r="CF33" i="4"/>
  <c r="CF32" i="4" s="1"/>
  <c r="CG33" i="4"/>
  <c r="CG32" i="4" s="1"/>
  <c r="CH33" i="4"/>
  <c r="CH32" i="4" s="1"/>
  <c r="CI33" i="4"/>
  <c r="CI32" i="4"/>
  <c r="CJ33" i="4"/>
  <c r="CJ32" i="4" s="1"/>
  <c r="CK33" i="4"/>
  <c r="CK32" i="4" s="1"/>
  <c r="CL33" i="4"/>
  <c r="CL32" i="4" s="1"/>
  <c r="CM33" i="4"/>
  <c r="CM32" i="4"/>
  <c r="CN33" i="4"/>
  <c r="CN32" i="4" s="1"/>
  <c r="CO33" i="4"/>
  <c r="CO32" i="4" s="1"/>
  <c r="CP33" i="4"/>
  <c r="CP32" i="4" s="1"/>
  <c r="CQ33" i="4"/>
  <c r="CQ32" i="4"/>
  <c r="CR33" i="4"/>
  <c r="CR32" i="4" s="1"/>
  <c r="CS33" i="4"/>
  <c r="CS32" i="4" s="1"/>
  <c r="CU33" i="4"/>
  <c r="CU32" i="4" s="1"/>
  <c r="CV33" i="4"/>
  <c r="CV32" i="4"/>
  <c r="CW33" i="4"/>
  <c r="CW32" i="4" s="1"/>
  <c r="CX33" i="4"/>
  <c r="CX32" i="4" s="1"/>
  <c r="CY33" i="4"/>
  <c r="CY32" i="4" s="1"/>
  <c r="CZ33" i="4"/>
  <c r="CZ32" i="4"/>
  <c r="DA33" i="4"/>
  <c r="DA32" i="4" s="1"/>
  <c r="DB33" i="4"/>
  <c r="DB32" i="4" s="1"/>
  <c r="DC33" i="4"/>
  <c r="DC32" i="4" s="1"/>
  <c r="DD33" i="4"/>
  <c r="DD32" i="4"/>
  <c r="DE33" i="4"/>
  <c r="DE32" i="4" s="1"/>
  <c r="DF33" i="4"/>
  <c r="DF32" i="4" s="1"/>
  <c r="DG33" i="4"/>
  <c r="DG32" i="4" s="1"/>
  <c r="DH33" i="4"/>
  <c r="DH32" i="4"/>
  <c r="DI33" i="4"/>
  <c r="DI32" i="4" s="1"/>
  <c r="DK33" i="4"/>
  <c r="DK32" i="4" s="1"/>
  <c r="DL33" i="4"/>
  <c r="DL32" i="4" s="1"/>
  <c r="DM33" i="4"/>
  <c r="DM32" i="4"/>
  <c r="G36" i="4"/>
  <c r="H36" i="4"/>
  <c r="I36" i="4"/>
  <c r="AL36" i="4"/>
  <c r="AM36" i="4"/>
  <c r="AN36" i="4"/>
  <c r="AO36" i="4"/>
  <c r="AP36" i="4"/>
  <c r="AQ36" i="4"/>
  <c r="AR36" i="4"/>
  <c r="AS36" i="4"/>
  <c r="AT36" i="4"/>
  <c r="AU36" i="4"/>
  <c r="AV36" i="4"/>
  <c r="AW36" i="4"/>
  <c r="B38" i="4"/>
  <c r="C38" i="4"/>
  <c r="C35" i="4" s="1"/>
  <c r="F38" i="4"/>
  <c r="F35" i="4" s="1"/>
  <c r="G38" i="4"/>
  <c r="H38" i="4"/>
  <c r="I38" i="4"/>
  <c r="J38" i="4"/>
  <c r="K38" i="4"/>
  <c r="K40" i="4"/>
  <c r="K39" i="4" s="1"/>
  <c r="L38" i="4"/>
  <c r="L40" i="4" s="1"/>
  <c r="L39" i="4" s="1"/>
  <c r="M38" i="4"/>
  <c r="Q40" i="4" s="1"/>
  <c r="Q39" i="4" s="1"/>
  <c r="N38" i="4"/>
  <c r="N40" i="4" s="1"/>
  <c r="N39" i="4" s="1"/>
  <c r="O38" i="4"/>
  <c r="O40" i="4"/>
  <c r="O39" i="4"/>
  <c r="P38" i="4"/>
  <c r="Q38" i="4"/>
  <c r="R38" i="4"/>
  <c r="S38" i="4"/>
  <c r="T38" i="4"/>
  <c r="U38" i="4"/>
  <c r="V38" i="4"/>
  <c r="W38" i="4"/>
  <c r="X38" i="4"/>
  <c r="X40" i="4" s="1"/>
  <c r="X39" i="4" s="1"/>
  <c r="Y38" i="4"/>
  <c r="Z38" i="4"/>
  <c r="Z35" i="4" s="1"/>
  <c r="AA38" i="4"/>
  <c r="AB38" i="4"/>
  <c r="AC38" i="4"/>
  <c r="AD38" i="4"/>
  <c r="AE38" i="4"/>
  <c r="AF38" i="4"/>
  <c r="AG38" i="4"/>
  <c r="AH38" i="4"/>
  <c r="AI38" i="4"/>
  <c r="AJ38" i="4"/>
  <c r="AK38" i="4"/>
  <c r="AL38" i="4"/>
  <c r="AM38" i="4"/>
  <c r="BC40" i="4"/>
  <c r="BC39" i="4"/>
  <c r="AN38" i="4"/>
  <c r="AN35" i="4" s="1"/>
  <c r="AO38" i="4"/>
  <c r="AP38" i="4"/>
  <c r="AQ38" i="4"/>
  <c r="AR38" i="4"/>
  <c r="AS38" i="4"/>
  <c r="AT38" i="4"/>
  <c r="AU38" i="4"/>
  <c r="AV38" i="4"/>
  <c r="AW38" i="4"/>
  <c r="AW35" i="4" s="1"/>
  <c r="AY38" i="4"/>
  <c r="AZ38" i="4"/>
  <c r="BA38" i="4"/>
  <c r="BA40" i="4" s="1"/>
  <c r="BA39" i="4" s="1"/>
  <c r="BB38" i="4"/>
  <c r="BB40" i="4" s="1"/>
  <c r="BB39" i="4" s="1"/>
  <c r="BC38" i="4"/>
  <c r="BD38" i="4"/>
  <c r="BE38" i="4"/>
  <c r="BE35" i="4" s="1"/>
  <c r="BF38" i="4"/>
  <c r="BF35" i="4" s="1"/>
  <c r="BG38" i="4"/>
  <c r="BH38" i="4"/>
  <c r="BI38" i="4"/>
  <c r="BI40" i="4"/>
  <c r="BI39" i="4" s="1"/>
  <c r="BJ38" i="4"/>
  <c r="BJ40" i="4" s="1"/>
  <c r="BJ39" i="4" s="1"/>
  <c r="BK38" i="4"/>
  <c r="BL38" i="4"/>
  <c r="BM38" i="4"/>
  <c r="BM40" i="4"/>
  <c r="BM39" i="4"/>
  <c r="BO38" i="4"/>
  <c r="BP38" i="4"/>
  <c r="BQ38" i="4"/>
  <c r="BR38" i="4"/>
  <c r="BR40" i="4"/>
  <c r="BR39" i="4"/>
  <c r="BS38" i="4"/>
  <c r="BT38" i="4"/>
  <c r="BU38" i="4"/>
  <c r="BV38" i="4"/>
  <c r="BW38" i="4"/>
  <c r="BX38" i="4"/>
  <c r="BY38" i="4"/>
  <c r="BZ38" i="4"/>
  <c r="BZ40" i="4" s="1"/>
  <c r="BZ39" i="4" s="1"/>
  <c r="CA38" i="4"/>
  <c r="CB38" i="4"/>
  <c r="CC38" i="4"/>
  <c r="CC40" i="4"/>
  <c r="CC39" i="4" s="1"/>
  <c r="CE38" i="4"/>
  <c r="CF38" i="4"/>
  <c r="CF40" i="4" s="1"/>
  <c r="CF39" i="4" s="1"/>
  <c r="CG38" i="4"/>
  <c r="CH38" i="4"/>
  <c r="CI38" i="4"/>
  <c r="CJ38" i="4"/>
  <c r="CK38" i="4"/>
  <c r="CL38" i="4"/>
  <c r="CM38" i="4"/>
  <c r="CN38" i="4"/>
  <c r="CO38" i="4"/>
  <c r="CO40" i="4" s="1"/>
  <c r="CO39" i="4" s="1"/>
  <c r="CP38" i="4"/>
  <c r="CQ38" i="4"/>
  <c r="CR38" i="4"/>
  <c r="CS38" i="4"/>
  <c r="CS40" i="4" s="1"/>
  <c r="CS39" i="4" s="1"/>
  <c r="CU38" i="4"/>
  <c r="CU40" i="4" s="1"/>
  <c r="CU39" i="4" s="1"/>
  <c r="CV38" i="4"/>
  <c r="CV40" i="4"/>
  <c r="CV39" i="4"/>
  <c r="CW38" i="4"/>
  <c r="CX38" i="4"/>
  <c r="CY38" i="4"/>
  <c r="CZ38" i="4"/>
  <c r="DA38" i="4"/>
  <c r="DB38" i="4"/>
  <c r="DB35" i="4"/>
  <c r="DC38" i="4"/>
  <c r="DD38" i="4"/>
  <c r="DD40" i="4" s="1"/>
  <c r="DD39" i="4" s="1"/>
  <c r="DE38" i="4"/>
  <c r="DU40" i="4" s="1"/>
  <c r="DU39" i="4" s="1"/>
  <c r="DF38" i="4"/>
  <c r="DG38" i="4"/>
  <c r="DH38" i="4"/>
  <c r="DI38" i="4"/>
  <c r="DK38" i="4"/>
  <c r="DM38" i="4"/>
  <c r="DM40" i="4"/>
  <c r="DM39" i="4" s="1"/>
  <c r="G39" i="4"/>
  <c r="H39" i="4"/>
  <c r="I39" i="4"/>
  <c r="AL39" i="4"/>
  <c r="AM39" i="4"/>
  <c r="AN39" i="4"/>
  <c r="AO39" i="4"/>
  <c r="AP39" i="4"/>
  <c r="AQ39" i="4"/>
  <c r="AR39" i="4"/>
  <c r="AS39" i="4"/>
  <c r="AT39" i="4"/>
  <c r="AU39" i="4"/>
  <c r="AV39" i="4"/>
  <c r="AW39" i="4"/>
  <c r="B41" i="4"/>
  <c r="C41" i="4"/>
  <c r="C43" i="4" s="1"/>
  <c r="F41" i="4"/>
  <c r="G41" i="4"/>
  <c r="G35" i="4" s="1"/>
  <c r="H41" i="4"/>
  <c r="I41" i="4"/>
  <c r="M43" i="4" s="1"/>
  <c r="M42" i="4" s="1"/>
  <c r="J41" i="4"/>
  <c r="K41" i="4"/>
  <c r="L41" i="4"/>
  <c r="P43" i="4" s="1"/>
  <c r="P42" i="4" s="1"/>
  <c r="M41" i="4"/>
  <c r="N41" i="4"/>
  <c r="O41" i="4"/>
  <c r="O43" i="4" s="1"/>
  <c r="O42" i="4" s="1"/>
  <c r="P41" i="4"/>
  <c r="Q41" i="4"/>
  <c r="R41" i="4"/>
  <c r="R35" i="4"/>
  <c r="S41" i="4"/>
  <c r="T41" i="4"/>
  <c r="T43" i="4"/>
  <c r="T42" i="4"/>
  <c r="U41" i="4"/>
  <c r="U43" i="4" s="1"/>
  <c r="U42" i="4" s="1"/>
  <c r="V41" i="4"/>
  <c r="W41" i="4"/>
  <c r="X41" i="4"/>
  <c r="Y41" i="4"/>
  <c r="AC43" i="4"/>
  <c r="AC42" i="4"/>
  <c r="Z41" i="4"/>
  <c r="Z43" i="4" s="1"/>
  <c r="Z42" i="4" s="1"/>
  <c r="AA41" i="4"/>
  <c r="AA43" i="4" s="1"/>
  <c r="AA42" i="4" s="1"/>
  <c r="AB41" i="4"/>
  <c r="AB43" i="4"/>
  <c r="AB42" i="4" s="1"/>
  <c r="AC41" i="4"/>
  <c r="AD41" i="4"/>
  <c r="AE41" i="4"/>
  <c r="AF41" i="4"/>
  <c r="AG41" i="4"/>
  <c r="AH41" i="4"/>
  <c r="AI41" i="4"/>
  <c r="AI43" i="4" s="1"/>
  <c r="AI42" i="4" s="1"/>
  <c r="AJ41" i="4"/>
  <c r="AJ43" i="4" s="1"/>
  <c r="AJ42" i="4" s="1"/>
  <c r="AK41" i="4"/>
  <c r="AK35" i="4"/>
  <c r="AL41" i="4"/>
  <c r="AM41" i="4"/>
  <c r="AN41" i="4"/>
  <c r="AO41" i="4"/>
  <c r="AP41" i="4"/>
  <c r="AQ41" i="4"/>
  <c r="AR41" i="4"/>
  <c r="AS41" i="4"/>
  <c r="AS35" i="4"/>
  <c r="AT41" i="4"/>
  <c r="AU41" i="4"/>
  <c r="AU35" i="4"/>
  <c r="AV41" i="4"/>
  <c r="AW41" i="4"/>
  <c r="AY41" i="4"/>
  <c r="AZ41" i="4"/>
  <c r="BA41" i="4"/>
  <c r="BB41" i="4"/>
  <c r="BC41" i="4"/>
  <c r="BD41" i="4"/>
  <c r="BD43" i="4" s="1"/>
  <c r="BD42" i="4" s="1"/>
  <c r="BE41" i="4"/>
  <c r="BE43" i="4"/>
  <c r="BE42" i="4"/>
  <c r="BF41" i="4"/>
  <c r="BG41" i="4"/>
  <c r="BG43" i="4"/>
  <c r="BG42" i="4" s="1"/>
  <c r="BH41" i="4"/>
  <c r="BI41" i="4"/>
  <c r="BJ41" i="4"/>
  <c r="BZ43" i="4" s="1"/>
  <c r="BZ42" i="4" s="1"/>
  <c r="BJ35" i="4"/>
  <c r="BK41" i="4"/>
  <c r="BL41" i="4"/>
  <c r="BL35" i="4" s="1"/>
  <c r="BM41" i="4"/>
  <c r="BM43" i="4" s="1"/>
  <c r="BM42" i="4" s="1"/>
  <c r="BO41" i="4"/>
  <c r="BO35" i="4"/>
  <c r="BP41" i="4"/>
  <c r="BQ41" i="4"/>
  <c r="BR41" i="4"/>
  <c r="BS41" i="4"/>
  <c r="BT41" i="4"/>
  <c r="BU41" i="4"/>
  <c r="BV41" i="4"/>
  <c r="BW41" i="4"/>
  <c r="BW35" i="4"/>
  <c r="BX41" i="4"/>
  <c r="BY41" i="4"/>
  <c r="BY43" i="4"/>
  <c r="BY42" i="4" s="1"/>
  <c r="BZ41" i="4"/>
  <c r="CA41" i="4"/>
  <c r="CB41" i="4"/>
  <c r="CC41" i="4"/>
  <c r="CE41" i="4"/>
  <c r="CF41" i="4"/>
  <c r="CG41" i="4"/>
  <c r="CH41" i="4"/>
  <c r="CH43" i="4"/>
  <c r="CH42" i="4"/>
  <c r="CI41" i="4"/>
  <c r="CJ41" i="4"/>
  <c r="CK41" i="4"/>
  <c r="CL41" i="4"/>
  <c r="CM41" i="4"/>
  <c r="CN41" i="4"/>
  <c r="CO41" i="4"/>
  <c r="DE43" i="4"/>
  <c r="DE42" i="4" s="1"/>
  <c r="CP41" i="4"/>
  <c r="CP43" i="4"/>
  <c r="CP42" i="4" s="1"/>
  <c r="CQ41" i="4"/>
  <c r="CR41" i="4"/>
  <c r="CS41" i="4"/>
  <c r="CU41" i="4"/>
  <c r="CV41" i="4"/>
  <c r="CW41" i="4"/>
  <c r="CW43" i="4"/>
  <c r="CX41" i="4"/>
  <c r="CX43" i="4" s="1"/>
  <c r="CX42" i="4" s="1"/>
  <c r="CY41" i="4"/>
  <c r="CY35" i="4"/>
  <c r="CZ41" i="4"/>
  <c r="CZ35" i="4" s="1"/>
  <c r="DA41" i="4"/>
  <c r="DB41" i="4"/>
  <c r="DB43" i="4" s="1"/>
  <c r="DB42" i="4" s="1"/>
  <c r="DC41" i="4"/>
  <c r="DC35" i="4"/>
  <c r="DD41" i="4"/>
  <c r="DE41" i="4"/>
  <c r="DF41" i="4"/>
  <c r="DG41" i="4"/>
  <c r="DG43" i="4" s="1"/>
  <c r="DG42" i="4" s="1"/>
  <c r="DH41" i="4"/>
  <c r="DI41" i="4"/>
  <c r="DK41" i="4"/>
  <c r="DL41" i="4"/>
  <c r="DM41" i="4"/>
  <c r="G42" i="4"/>
  <c r="H42" i="4"/>
  <c r="I42" i="4"/>
  <c r="AL42" i="4"/>
  <c r="AM42" i="4"/>
  <c r="AN42" i="4"/>
  <c r="AO42" i="4"/>
  <c r="AP42" i="4"/>
  <c r="AQ42" i="4"/>
  <c r="AR42" i="4"/>
  <c r="AS42" i="4"/>
  <c r="AT42" i="4"/>
  <c r="AU42" i="4"/>
  <c r="AV42" i="4"/>
  <c r="AW42" i="4"/>
  <c r="D44" i="3"/>
  <c r="E44" i="3"/>
  <c r="F44" i="3"/>
  <c r="G44" i="3"/>
  <c r="J44" i="3"/>
  <c r="K44" i="3"/>
  <c r="N44" i="3"/>
  <c r="O44" i="3"/>
  <c r="R44" i="3"/>
  <c r="S44" i="3"/>
  <c r="V44" i="3"/>
  <c r="W44" i="3"/>
  <c r="Z44" i="3"/>
  <c r="AA44" i="3"/>
  <c r="AD44" i="3"/>
  <c r="AE44" i="3"/>
  <c r="AH44" i="3"/>
  <c r="AI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N44" i="3"/>
  <c r="BP44" i="3"/>
  <c r="BR44" i="3"/>
  <c r="BT44" i="3"/>
  <c r="BV44" i="3"/>
  <c r="BX44" i="3"/>
  <c r="BZ44" i="3"/>
  <c r="CB44" i="3"/>
  <c r="CD44" i="3"/>
  <c r="CF44" i="3"/>
  <c r="CH44" i="3"/>
  <c r="CJ44" i="3"/>
  <c r="CL44" i="3"/>
  <c r="CM44" i="3"/>
  <c r="CP44" i="3"/>
  <c r="B5" i="2"/>
  <c r="C5" i="2"/>
  <c r="C7" i="2" s="1"/>
  <c r="F5" i="2"/>
  <c r="G5" i="2"/>
  <c r="K7" i="2" s="1"/>
  <c r="K6" i="2" s="1"/>
  <c r="H5" i="2"/>
  <c r="I5" i="2"/>
  <c r="J5" i="2"/>
  <c r="J7" i="2"/>
  <c r="J6" i="2"/>
  <c r="K5" i="2"/>
  <c r="L5" i="2"/>
  <c r="M5" i="2"/>
  <c r="M7" i="2"/>
  <c r="M6" i="2"/>
  <c r="N5" i="2"/>
  <c r="O5" i="2"/>
  <c r="P5" i="2"/>
  <c r="Q5" i="2"/>
  <c r="R5" i="2"/>
  <c r="R7" i="2" s="1"/>
  <c r="R6" i="2" s="1"/>
  <c r="S5" i="2"/>
  <c r="T5" i="2"/>
  <c r="U5" i="2"/>
  <c r="V5" i="2"/>
  <c r="W5" i="2"/>
  <c r="X5" i="2"/>
  <c r="X7" i="2" s="1"/>
  <c r="X6" i="2" s="1"/>
  <c r="Y5" i="2"/>
  <c r="Y7" i="2" s="1"/>
  <c r="Y6" i="2" s="1"/>
  <c r="Z5" i="2"/>
  <c r="Z7" i="2" s="1"/>
  <c r="Z6" i="2" s="1"/>
  <c r="AA5" i="2"/>
  <c r="AB5" i="2"/>
  <c r="AB35" i="2" s="1"/>
  <c r="AC5" i="2"/>
  <c r="AD5" i="2"/>
  <c r="AE5" i="2"/>
  <c r="AF5" i="2"/>
  <c r="AG5" i="2"/>
  <c r="AH5" i="2"/>
  <c r="AI5" i="2"/>
  <c r="AI7" i="2"/>
  <c r="AI6" i="2" s="1"/>
  <c r="AJ5" i="2"/>
  <c r="AJ7" i="2"/>
  <c r="AJ6" i="2" s="1"/>
  <c r="AK5" i="2"/>
  <c r="AL5" i="2"/>
  <c r="AM5" i="2"/>
  <c r="AM35" i="2" s="1"/>
  <c r="AN5" i="2"/>
  <c r="AO5" i="2"/>
  <c r="AP5" i="2"/>
  <c r="AQ5" i="2"/>
  <c r="AR5" i="2"/>
  <c r="AS5" i="2"/>
  <c r="AT5" i="2"/>
  <c r="AU5" i="2"/>
  <c r="AV5" i="2"/>
  <c r="AW5" i="2"/>
  <c r="AY5" i="2"/>
  <c r="AZ5" i="2"/>
  <c r="BA5" i="2"/>
  <c r="BB5" i="2"/>
  <c r="BC5" i="2"/>
  <c r="BD5" i="2"/>
  <c r="BE5" i="2"/>
  <c r="BE7" i="2" s="1"/>
  <c r="BE6" i="2" s="1"/>
  <c r="BF5" i="2"/>
  <c r="BG5" i="2"/>
  <c r="BH5" i="2"/>
  <c r="BH7" i="2" s="1"/>
  <c r="BH6" i="2" s="1"/>
  <c r="BI5" i="2"/>
  <c r="BJ5" i="2"/>
  <c r="BK5" i="2"/>
  <c r="BL5" i="2"/>
  <c r="BM5" i="2"/>
  <c r="BM7" i="2" s="1"/>
  <c r="BM6" i="2" s="1"/>
  <c r="BO5" i="2"/>
  <c r="BP5" i="2"/>
  <c r="BQ5" i="2"/>
  <c r="BR5" i="2"/>
  <c r="BS5" i="2"/>
  <c r="BT5" i="2"/>
  <c r="BU5" i="2"/>
  <c r="BV5" i="2"/>
  <c r="BW5" i="2"/>
  <c r="BX5" i="2"/>
  <c r="BY5" i="2"/>
  <c r="BY7" i="2" s="1"/>
  <c r="BY6" i="2" s="1"/>
  <c r="BZ5" i="2"/>
  <c r="CA5" i="2"/>
  <c r="CB5" i="2"/>
  <c r="CC5" i="2"/>
  <c r="CC7" i="2" s="1"/>
  <c r="CE5" i="2"/>
  <c r="CE7" i="2" s="1"/>
  <c r="CE6" i="2" s="1"/>
  <c r="CF5" i="2"/>
  <c r="CG5" i="2"/>
  <c r="CG7" i="2" s="1"/>
  <c r="CG6" i="2" s="1"/>
  <c r="CH5" i="2"/>
  <c r="CI5" i="2"/>
  <c r="CI7" i="2" s="1"/>
  <c r="CI6" i="2" s="1"/>
  <c r="CY7" i="2"/>
  <c r="CY6" i="2"/>
  <c r="CJ5" i="2"/>
  <c r="CK5" i="2"/>
  <c r="CL5" i="2"/>
  <c r="CM5" i="2"/>
  <c r="CN5" i="2"/>
  <c r="CN7" i="2"/>
  <c r="DD7" i="2"/>
  <c r="DD6" i="2"/>
  <c r="CO5" i="2"/>
  <c r="CP5" i="2"/>
  <c r="DF7" i="2" s="1"/>
  <c r="DF6" i="2" s="1"/>
  <c r="CQ5" i="2"/>
  <c r="CR5" i="2"/>
  <c r="CS5" i="2"/>
  <c r="CU5" i="2"/>
  <c r="CV5" i="2"/>
  <c r="CW5" i="2"/>
  <c r="DA5" i="2"/>
  <c r="DA7" i="2" s="1"/>
  <c r="DA6" i="2" s="1"/>
  <c r="DB5" i="2"/>
  <c r="DC5" i="2"/>
  <c r="DC7" i="2" s="1"/>
  <c r="DC6" i="2" s="1"/>
  <c r="DE5" i="2"/>
  <c r="DE7" i="2"/>
  <c r="DE6" i="2" s="1"/>
  <c r="DF5" i="2"/>
  <c r="DG5" i="2"/>
  <c r="DH5" i="2"/>
  <c r="DH7" i="2"/>
  <c r="DH6" i="2"/>
  <c r="DI5" i="2"/>
  <c r="DI7" i="2"/>
  <c r="DI6" i="2"/>
  <c r="DK5" i="2"/>
  <c r="DL5" i="2"/>
  <c r="DL7" i="2" s="1"/>
  <c r="DL6" i="2" s="1"/>
  <c r="DM5" i="2"/>
  <c r="DM7" i="2" s="1"/>
  <c r="DM6" i="2" s="1"/>
  <c r="G6" i="2"/>
  <c r="H6" i="2"/>
  <c r="I6" i="2"/>
  <c r="AL6" i="2"/>
  <c r="AM6" i="2"/>
  <c r="AN6" i="2"/>
  <c r="AO6" i="2"/>
  <c r="AP6" i="2"/>
  <c r="AQ6" i="2"/>
  <c r="AR6" i="2"/>
  <c r="AS6" i="2"/>
  <c r="AT6" i="2"/>
  <c r="AU6" i="2"/>
  <c r="AV6" i="2"/>
  <c r="AW6" i="2"/>
  <c r="BG7" i="2"/>
  <c r="BG6" i="2" s="1"/>
  <c r="AX8" i="2"/>
  <c r="BN8" i="2"/>
  <c r="CD8" i="2"/>
  <c r="CT8" i="2"/>
  <c r="CT10" i="2" s="1"/>
  <c r="CT9" i="2" s="1"/>
  <c r="G9" i="2"/>
  <c r="H9" i="2"/>
  <c r="I9" i="2"/>
  <c r="AL9" i="2"/>
  <c r="AM9" i="2"/>
  <c r="AN9" i="2"/>
  <c r="AO9" i="2"/>
  <c r="AP9" i="2"/>
  <c r="AQ9" i="2"/>
  <c r="AR9" i="2"/>
  <c r="AS9" i="2"/>
  <c r="AT9" i="2"/>
  <c r="AU9" i="2"/>
  <c r="AV9" i="2"/>
  <c r="AW9" i="2"/>
  <c r="C10" i="2"/>
  <c r="F10" i="2"/>
  <c r="F9" i="2" s="1"/>
  <c r="J10" i="2"/>
  <c r="J9" i="2"/>
  <c r="K10" i="2"/>
  <c r="K9" i="2" s="1"/>
  <c r="L10" i="2"/>
  <c r="L9" i="2"/>
  <c r="M10" i="2"/>
  <c r="M9" i="2" s="1"/>
  <c r="N10" i="2"/>
  <c r="N9" i="2"/>
  <c r="O10" i="2"/>
  <c r="O9" i="2" s="1"/>
  <c r="P10" i="2"/>
  <c r="P9" i="2"/>
  <c r="Q10" i="2"/>
  <c r="Q9" i="2" s="1"/>
  <c r="R10" i="2"/>
  <c r="R9" i="2"/>
  <c r="S10" i="2"/>
  <c r="S9" i="2" s="1"/>
  <c r="T10" i="2"/>
  <c r="T9" i="2"/>
  <c r="U10" i="2"/>
  <c r="U9" i="2" s="1"/>
  <c r="V10" i="2"/>
  <c r="V9" i="2"/>
  <c r="W10" i="2"/>
  <c r="W9" i="2" s="1"/>
  <c r="X10" i="2"/>
  <c r="X9" i="2"/>
  <c r="Y10" i="2"/>
  <c r="Y9" i="2" s="1"/>
  <c r="Z10" i="2"/>
  <c r="Z9" i="2"/>
  <c r="AA10" i="2"/>
  <c r="AA9" i="2" s="1"/>
  <c r="AB10" i="2"/>
  <c r="AB9" i="2"/>
  <c r="AC10" i="2"/>
  <c r="AC9" i="2" s="1"/>
  <c r="AD10" i="2"/>
  <c r="AD9" i="2"/>
  <c r="AE10" i="2"/>
  <c r="AE9" i="2" s="1"/>
  <c r="AF10" i="2"/>
  <c r="AF9" i="2"/>
  <c r="AG10" i="2"/>
  <c r="AG9" i="2" s="1"/>
  <c r="AH10" i="2"/>
  <c r="AH9" i="2"/>
  <c r="AI10" i="2"/>
  <c r="AI9" i="2" s="1"/>
  <c r="AJ10" i="2"/>
  <c r="AJ9" i="2"/>
  <c r="AK10" i="2"/>
  <c r="AK9" i="2" s="1"/>
  <c r="AY10" i="2"/>
  <c r="AY9" i="2"/>
  <c r="AZ10" i="2"/>
  <c r="AZ9" i="2" s="1"/>
  <c r="BA10" i="2"/>
  <c r="BA9" i="2"/>
  <c r="BB10" i="2"/>
  <c r="BB9" i="2" s="1"/>
  <c r="BC10" i="2"/>
  <c r="BC9" i="2"/>
  <c r="BD10" i="2"/>
  <c r="BD9" i="2" s="1"/>
  <c r="BE10" i="2"/>
  <c r="BE9" i="2"/>
  <c r="BF10" i="2"/>
  <c r="BF9" i="2" s="1"/>
  <c r="BG10" i="2"/>
  <c r="BG9" i="2"/>
  <c r="BH10" i="2"/>
  <c r="BH9" i="2" s="1"/>
  <c r="BI10" i="2"/>
  <c r="BI9" i="2"/>
  <c r="BJ10" i="2"/>
  <c r="BJ9" i="2" s="1"/>
  <c r="BK10" i="2"/>
  <c r="BK9" i="2"/>
  <c r="BL10" i="2"/>
  <c r="BL9" i="2" s="1"/>
  <c r="BM10" i="2"/>
  <c r="BM9" i="2"/>
  <c r="BO10" i="2"/>
  <c r="BO9" i="2" s="1"/>
  <c r="BP10" i="2"/>
  <c r="BP9" i="2"/>
  <c r="BQ10" i="2"/>
  <c r="BQ9" i="2" s="1"/>
  <c r="BR10" i="2"/>
  <c r="BR9" i="2"/>
  <c r="BS10" i="2"/>
  <c r="BS9" i="2" s="1"/>
  <c r="BT10" i="2"/>
  <c r="BT9" i="2"/>
  <c r="BU10" i="2"/>
  <c r="BU9" i="2" s="1"/>
  <c r="BV10" i="2"/>
  <c r="BV9" i="2"/>
  <c r="BW10" i="2"/>
  <c r="BW9" i="2" s="1"/>
  <c r="BX10" i="2"/>
  <c r="BX9" i="2"/>
  <c r="BY10" i="2"/>
  <c r="BY9" i="2" s="1"/>
  <c r="BZ10" i="2"/>
  <c r="BZ9" i="2"/>
  <c r="CA10" i="2"/>
  <c r="CA9" i="2" s="1"/>
  <c r="CB10" i="2"/>
  <c r="CB9" i="2"/>
  <c r="CC10" i="2"/>
  <c r="CC9" i="2" s="1"/>
  <c r="CE10" i="2"/>
  <c r="CE9" i="2"/>
  <c r="CF10" i="2"/>
  <c r="CF9" i="2" s="1"/>
  <c r="CG10" i="2"/>
  <c r="CG9" i="2"/>
  <c r="CH10" i="2"/>
  <c r="CH9" i="2" s="1"/>
  <c r="CI10" i="2"/>
  <c r="CI9" i="2"/>
  <c r="CJ10" i="2"/>
  <c r="CJ9" i="2" s="1"/>
  <c r="CK10" i="2"/>
  <c r="CK9" i="2"/>
  <c r="CL10" i="2"/>
  <c r="CL9" i="2" s="1"/>
  <c r="CM10" i="2"/>
  <c r="CM9" i="2"/>
  <c r="CN10" i="2"/>
  <c r="CN9" i="2" s="1"/>
  <c r="CO10" i="2"/>
  <c r="CO9" i="2"/>
  <c r="CP10" i="2"/>
  <c r="CP9" i="2" s="1"/>
  <c r="CQ10" i="2"/>
  <c r="CQ9" i="2"/>
  <c r="CR10" i="2"/>
  <c r="CR9" i="2" s="1"/>
  <c r="CS10" i="2"/>
  <c r="CS9" i="2"/>
  <c r="CU10" i="2"/>
  <c r="CU9" i="2" s="1"/>
  <c r="CV10" i="2"/>
  <c r="CV9" i="2"/>
  <c r="CW10" i="2"/>
  <c r="CW9" i="2" s="1"/>
  <c r="CX10" i="2"/>
  <c r="CX9" i="2"/>
  <c r="CY10" i="2"/>
  <c r="CY9" i="2" s="1"/>
  <c r="CZ10" i="2"/>
  <c r="CZ9" i="2"/>
  <c r="DA10" i="2"/>
  <c r="DA9" i="2" s="1"/>
  <c r="DB10" i="2"/>
  <c r="DB9" i="2"/>
  <c r="DC10" i="2"/>
  <c r="DC9" i="2" s="1"/>
  <c r="DD10" i="2"/>
  <c r="DD9" i="2"/>
  <c r="DE10" i="2"/>
  <c r="DE9" i="2" s="1"/>
  <c r="DF10" i="2"/>
  <c r="DF9" i="2"/>
  <c r="DG10" i="2"/>
  <c r="DG9" i="2" s="1"/>
  <c r="DH10" i="2"/>
  <c r="DH9" i="2"/>
  <c r="DI10" i="2"/>
  <c r="DI9" i="2" s="1"/>
  <c r="DK10" i="2"/>
  <c r="DK9" i="2"/>
  <c r="DL10" i="2"/>
  <c r="DL9" i="2" s="1"/>
  <c r="DM10" i="2"/>
  <c r="DM9" i="2"/>
  <c r="AX11" i="2"/>
  <c r="BN11" i="2"/>
  <c r="CD11" i="2"/>
  <c r="CT11" i="2"/>
  <c r="CT13" i="2" s="1"/>
  <c r="CT12" i="2" s="1"/>
  <c r="DJ11" i="2"/>
  <c r="DJ13" i="2"/>
  <c r="DJ12" i="2"/>
  <c r="G12" i="2"/>
  <c r="H12" i="2"/>
  <c r="I12" i="2"/>
  <c r="AL12" i="2"/>
  <c r="AM12" i="2"/>
  <c r="AN12" i="2"/>
  <c r="AO12" i="2"/>
  <c r="AP12" i="2"/>
  <c r="AQ12" i="2"/>
  <c r="AR12" i="2"/>
  <c r="AS12" i="2"/>
  <c r="AT12" i="2"/>
  <c r="AU12" i="2"/>
  <c r="AV12" i="2"/>
  <c r="AW12" i="2"/>
  <c r="C13" i="2"/>
  <c r="F13" i="2"/>
  <c r="F12" i="2"/>
  <c r="J13" i="2"/>
  <c r="J12" i="2" s="1"/>
  <c r="K13" i="2"/>
  <c r="K12" i="2"/>
  <c r="L13" i="2"/>
  <c r="L12" i="2"/>
  <c r="M13" i="2"/>
  <c r="M12" i="2"/>
  <c r="N13" i="2"/>
  <c r="N12" i="2" s="1"/>
  <c r="O13" i="2"/>
  <c r="O12" i="2"/>
  <c r="P13" i="2"/>
  <c r="P12" i="2"/>
  <c r="Q13" i="2"/>
  <c r="Q12" i="2"/>
  <c r="R13" i="2"/>
  <c r="R12" i="2" s="1"/>
  <c r="S13" i="2"/>
  <c r="S12" i="2"/>
  <c r="T13" i="2"/>
  <c r="T12" i="2"/>
  <c r="U13" i="2"/>
  <c r="U12" i="2"/>
  <c r="V13" i="2"/>
  <c r="V12" i="2" s="1"/>
  <c r="W13" i="2"/>
  <c r="W12" i="2"/>
  <c r="X13" i="2"/>
  <c r="X12" i="2"/>
  <c r="Y13" i="2"/>
  <c r="Y12" i="2"/>
  <c r="Z13" i="2"/>
  <c r="Z12" i="2" s="1"/>
  <c r="AA13" i="2"/>
  <c r="AA12" i="2"/>
  <c r="AB13" i="2"/>
  <c r="AB12" i="2"/>
  <c r="AC13" i="2"/>
  <c r="AC12" i="2"/>
  <c r="AD13" i="2"/>
  <c r="AD12" i="2" s="1"/>
  <c r="AE13" i="2"/>
  <c r="AE12" i="2"/>
  <c r="AF13" i="2"/>
  <c r="AF12" i="2"/>
  <c r="AG13" i="2"/>
  <c r="AG12" i="2"/>
  <c r="AH13" i="2"/>
  <c r="AH12" i="2" s="1"/>
  <c r="AI13" i="2"/>
  <c r="AI12" i="2"/>
  <c r="AJ13" i="2"/>
  <c r="AJ12" i="2"/>
  <c r="AK13" i="2"/>
  <c r="AK12" i="2"/>
  <c r="AY13" i="2"/>
  <c r="AY12" i="2" s="1"/>
  <c r="AZ13" i="2"/>
  <c r="AZ12" i="2"/>
  <c r="BA13" i="2"/>
  <c r="BA12" i="2"/>
  <c r="BB13" i="2"/>
  <c r="BB12" i="2"/>
  <c r="BC13" i="2"/>
  <c r="BC12" i="2" s="1"/>
  <c r="BD13" i="2"/>
  <c r="BD12" i="2"/>
  <c r="BE13" i="2"/>
  <c r="BE12" i="2"/>
  <c r="BF13" i="2"/>
  <c r="BF12" i="2"/>
  <c r="BG13" i="2"/>
  <c r="BG12" i="2" s="1"/>
  <c r="BH13" i="2"/>
  <c r="BH12" i="2"/>
  <c r="BI13" i="2"/>
  <c r="BI12" i="2"/>
  <c r="BJ13" i="2"/>
  <c r="BJ12" i="2"/>
  <c r="BK13" i="2"/>
  <c r="BK12" i="2" s="1"/>
  <c r="BL13" i="2"/>
  <c r="BL12" i="2"/>
  <c r="BM13" i="2"/>
  <c r="BM12" i="2"/>
  <c r="BO13" i="2"/>
  <c r="BO12" i="2"/>
  <c r="BP13" i="2"/>
  <c r="BP12" i="2" s="1"/>
  <c r="BQ13" i="2"/>
  <c r="BQ12" i="2"/>
  <c r="BR13" i="2"/>
  <c r="BR12" i="2"/>
  <c r="BS13" i="2"/>
  <c r="BS12" i="2"/>
  <c r="BT13" i="2"/>
  <c r="BT12" i="2" s="1"/>
  <c r="BU13" i="2"/>
  <c r="BU12" i="2"/>
  <c r="BV13" i="2"/>
  <c r="BV12" i="2" s="1"/>
  <c r="BW13" i="2"/>
  <c r="BW12" i="2"/>
  <c r="BX13" i="2"/>
  <c r="BX12" i="2" s="1"/>
  <c r="BY13" i="2"/>
  <c r="BY12" i="2"/>
  <c r="BZ13" i="2"/>
  <c r="BZ12" i="2"/>
  <c r="CA13" i="2"/>
  <c r="CA12" i="2"/>
  <c r="CB13" i="2"/>
  <c r="CB12" i="2" s="1"/>
  <c r="CC13" i="2"/>
  <c r="CC12" i="2"/>
  <c r="CE13" i="2"/>
  <c r="CE12" i="2" s="1"/>
  <c r="CF13" i="2"/>
  <c r="CF12" i="2"/>
  <c r="CG13" i="2"/>
  <c r="CG12" i="2" s="1"/>
  <c r="CH13" i="2"/>
  <c r="CH12" i="2"/>
  <c r="CI13" i="2"/>
  <c r="CI12" i="2" s="1"/>
  <c r="CJ13" i="2"/>
  <c r="CJ12" i="2"/>
  <c r="CK13" i="2"/>
  <c r="CK12" i="2" s="1"/>
  <c r="CL13" i="2"/>
  <c r="CL12" i="2"/>
  <c r="CM13" i="2"/>
  <c r="CM12" i="2" s="1"/>
  <c r="CN13" i="2"/>
  <c r="CN12" i="2"/>
  <c r="CO13" i="2"/>
  <c r="CO12" i="2" s="1"/>
  <c r="CP13" i="2"/>
  <c r="CP12" i="2"/>
  <c r="CQ13" i="2"/>
  <c r="CQ12" i="2"/>
  <c r="CR13" i="2"/>
  <c r="CR12" i="2"/>
  <c r="CS13" i="2"/>
  <c r="CS12" i="2" s="1"/>
  <c r="CU13" i="2"/>
  <c r="CU12" i="2"/>
  <c r="CV13" i="2"/>
  <c r="CV12" i="2" s="1"/>
  <c r="CW13" i="2"/>
  <c r="CW12" i="2"/>
  <c r="CX13" i="2"/>
  <c r="CX12" i="2" s="1"/>
  <c r="CY13" i="2"/>
  <c r="CY12" i="2"/>
  <c r="CZ13" i="2"/>
  <c r="CZ12" i="2"/>
  <c r="DA13" i="2"/>
  <c r="DA12" i="2"/>
  <c r="DB13" i="2"/>
  <c r="DB12" i="2" s="1"/>
  <c r="DC13" i="2"/>
  <c r="DC12" i="2"/>
  <c r="DD13" i="2"/>
  <c r="DD12" i="2" s="1"/>
  <c r="DE13" i="2"/>
  <c r="DE12" i="2"/>
  <c r="DF13" i="2"/>
  <c r="DF12" i="2" s="1"/>
  <c r="DG13" i="2"/>
  <c r="DG12" i="2"/>
  <c r="DH13" i="2"/>
  <c r="DH12" i="2"/>
  <c r="DI13" i="2"/>
  <c r="DI12" i="2"/>
  <c r="DK13" i="2"/>
  <c r="DK12" i="2" s="1"/>
  <c r="DL13" i="2"/>
  <c r="DL12" i="2"/>
  <c r="DM13" i="2"/>
  <c r="DM12" i="2" s="1"/>
  <c r="B15" i="2"/>
  <c r="C15" i="2"/>
  <c r="C17" i="2"/>
  <c r="F15" i="2"/>
  <c r="G15" i="2"/>
  <c r="H15" i="2"/>
  <c r="I15" i="2"/>
  <c r="J15" i="2"/>
  <c r="J17" i="2" s="1"/>
  <c r="K15" i="2"/>
  <c r="L15" i="2"/>
  <c r="M15" i="2"/>
  <c r="N15" i="2"/>
  <c r="R16" i="2"/>
  <c r="O15" i="2"/>
  <c r="P15" i="2"/>
  <c r="Q15" i="2"/>
  <c r="R15" i="2"/>
  <c r="R17" i="2" s="1"/>
  <c r="S15" i="2"/>
  <c r="T15" i="2"/>
  <c r="X16" i="2"/>
  <c r="U15" i="2"/>
  <c r="V15" i="2"/>
  <c r="W15" i="2"/>
  <c r="X15" i="2"/>
  <c r="X17" i="2" s="1"/>
  <c r="Y15" i="2"/>
  <c r="Z15" i="2"/>
  <c r="AA15" i="2"/>
  <c r="AB15" i="2"/>
  <c r="AC15" i="2"/>
  <c r="AC17" i="2" s="1"/>
  <c r="AC16" i="2" s="1"/>
  <c r="AD15" i="2"/>
  <c r="AE15" i="2"/>
  <c r="AF15" i="2"/>
  <c r="AG15" i="2"/>
  <c r="AG17" i="2"/>
  <c r="AH15" i="2"/>
  <c r="AH17" i="2" s="1"/>
  <c r="AH16" i="2" s="1"/>
  <c r="AI15" i="2"/>
  <c r="AI17" i="2" s="1"/>
  <c r="AI16" i="2" s="1"/>
  <c r="AJ15" i="2"/>
  <c r="AK15" i="2"/>
  <c r="AK17" i="2" s="1"/>
  <c r="AK16" i="2" s="1"/>
  <c r="AL15" i="2"/>
  <c r="AM15" i="2"/>
  <c r="AN15" i="2"/>
  <c r="AO15" i="2"/>
  <c r="AO35" i="2" s="1"/>
  <c r="AP15" i="2"/>
  <c r="AQ15" i="2"/>
  <c r="AR15" i="2"/>
  <c r="AS15" i="2"/>
  <c r="AT15" i="2"/>
  <c r="AU15" i="2"/>
  <c r="AV15" i="2"/>
  <c r="AV35" i="2"/>
  <c r="AW15" i="2"/>
  <c r="AY15" i="2"/>
  <c r="AZ15" i="2"/>
  <c r="BA15" i="2"/>
  <c r="BB15" i="2"/>
  <c r="BC15" i="2"/>
  <c r="BC17" i="2"/>
  <c r="BC16" i="2"/>
  <c r="BD15" i="2"/>
  <c r="BD17" i="2" s="1"/>
  <c r="BD16" i="2" s="1"/>
  <c r="BE15" i="2"/>
  <c r="BF15" i="2"/>
  <c r="BG15" i="2"/>
  <c r="BH15" i="2"/>
  <c r="BI15" i="2"/>
  <c r="BJ15" i="2"/>
  <c r="BJ17" i="2"/>
  <c r="BJ16" i="2" s="1"/>
  <c r="BK15" i="2"/>
  <c r="BL15" i="2"/>
  <c r="BL17" i="2" s="1"/>
  <c r="BL16" i="2" s="1"/>
  <c r="BM15" i="2"/>
  <c r="BM17" i="2"/>
  <c r="BO15" i="2"/>
  <c r="BP15" i="2"/>
  <c r="BQ15" i="2"/>
  <c r="BR15" i="2"/>
  <c r="BS15" i="2"/>
  <c r="BT15" i="2"/>
  <c r="BU15" i="2"/>
  <c r="BV15" i="2"/>
  <c r="BV17" i="2" s="1"/>
  <c r="BV16" i="2" s="1"/>
  <c r="BW15" i="2"/>
  <c r="BX15" i="2"/>
  <c r="BY15" i="2"/>
  <c r="BZ15" i="2"/>
  <c r="CP16" i="2"/>
  <c r="CA15" i="2"/>
  <c r="CA17" i="2" s="1"/>
  <c r="CA16" i="2" s="1"/>
  <c r="CB15" i="2"/>
  <c r="CC15" i="2"/>
  <c r="CE15" i="2"/>
  <c r="CF15" i="2"/>
  <c r="CG15" i="2"/>
  <c r="CH15" i="2"/>
  <c r="CH17" i="2" s="1"/>
  <c r="CH16" i="2" s="1"/>
  <c r="CI15" i="2"/>
  <c r="CJ15" i="2"/>
  <c r="CK15" i="2"/>
  <c r="CL15" i="2"/>
  <c r="CM15" i="2"/>
  <c r="CN15" i="2"/>
  <c r="CO15" i="2"/>
  <c r="CO17" i="2"/>
  <c r="CO16" i="2"/>
  <c r="CP15" i="2"/>
  <c r="CP17" i="2" s="1"/>
  <c r="CQ15" i="2"/>
  <c r="CR15" i="2"/>
  <c r="DH17" i="2"/>
  <c r="DH16" i="2" s="1"/>
  <c r="CS15" i="2"/>
  <c r="CU15" i="2"/>
  <c r="CU17" i="2"/>
  <c r="CU16" i="2" s="1"/>
  <c r="CV15" i="2"/>
  <c r="CW15" i="2"/>
  <c r="CX15" i="2"/>
  <c r="CY15" i="2"/>
  <c r="CY17" i="2" s="1"/>
  <c r="CY16" i="2" s="1"/>
  <c r="CZ15" i="2"/>
  <c r="DP17" i="2" s="1"/>
  <c r="DP16" i="2" s="1"/>
  <c r="DA15" i="2"/>
  <c r="DB15" i="2"/>
  <c r="DB17" i="2"/>
  <c r="DB16" i="2" s="1"/>
  <c r="DC15" i="2"/>
  <c r="DD15" i="2"/>
  <c r="DD17" i="2" s="1"/>
  <c r="DD16" i="2" s="1"/>
  <c r="DE15" i="2"/>
  <c r="DF15" i="2"/>
  <c r="DH15" i="2"/>
  <c r="DI15" i="2"/>
  <c r="DK15" i="2"/>
  <c r="DL15" i="2"/>
  <c r="DM15" i="2"/>
  <c r="G16" i="2"/>
  <c r="H16" i="2"/>
  <c r="I16" i="2"/>
  <c r="AL16" i="2"/>
  <c r="AM16" i="2"/>
  <c r="AN16" i="2"/>
  <c r="AO16" i="2"/>
  <c r="AP16" i="2"/>
  <c r="AQ16" i="2"/>
  <c r="AR16" i="2"/>
  <c r="AS16" i="2"/>
  <c r="AT16" i="2"/>
  <c r="AU16" i="2"/>
  <c r="AV16" i="2"/>
  <c r="AW16" i="2"/>
  <c r="AX18" i="2"/>
  <c r="BN18" i="2"/>
  <c r="BN20" i="2" s="1"/>
  <c r="BN19" i="2" s="1"/>
  <c r="CD18" i="2"/>
  <c r="CT18" i="2"/>
  <c r="CT20" i="2"/>
  <c r="CT19" i="2"/>
  <c r="DJ18" i="2"/>
  <c r="DJ20" i="2" s="1"/>
  <c r="DJ19" i="2" s="1"/>
  <c r="G19" i="2"/>
  <c r="H19" i="2"/>
  <c r="I19" i="2"/>
  <c r="AL19" i="2"/>
  <c r="AM19" i="2"/>
  <c r="AN19" i="2"/>
  <c r="AO19" i="2"/>
  <c r="AP19" i="2"/>
  <c r="AQ19" i="2"/>
  <c r="AR19" i="2"/>
  <c r="AS19" i="2"/>
  <c r="AT19" i="2"/>
  <c r="AU19" i="2"/>
  <c r="AV19" i="2"/>
  <c r="AW19" i="2"/>
  <c r="C20" i="2"/>
  <c r="F20" i="2"/>
  <c r="F19" i="2" s="1"/>
  <c r="J20" i="2"/>
  <c r="J19" i="2"/>
  <c r="K20" i="2"/>
  <c r="K19" i="2" s="1"/>
  <c r="L20" i="2"/>
  <c r="L19" i="2" s="1"/>
  <c r="M20" i="2"/>
  <c r="M19" i="2" s="1"/>
  <c r="N20" i="2"/>
  <c r="N19" i="2"/>
  <c r="O20" i="2"/>
  <c r="O19" i="2" s="1"/>
  <c r="P20" i="2"/>
  <c r="P19" i="2" s="1"/>
  <c r="Q20" i="2"/>
  <c r="Q19" i="2" s="1"/>
  <c r="R20" i="2"/>
  <c r="R19" i="2" s="1"/>
  <c r="S20" i="2"/>
  <c r="S19" i="2" s="1"/>
  <c r="T20" i="2"/>
  <c r="T19" i="2" s="1"/>
  <c r="U20" i="2"/>
  <c r="U19" i="2" s="1"/>
  <c r="V20" i="2"/>
  <c r="V19" i="2" s="1"/>
  <c r="W20" i="2"/>
  <c r="W19" i="2" s="1"/>
  <c r="X20" i="2"/>
  <c r="X19" i="2" s="1"/>
  <c r="Y20" i="2"/>
  <c r="Y19" i="2" s="1"/>
  <c r="Z20" i="2"/>
  <c r="Z19" i="2" s="1"/>
  <c r="AA20" i="2"/>
  <c r="AA19" i="2" s="1"/>
  <c r="AB20" i="2"/>
  <c r="AB19" i="2" s="1"/>
  <c r="AC20" i="2"/>
  <c r="AC19" i="2"/>
  <c r="AD20" i="2"/>
  <c r="AD19" i="2" s="1"/>
  <c r="AE20" i="2"/>
  <c r="AE19" i="2" s="1"/>
  <c r="AF20" i="2"/>
  <c r="AF19" i="2" s="1"/>
  <c r="AG20" i="2"/>
  <c r="AG19" i="2" s="1"/>
  <c r="AH20" i="2"/>
  <c r="AH19" i="2" s="1"/>
  <c r="AI20" i="2"/>
  <c r="AI19" i="2" s="1"/>
  <c r="AJ20" i="2"/>
  <c r="AJ19" i="2" s="1"/>
  <c r="AK20" i="2"/>
  <c r="AK19" i="2"/>
  <c r="AY20" i="2"/>
  <c r="AY19" i="2" s="1"/>
  <c r="AZ20" i="2"/>
  <c r="AZ19" i="2" s="1"/>
  <c r="BA20" i="2"/>
  <c r="BA19" i="2" s="1"/>
  <c r="BB20" i="2"/>
  <c r="BB19" i="2" s="1"/>
  <c r="BC20" i="2"/>
  <c r="BC19" i="2" s="1"/>
  <c r="BD20" i="2"/>
  <c r="BD19" i="2" s="1"/>
  <c r="BE20" i="2"/>
  <c r="BE19" i="2" s="1"/>
  <c r="BF20" i="2"/>
  <c r="BF19" i="2"/>
  <c r="BG20" i="2"/>
  <c r="BG19" i="2" s="1"/>
  <c r="BH20" i="2"/>
  <c r="BH19" i="2" s="1"/>
  <c r="BI20" i="2"/>
  <c r="BI19" i="2" s="1"/>
  <c r="BJ20" i="2"/>
  <c r="BJ19" i="2" s="1"/>
  <c r="BK20" i="2"/>
  <c r="BK19" i="2" s="1"/>
  <c r="BL20" i="2"/>
  <c r="BL19" i="2" s="1"/>
  <c r="BM20" i="2"/>
  <c r="BM19" i="2" s="1"/>
  <c r="BO20" i="2"/>
  <c r="BO19" i="2" s="1"/>
  <c r="BP20" i="2"/>
  <c r="BP19" i="2" s="1"/>
  <c r="BQ20" i="2"/>
  <c r="BQ19" i="2" s="1"/>
  <c r="BR20" i="2"/>
  <c r="BR19" i="2" s="1"/>
  <c r="BS20" i="2"/>
  <c r="BS19" i="2" s="1"/>
  <c r="BT20" i="2"/>
  <c r="BT19" i="2" s="1"/>
  <c r="BU20" i="2"/>
  <c r="BU19" i="2" s="1"/>
  <c r="BV20" i="2"/>
  <c r="BV19" i="2" s="1"/>
  <c r="BW20" i="2"/>
  <c r="BW19" i="2"/>
  <c r="BX20" i="2"/>
  <c r="BX19" i="2" s="1"/>
  <c r="BY20" i="2"/>
  <c r="BY19" i="2" s="1"/>
  <c r="BZ20" i="2"/>
  <c r="BZ19" i="2" s="1"/>
  <c r="CA20" i="2"/>
  <c r="CA19" i="2" s="1"/>
  <c r="CB20" i="2"/>
  <c r="CB19" i="2" s="1"/>
  <c r="CC20" i="2"/>
  <c r="CC19" i="2" s="1"/>
  <c r="CE20" i="2"/>
  <c r="CE19" i="2" s="1"/>
  <c r="CF20" i="2"/>
  <c r="CF19" i="2"/>
  <c r="CG20" i="2"/>
  <c r="CG19" i="2" s="1"/>
  <c r="CH20" i="2"/>
  <c r="CH19" i="2" s="1"/>
  <c r="CI20" i="2"/>
  <c r="CI19" i="2" s="1"/>
  <c r="CJ20" i="2"/>
  <c r="CJ19" i="2" s="1"/>
  <c r="CK20" i="2"/>
  <c r="CK19" i="2" s="1"/>
  <c r="CL20" i="2"/>
  <c r="CL19" i="2" s="1"/>
  <c r="CM20" i="2"/>
  <c r="CM19" i="2" s="1"/>
  <c r="CN20" i="2"/>
  <c r="CN19" i="2"/>
  <c r="CO20" i="2"/>
  <c r="CO19" i="2" s="1"/>
  <c r="CP20" i="2"/>
  <c r="CP19" i="2" s="1"/>
  <c r="CQ20" i="2"/>
  <c r="CQ19" i="2" s="1"/>
  <c r="CR20" i="2"/>
  <c r="CR19" i="2" s="1"/>
  <c r="CS20" i="2"/>
  <c r="CS19" i="2" s="1"/>
  <c r="CU20" i="2"/>
  <c r="CU19" i="2" s="1"/>
  <c r="CV20" i="2"/>
  <c r="CV19" i="2" s="1"/>
  <c r="CW20" i="2"/>
  <c r="CW19" i="2" s="1"/>
  <c r="CX20" i="2"/>
  <c r="CX19" i="2" s="1"/>
  <c r="CY20" i="2"/>
  <c r="CY19" i="2" s="1"/>
  <c r="CZ20" i="2"/>
  <c r="CZ19" i="2" s="1"/>
  <c r="DA20" i="2"/>
  <c r="DA19" i="2" s="1"/>
  <c r="DB20" i="2"/>
  <c r="DB19" i="2" s="1"/>
  <c r="DC20" i="2"/>
  <c r="DC19" i="2" s="1"/>
  <c r="DD20" i="2"/>
  <c r="DD19" i="2" s="1"/>
  <c r="DE20" i="2"/>
  <c r="DE19" i="2"/>
  <c r="DF20" i="2"/>
  <c r="DF19" i="2" s="1"/>
  <c r="DG20" i="2"/>
  <c r="DG19" i="2" s="1"/>
  <c r="DH20" i="2"/>
  <c r="DH19" i="2" s="1"/>
  <c r="DI20" i="2"/>
  <c r="DI19" i="2" s="1"/>
  <c r="DK20" i="2"/>
  <c r="DK19" i="2" s="1"/>
  <c r="DL20" i="2"/>
  <c r="DL19" i="2" s="1"/>
  <c r="DM20" i="2"/>
  <c r="DM19" i="2" s="1"/>
  <c r="AX21" i="2"/>
  <c r="BN21" i="2"/>
  <c r="BN15" i="2" s="1"/>
  <c r="BN17" i="2" s="1"/>
  <c r="BN16" i="2" s="1"/>
  <c r="CD21" i="2"/>
  <c r="CD23" i="2" s="1"/>
  <c r="CD22" i="2" s="1"/>
  <c r="CT21" i="2"/>
  <c r="DJ21" i="2"/>
  <c r="DJ23" i="2" s="1"/>
  <c r="DJ22" i="2" s="1"/>
  <c r="G22" i="2"/>
  <c r="H22" i="2"/>
  <c r="I22" i="2"/>
  <c r="AL22" i="2"/>
  <c r="AM22" i="2"/>
  <c r="AN22" i="2"/>
  <c r="AO22" i="2"/>
  <c r="AP22" i="2"/>
  <c r="AQ22" i="2"/>
  <c r="AR22" i="2"/>
  <c r="AS22" i="2"/>
  <c r="AT22" i="2"/>
  <c r="AU22" i="2"/>
  <c r="AV22" i="2"/>
  <c r="AW22" i="2"/>
  <c r="C23" i="2"/>
  <c r="F23" i="2"/>
  <c r="F22" i="2" s="1"/>
  <c r="J23" i="2"/>
  <c r="J22" i="2"/>
  <c r="K23" i="2"/>
  <c r="K22" i="2"/>
  <c r="L23" i="2"/>
  <c r="L22" i="2"/>
  <c r="M23" i="2"/>
  <c r="M22" i="2" s="1"/>
  <c r="N23" i="2"/>
  <c r="N22" i="2"/>
  <c r="O23" i="2"/>
  <c r="O22" i="2"/>
  <c r="P23" i="2"/>
  <c r="P22" i="2"/>
  <c r="Q23" i="2"/>
  <c r="Q22" i="2" s="1"/>
  <c r="R23" i="2"/>
  <c r="R22" i="2"/>
  <c r="S23" i="2"/>
  <c r="S22" i="2"/>
  <c r="T23" i="2"/>
  <c r="T22" i="2"/>
  <c r="U23" i="2"/>
  <c r="U22" i="2" s="1"/>
  <c r="V23" i="2"/>
  <c r="V22" i="2"/>
  <c r="W23" i="2"/>
  <c r="W22" i="2"/>
  <c r="X23" i="2"/>
  <c r="X22" i="2"/>
  <c r="Y23" i="2"/>
  <c r="Y22" i="2" s="1"/>
  <c r="Z23" i="2"/>
  <c r="Z22" i="2"/>
  <c r="AA23" i="2"/>
  <c r="AA22" i="2"/>
  <c r="AB23" i="2"/>
  <c r="AB22" i="2"/>
  <c r="AC23" i="2"/>
  <c r="AC22" i="2" s="1"/>
  <c r="AD23" i="2"/>
  <c r="AD22" i="2"/>
  <c r="AE23" i="2"/>
  <c r="AE22" i="2"/>
  <c r="AF23" i="2"/>
  <c r="AF22" i="2"/>
  <c r="AG23" i="2"/>
  <c r="AG22" i="2" s="1"/>
  <c r="AH23" i="2"/>
  <c r="AH22" i="2"/>
  <c r="AI23" i="2"/>
  <c r="AI22" i="2"/>
  <c r="AJ23" i="2"/>
  <c r="AJ22" i="2"/>
  <c r="AK23" i="2"/>
  <c r="AK22" i="2" s="1"/>
  <c r="AY23" i="2"/>
  <c r="AY22" i="2"/>
  <c r="AZ23" i="2"/>
  <c r="AZ22" i="2"/>
  <c r="BA23" i="2"/>
  <c r="BA22" i="2"/>
  <c r="BB23" i="2"/>
  <c r="BB22" i="2" s="1"/>
  <c r="BC23" i="2"/>
  <c r="BC22" i="2"/>
  <c r="BD23" i="2"/>
  <c r="BD22" i="2"/>
  <c r="BE23" i="2"/>
  <c r="BE22" i="2"/>
  <c r="BF23" i="2"/>
  <c r="BF22" i="2" s="1"/>
  <c r="BG23" i="2"/>
  <c r="BG22" i="2"/>
  <c r="BH23" i="2"/>
  <c r="BH22" i="2"/>
  <c r="BI23" i="2"/>
  <c r="BI22" i="2"/>
  <c r="BJ23" i="2"/>
  <c r="BJ22" i="2" s="1"/>
  <c r="BK23" i="2"/>
  <c r="BK22" i="2"/>
  <c r="BL23" i="2"/>
  <c r="BL22" i="2"/>
  <c r="BM23" i="2"/>
  <c r="BM22" i="2"/>
  <c r="BO23" i="2"/>
  <c r="BO22" i="2" s="1"/>
  <c r="BP23" i="2"/>
  <c r="BP22" i="2"/>
  <c r="BQ23" i="2"/>
  <c r="BQ22" i="2"/>
  <c r="BR23" i="2"/>
  <c r="BR22" i="2"/>
  <c r="BS23" i="2"/>
  <c r="BS22" i="2" s="1"/>
  <c r="BT23" i="2"/>
  <c r="BT22" i="2"/>
  <c r="BU23" i="2"/>
  <c r="BU22" i="2"/>
  <c r="BV23" i="2"/>
  <c r="BV22" i="2"/>
  <c r="BW23" i="2"/>
  <c r="BW22" i="2" s="1"/>
  <c r="BX23" i="2"/>
  <c r="BX22" i="2"/>
  <c r="BY23" i="2"/>
  <c r="BY22" i="2"/>
  <c r="BZ23" i="2"/>
  <c r="BZ22" i="2"/>
  <c r="CA23" i="2"/>
  <c r="CA22" i="2" s="1"/>
  <c r="CB23" i="2"/>
  <c r="CB22" i="2"/>
  <c r="CC23" i="2"/>
  <c r="CC22" i="2"/>
  <c r="CE23" i="2"/>
  <c r="CE22" i="2"/>
  <c r="CF23" i="2"/>
  <c r="CF22" i="2" s="1"/>
  <c r="CG23" i="2"/>
  <c r="CG22" i="2"/>
  <c r="CH23" i="2"/>
  <c r="CH22" i="2"/>
  <c r="CI23" i="2"/>
  <c r="CI22" i="2"/>
  <c r="CJ23" i="2"/>
  <c r="CJ22" i="2" s="1"/>
  <c r="CK23" i="2"/>
  <c r="CK22" i="2"/>
  <c r="CL23" i="2"/>
  <c r="CL22" i="2"/>
  <c r="CM23" i="2"/>
  <c r="CM22" i="2"/>
  <c r="CN23" i="2"/>
  <c r="CN22" i="2" s="1"/>
  <c r="CO23" i="2"/>
  <c r="CO22" i="2"/>
  <c r="CP23" i="2"/>
  <c r="CP22" i="2"/>
  <c r="CQ23" i="2"/>
  <c r="CQ22" i="2"/>
  <c r="CR23" i="2"/>
  <c r="CR22" i="2" s="1"/>
  <c r="CS23" i="2"/>
  <c r="CS22" i="2"/>
  <c r="CU23" i="2"/>
  <c r="CU22" i="2"/>
  <c r="CV23" i="2"/>
  <c r="CV22" i="2"/>
  <c r="CW23" i="2"/>
  <c r="CW22" i="2" s="1"/>
  <c r="CX23" i="2"/>
  <c r="CX22" i="2"/>
  <c r="CY23" i="2"/>
  <c r="CY22" i="2"/>
  <c r="CZ23" i="2"/>
  <c r="CZ22" i="2"/>
  <c r="DA23" i="2"/>
  <c r="DA22" i="2" s="1"/>
  <c r="DB23" i="2"/>
  <c r="DB22" i="2"/>
  <c r="DC23" i="2"/>
  <c r="DC22" i="2"/>
  <c r="DD23" i="2"/>
  <c r="DD22" i="2"/>
  <c r="DE23" i="2"/>
  <c r="DE22" i="2" s="1"/>
  <c r="DF23" i="2"/>
  <c r="DF22" i="2"/>
  <c r="DG23" i="2"/>
  <c r="DG22" i="2" s="1"/>
  <c r="DH23" i="2"/>
  <c r="DH22" i="2"/>
  <c r="DI23" i="2"/>
  <c r="DI22" i="2" s="1"/>
  <c r="DK23" i="2"/>
  <c r="DK22" i="2"/>
  <c r="DL23" i="2"/>
  <c r="DL22" i="2" s="1"/>
  <c r="DM23" i="2"/>
  <c r="DM22" i="2"/>
  <c r="B25" i="2"/>
  <c r="C25" i="2"/>
  <c r="F25" i="2"/>
  <c r="G25" i="2"/>
  <c r="H25" i="2"/>
  <c r="I25" i="2"/>
  <c r="J25" i="2"/>
  <c r="K25" i="2"/>
  <c r="L25" i="2"/>
  <c r="M25" i="2"/>
  <c r="N25" i="2"/>
  <c r="O25" i="2"/>
  <c r="P25" i="2"/>
  <c r="Q25" i="2"/>
  <c r="R25" i="2"/>
  <c r="S25" i="2"/>
  <c r="T25" i="2"/>
  <c r="T35" i="2" s="1"/>
  <c r="U25" i="2"/>
  <c r="V25" i="2"/>
  <c r="V27" i="2" s="1"/>
  <c r="W25" i="2"/>
  <c r="X25" i="2"/>
  <c r="X35" i="2"/>
  <c r="Y25" i="2"/>
  <c r="Y27" i="2" s="1"/>
  <c r="Y26" i="2" s="1"/>
  <c r="Z25" i="2"/>
  <c r="AA25" i="2"/>
  <c r="AB25" i="2"/>
  <c r="AC25" i="2"/>
  <c r="AC27" i="2" s="1"/>
  <c r="AC26" i="2" s="1"/>
  <c r="AD25" i="2"/>
  <c r="AD27" i="2"/>
  <c r="AD26" i="2" s="1"/>
  <c r="AE25" i="2"/>
  <c r="AF25" i="2"/>
  <c r="AG25" i="2"/>
  <c r="AH25" i="2"/>
  <c r="AI25" i="2"/>
  <c r="AJ25" i="2"/>
  <c r="AJ35" i="2"/>
  <c r="AK25" i="2"/>
  <c r="AL25" i="2"/>
  <c r="AM25" i="2"/>
  <c r="AN25" i="2"/>
  <c r="AO25" i="2"/>
  <c r="AP25" i="2"/>
  <c r="AQ25" i="2"/>
  <c r="AR25" i="2"/>
  <c r="AS25" i="2"/>
  <c r="AT25" i="2"/>
  <c r="AU25" i="2"/>
  <c r="AV25" i="2"/>
  <c r="AW25" i="2"/>
  <c r="AY25" i="2"/>
  <c r="AY27" i="2"/>
  <c r="AY26" i="2"/>
  <c r="AZ25" i="2"/>
  <c r="BA25" i="2"/>
  <c r="BB25" i="2"/>
  <c r="BC25" i="2"/>
  <c r="BD25" i="2"/>
  <c r="BE25" i="2"/>
  <c r="BF25" i="2"/>
  <c r="BG25" i="2"/>
  <c r="BH25" i="2"/>
  <c r="BI25" i="2"/>
  <c r="BI27" i="2" s="1"/>
  <c r="BI26" i="2" s="1"/>
  <c r="BJ25" i="2"/>
  <c r="BJ27" i="2" s="1"/>
  <c r="BJ26" i="2" s="1"/>
  <c r="BK25" i="2"/>
  <c r="BK27" i="2" s="1"/>
  <c r="BK26" i="2" s="1"/>
  <c r="BL25" i="2"/>
  <c r="BM25" i="2"/>
  <c r="BM27" i="2" s="1"/>
  <c r="BM26" i="2" s="1"/>
  <c r="BO25" i="2"/>
  <c r="BP25" i="2"/>
  <c r="BP27" i="2" s="1"/>
  <c r="BP26" i="2" s="1"/>
  <c r="BQ25" i="2"/>
  <c r="BQ27" i="2"/>
  <c r="BQ26" i="2" s="1"/>
  <c r="BR25" i="2"/>
  <c r="BS25" i="2"/>
  <c r="BT25" i="2"/>
  <c r="BT27" i="2"/>
  <c r="BT26" i="2" s="1"/>
  <c r="BU25" i="2"/>
  <c r="BU27" i="2" s="1"/>
  <c r="BU26" i="2" s="1"/>
  <c r="BV25" i="2"/>
  <c r="BW25" i="2"/>
  <c r="BX25" i="2"/>
  <c r="BY25" i="2"/>
  <c r="BZ25" i="2"/>
  <c r="CA25" i="2"/>
  <c r="CB25" i="2"/>
  <c r="CB27" i="2" s="1"/>
  <c r="CC25" i="2"/>
  <c r="CE25" i="2"/>
  <c r="CE27" i="2"/>
  <c r="CE26" i="2" s="1"/>
  <c r="CF25" i="2"/>
  <c r="CG25" i="2"/>
  <c r="CH25" i="2"/>
  <c r="CI25" i="2"/>
  <c r="CI27" i="2" s="1"/>
  <c r="CI26" i="2" s="1"/>
  <c r="CJ25" i="2"/>
  <c r="CJ27" i="2"/>
  <c r="CK25" i="2"/>
  <c r="CK27" i="2" s="1"/>
  <c r="CK26" i="2" s="1"/>
  <c r="CL25" i="2"/>
  <c r="CM25" i="2"/>
  <c r="CN25" i="2"/>
  <c r="CO25" i="2"/>
  <c r="DE27" i="2" s="1"/>
  <c r="DE26" i="2" s="1"/>
  <c r="CP25" i="2"/>
  <c r="CP27" i="2" s="1"/>
  <c r="CP26" i="2" s="1"/>
  <c r="CQ25" i="2"/>
  <c r="CQ27" i="2" s="1"/>
  <c r="CQ26" i="2" s="1"/>
  <c r="CR25" i="2"/>
  <c r="CS25" i="2"/>
  <c r="CU25" i="2"/>
  <c r="CV25" i="2"/>
  <c r="CW25" i="2"/>
  <c r="CX25" i="2"/>
  <c r="DN27" i="2" s="1"/>
  <c r="DN26" i="2" s="1"/>
  <c r="CY25" i="2"/>
  <c r="CZ25" i="2"/>
  <c r="DA25" i="2"/>
  <c r="DB25" i="2"/>
  <c r="DC25" i="2"/>
  <c r="DC27" i="2"/>
  <c r="DC26" i="2"/>
  <c r="DD25" i="2"/>
  <c r="DE25" i="2"/>
  <c r="DF25" i="2"/>
  <c r="DG25" i="2"/>
  <c r="DH25" i="2"/>
  <c r="DH27" i="2" s="1"/>
  <c r="DH26" i="2" s="1"/>
  <c r="DI25" i="2"/>
  <c r="DI27" i="2"/>
  <c r="DI26" i="2" s="1"/>
  <c r="DK25" i="2"/>
  <c r="DK27" i="2" s="1"/>
  <c r="DK26" i="2"/>
  <c r="DL25" i="2"/>
  <c r="DM25" i="2"/>
  <c r="G26" i="2"/>
  <c r="H26" i="2"/>
  <c r="I26" i="2"/>
  <c r="AL26" i="2"/>
  <c r="AM26" i="2"/>
  <c r="AN26" i="2"/>
  <c r="AO26" i="2"/>
  <c r="AP26" i="2"/>
  <c r="AQ26" i="2"/>
  <c r="AR26" i="2"/>
  <c r="AS26" i="2"/>
  <c r="AT26" i="2"/>
  <c r="AU26" i="2"/>
  <c r="AV26" i="2"/>
  <c r="AW26" i="2"/>
  <c r="AX28" i="2"/>
  <c r="BN28" i="2"/>
  <c r="CD28" i="2"/>
  <c r="CD30" i="2" s="1"/>
  <c r="CD29" i="2" s="1"/>
  <c r="CT28" i="2"/>
  <c r="CT38" i="2"/>
  <c r="DJ28" i="2"/>
  <c r="DJ30" i="2" s="1"/>
  <c r="DJ29" i="2" s="1"/>
  <c r="G29" i="2"/>
  <c r="H29" i="2"/>
  <c r="I29" i="2"/>
  <c r="AL29" i="2"/>
  <c r="AM29" i="2"/>
  <c r="AN29" i="2"/>
  <c r="AO29" i="2"/>
  <c r="AP29" i="2"/>
  <c r="AQ29" i="2"/>
  <c r="AR29" i="2"/>
  <c r="AS29" i="2"/>
  <c r="AT29" i="2"/>
  <c r="AU29" i="2"/>
  <c r="AV29" i="2"/>
  <c r="AW29" i="2"/>
  <c r="C30" i="2"/>
  <c r="F30" i="2"/>
  <c r="F29" i="2" s="1"/>
  <c r="J30" i="2"/>
  <c r="J29" i="2" s="1"/>
  <c r="K30" i="2"/>
  <c r="K29" i="2" s="1"/>
  <c r="L30" i="2"/>
  <c r="L29" i="2"/>
  <c r="M30" i="2"/>
  <c r="M29" i="2" s="1"/>
  <c r="N30" i="2"/>
  <c r="N29" i="2" s="1"/>
  <c r="O30" i="2"/>
  <c r="O29" i="2" s="1"/>
  <c r="P30" i="2"/>
  <c r="P29" i="2"/>
  <c r="Q30" i="2"/>
  <c r="Q29" i="2" s="1"/>
  <c r="R30" i="2"/>
  <c r="R29" i="2" s="1"/>
  <c r="S30" i="2"/>
  <c r="S29" i="2" s="1"/>
  <c r="T30" i="2"/>
  <c r="T29" i="2"/>
  <c r="U30" i="2"/>
  <c r="U29" i="2" s="1"/>
  <c r="V30" i="2"/>
  <c r="V29" i="2" s="1"/>
  <c r="W30" i="2"/>
  <c r="W29" i="2" s="1"/>
  <c r="X30" i="2"/>
  <c r="X29" i="2"/>
  <c r="Y30" i="2"/>
  <c r="Y29" i="2" s="1"/>
  <c r="Z30" i="2"/>
  <c r="Z29" i="2" s="1"/>
  <c r="AA30" i="2"/>
  <c r="AA29" i="2" s="1"/>
  <c r="AB30" i="2"/>
  <c r="AB29" i="2"/>
  <c r="AC30" i="2"/>
  <c r="AC29" i="2" s="1"/>
  <c r="AD30" i="2"/>
  <c r="AD29" i="2" s="1"/>
  <c r="AE30" i="2"/>
  <c r="AE29" i="2" s="1"/>
  <c r="AF30" i="2"/>
  <c r="AF29" i="2"/>
  <c r="AG30" i="2"/>
  <c r="AG29" i="2" s="1"/>
  <c r="AH30" i="2"/>
  <c r="AH29" i="2" s="1"/>
  <c r="AI30" i="2"/>
  <c r="AI29" i="2" s="1"/>
  <c r="AJ30" i="2"/>
  <c r="AJ29" i="2"/>
  <c r="AK30" i="2"/>
  <c r="AK29" i="2" s="1"/>
  <c r="AY30" i="2"/>
  <c r="AY29" i="2" s="1"/>
  <c r="AZ30" i="2"/>
  <c r="AZ29" i="2" s="1"/>
  <c r="BA30" i="2"/>
  <c r="BA29" i="2"/>
  <c r="BB30" i="2"/>
  <c r="BB29" i="2" s="1"/>
  <c r="BC30" i="2"/>
  <c r="BC29" i="2" s="1"/>
  <c r="BD30" i="2"/>
  <c r="BD29" i="2" s="1"/>
  <c r="BE30" i="2"/>
  <c r="BE29" i="2"/>
  <c r="BF30" i="2"/>
  <c r="BF29" i="2" s="1"/>
  <c r="BG30" i="2"/>
  <c r="BG29" i="2" s="1"/>
  <c r="BH30" i="2"/>
  <c r="BH29" i="2" s="1"/>
  <c r="BI30" i="2"/>
  <c r="BI29" i="2"/>
  <c r="BJ30" i="2"/>
  <c r="BJ29" i="2" s="1"/>
  <c r="BK30" i="2"/>
  <c r="BK29" i="2" s="1"/>
  <c r="BL30" i="2"/>
  <c r="BL29" i="2" s="1"/>
  <c r="BM30" i="2"/>
  <c r="BM29" i="2"/>
  <c r="BO30" i="2"/>
  <c r="BO29" i="2" s="1"/>
  <c r="BP30" i="2"/>
  <c r="BP29" i="2" s="1"/>
  <c r="BQ30" i="2"/>
  <c r="BQ29" i="2" s="1"/>
  <c r="BR30" i="2"/>
  <c r="BR29" i="2"/>
  <c r="BS30" i="2"/>
  <c r="BS29" i="2" s="1"/>
  <c r="BT30" i="2"/>
  <c r="BT29" i="2" s="1"/>
  <c r="BU30" i="2"/>
  <c r="BU29" i="2" s="1"/>
  <c r="BV30" i="2"/>
  <c r="BV29" i="2"/>
  <c r="BW30" i="2"/>
  <c r="BW29" i="2" s="1"/>
  <c r="BX30" i="2"/>
  <c r="BX29" i="2" s="1"/>
  <c r="BY30" i="2"/>
  <c r="BY29" i="2" s="1"/>
  <c r="BZ30" i="2"/>
  <c r="BZ29" i="2"/>
  <c r="CA30" i="2"/>
  <c r="CA29" i="2" s="1"/>
  <c r="CB30" i="2"/>
  <c r="CB29" i="2" s="1"/>
  <c r="CC30" i="2"/>
  <c r="CC29" i="2" s="1"/>
  <c r="CE30" i="2"/>
  <c r="CE29" i="2"/>
  <c r="CF30" i="2"/>
  <c r="CF29" i="2" s="1"/>
  <c r="CG30" i="2"/>
  <c r="CG29" i="2" s="1"/>
  <c r="CH30" i="2"/>
  <c r="CH29" i="2" s="1"/>
  <c r="CI30" i="2"/>
  <c r="CI29" i="2"/>
  <c r="CJ30" i="2"/>
  <c r="CJ29" i="2" s="1"/>
  <c r="CK30" i="2"/>
  <c r="CK29" i="2" s="1"/>
  <c r="CL30" i="2"/>
  <c r="CL29" i="2" s="1"/>
  <c r="CM30" i="2"/>
  <c r="CM29" i="2"/>
  <c r="CN30" i="2"/>
  <c r="CN29" i="2" s="1"/>
  <c r="CO30" i="2"/>
  <c r="CO29" i="2" s="1"/>
  <c r="CP30" i="2"/>
  <c r="CP29" i="2" s="1"/>
  <c r="CQ30" i="2"/>
  <c r="CQ29" i="2"/>
  <c r="CR30" i="2"/>
  <c r="CR29" i="2" s="1"/>
  <c r="CS30" i="2"/>
  <c r="CS29" i="2" s="1"/>
  <c r="CU30" i="2"/>
  <c r="CU29" i="2" s="1"/>
  <c r="CV30" i="2"/>
  <c r="CV29" i="2"/>
  <c r="CW30" i="2"/>
  <c r="CW29" i="2" s="1"/>
  <c r="CX30" i="2"/>
  <c r="CX29" i="2" s="1"/>
  <c r="CY30" i="2"/>
  <c r="CY29" i="2" s="1"/>
  <c r="CZ30" i="2"/>
  <c r="CZ29" i="2"/>
  <c r="DA30" i="2"/>
  <c r="DA29" i="2" s="1"/>
  <c r="DB30" i="2"/>
  <c r="DB29" i="2" s="1"/>
  <c r="DC30" i="2"/>
  <c r="DC29" i="2" s="1"/>
  <c r="DD30" i="2"/>
  <c r="DD29" i="2"/>
  <c r="DE30" i="2"/>
  <c r="DE29" i="2" s="1"/>
  <c r="DF30" i="2"/>
  <c r="DF29" i="2" s="1"/>
  <c r="DG30" i="2"/>
  <c r="DG29" i="2" s="1"/>
  <c r="DH30" i="2"/>
  <c r="DH29" i="2"/>
  <c r="DI30" i="2"/>
  <c r="DI29" i="2" s="1"/>
  <c r="DK30" i="2"/>
  <c r="DK29" i="2" s="1"/>
  <c r="DL30" i="2"/>
  <c r="DL29" i="2" s="1"/>
  <c r="DM30" i="2"/>
  <c r="DM29" i="2"/>
  <c r="AX31" i="2"/>
  <c r="BN31" i="2"/>
  <c r="BN25" i="2"/>
  <c r="CD31" i="2"/>
  <c r="CD33" i="2"/>
  <c r="CD32" i="2" s="1"/>
  <c r="CT31" i="2"/>
  <c r="DJ31" i="2"/>
  <c r="DJ33" i="2"/>
  <c r="DJ32" i="2" s="1"/>
  <c r="G32" i="2"/>
  <c r="H32" i="2"/>
  <c r="I32" i="2"/>
  <c r="AL32" i="2"/>
  <c r="AM32" i="2"/>
  <c r="AN32" i="2"/>
  <c r="AO32" i="2"/>
  <c r="AP32" i="2"/>
  <c r="AQ32" i="2"/>
  <c r="AR32" i="2"/>
  <c r="AS32" i="2"/>
  <c r="AT32" i="2"/>
  <c r="AU32" i="2"/>
  <c r="AV32" i="2"/>
  <c r="AW32" i="2"/>
  <c r="C33" i="2"/>
  <c r="F33" i="2"/>
  <c r="F32" i="2" s="1"/>
  <c r="J33" i="2"/>
  <c r="J32" i="2" s="1"/>
  <c r="K33" i="2"/>
  <c r="K32" i="2"/>
  <c r="L33" i="2"/>
  <c r="L32" i="2" s="1"/>
  <c r="M33" i="2"/>
  <c r="M32" i="2" s="1"/>
  <c r="N33" i="2"/>
  <c r="N32" i="2"/>
  <c r="O33" i="2"/>
  <c r="O32" i="2"/>
  <c r="P33" i="2"/>
  <c r="P32" i="2" s="1"/>
  <c r="Q33" i="2"/>
  <c r="Q32" i="2" s="1"/>
  <c r="R33" i="2"/>
  <c r="R32" i="2" s="1"/>
  <c r="S33" i="2"/>
  <c r="S32" i="2"/>
  <c r="T33" i="2"/>
  <c r="T32" i="2" s="1"/>
  <c r="U33" i="2"/>
  <c r="U32" i="2" s="1"/>
  <c r="V33" i="2"/>
  <c r="V32" i="2" s="1"/>
  <c r="W33" i="2"/>
  <c r="W32" i="2"/>
  <c r="X33" i="2"/>
  <c r="X32" i="2" s="1"/>
  <c r="Y33" i="2"/>
  <c r="Y32" i="2" s="1"/>
  <c r="Z33" i="2"/>
  <c r="Z32" i="2" s="1"/>
  <c r="AA33" i="2"/>
  <c r="AA32" i="2"/>
  <c r="AB33" i="2"/>
  <c r="AB32" i="2" s="1"/>
  <c r="AC33" i="2"/>
  <c r="AC32" i="2" s="1"/>
  <c r="AD33" i="2"/>
  <c r="AD32" i="2"/>
  <c r="AE33" i="2"/>
  <c r="AE32" i="2"/>
  <c r="AF33" i="2"/>
  <c r="AF32" i="2" s="1"/>
  <c r="AG33" i="2"/>
  <c r="AG32" i="2" s="1"/>
  <c r="AH33" i="2"/>
  <c r="AH32" i="2" s="1"/>
  <c r="AI33" i="2"/>
  <c r="AI32" i="2"/>
  <c r="AJ33" i="2"/>
  <c r="AJ32" i="2" s="1"/>
  <c r="AK33" i="2"/>
  <c r="AK32" i="2" s="1"/>
  <c r="AY33" i="2"/>
  <c r="AY32" i="2" s="1"/>
  <c r="AZ33" i="2"/>
  <c r="AZ32" i="2" s="1"/>
  <c r="BA33" i="2"/>
  <c r="BA32" i="2" s="1"/>
  <c r="BB33" i="2"/>
  <c r="BB32" i="2" s="1"/>
  <c r="BC33" i="2"/>
  <c r="BC32" i="2" s="1"/>
  <c r="BD33" i="2"/>
  <c r="BD32" i="2" s="1"/>
  <c r="BE33" i="2"/>
  <c r="BE32" i="2" s="1"/>
  <c r="BF33" i="2"/>
  <c r="BF32" i="2" s="1"/>
  <c r="BG33" i="2"/>
  <c r="BG32" i="2"/>
  <c r="BH33" i="2"/>
  <c r="BH32" i="2" s="1"/>
  <c r="BI33" i="2"/>
  <c r="BI32" i="2" s="1"/>
  <c r="BJ33" i="2"/>
  <c r="BJ32" i="2" s="1"/>
  <c r="BK33" i="2"/>
  <c r="BK32" i="2" s="1"/>
  <c r="BL33" i="2"/>
  <c r="BL32" i="2"/>
  <c r="BM33" i="2"/>
  <c r="BM32" i="2" s="1"/>
  <c r="BO33" i="2"/>
  <c r="BO32" i="2" s="1"/>
  <c r="BP33" i="2"/>
  <c r="BP32" i="2" s="1"/>
  <c r="BQ33" i="2"/>
  <c r="BQ32" i="2" s="1"/>
  <c r="BR33" i="2"/>
  <c r="BR32" i="2" s="1"/>
  <c r="BS33" i="2"/>
  <c r="BS32" i="2" s="1"/>
  <c r="BT33" i="2"/>
  <c r="BT32" i="2" s="1"/>
  <c r="BU33" i="2"/>
  <c r="BU32" i="2" s="1"/>
  <c r="BV33" i="2"/>
  <c r="BV32" i="2" s="1"/>
  <c r="BW33" i="2"/>
  <c r="BW32" i="2" s="1"/>
  <c r="BX33" i="2"/>
  <c r="BX32" i="2"/>
  <c r="BY33" i="2"/>
  <c r="BY32" i="2" s="1"/>
  <c r="BZ33" i="2"/>
  <c r="BZ32" i="2" s="1"/>
  <c r="CA33" i="2"/>
  <c r="CA32" i="2" s="1"/>
  <c r="CB33" i="2"/>
  <c r="CB32" i="2" s="1"/>
  <c r="CC33" i="2"/>
  <c r="CC32" i="2"/>
  <c r="CE33" i="2"/>
  <c r="CE32" i="2" s="1"/>
  <c r="CF33" i="2"/>
  <c r="CF32" i="2" s="1"/>
  <c r="CG33" i="2"/>
  <c r="CG32" i="2"/>
  <c r="CH33" i="2"/>
  <c r="CH32" i="2"/>
  <c r="CI33" i="2"/>
  <c r="CI32" i="2" s="1"/>
  <c r="CJ33" i="2"/>
  <c r="CJ32" i="2" s="1"/>
  <c r="CK33" i="2"/>
  <c r="CK32" i="2" s="1"/>
  <c r="CL33" i="2"/>
  <c r="CL32" i="2" s="1"/>
  <c r="CM33" i="2"/>
  <c r="CM32" i="2"/>
  <c r="CN33" i="2"/>
  <c r="CN32" i="2" s="1"/>
  <c r="CO33" i="2"/>
  <c r="CO32" i="2" s="1"/>
  <c r="CP33" i="2"/>
  <c r="CP32" i="2" s="1"/>
  <c r="CQ33" i="2"/>
  <c r="CQ32" i="2"/>
  <c r="CR33" i="2"/>
  <c r="CR32" i="2" s="1"/>
  <c r="CS33" i="2"/>
  <c r="CS32" i="2" s="1"/>
  <c r="CU33" i="2"/>
  <c r="CU32" i="2" s="1"/>
  <c r="CV33" i="2"/>
  <c r="CV32" i="2"/>
  <c r="CW33" i="2"/>
  <c r="CW32" i="2" s="1"/>
  <c r="CX33" i="2"/>
  <c r="CX32" i="2" s="1"/>
  <c r="CY33" i="2"/>
  <c r="CY32" i="2" s="1"/>
  <c r="CZ33" i="2"/>
  <c r="CZ32" i="2"/>
  <c r="DA33" i="2"/>
  <c r="DA32" i="2" s="1"/>
  <c r="DB33" i="2"/>
  <c r="DB32" i="2" s="1"/>
  <c r="DC33" i="2"/>
  <c r="DC32" i="2" s="1"/>
  <c r="DD33" i="2"/>
  <c r="DD32" i="2"/>
  <c r="DE33" i="2"/>
  <c r="DE32" i="2" s="1"/>
  <c r="DF33" i="2"/>
  <c r="DF32" i="2" s="1"/>
  <c r="DG33" i="2"/>
  <c r="DG32" i="2" s="1"/>
  <c r="DH33" i="2"/>
  <c r="DH32" i="2"/>
  <c r="DI33" i="2"/>
  <c r="DI32" i="2" s="1"/>
  <c r="DK33" i="2"/>
  <c r="DK32" i="2" s="1"/>
  <c r="DL33" i="2"/>
  <c r="DL32" i="2" s="1"/>
  <c r="DM33" i="2"/>
  <c r="DM32" i="2"/>
  <c r="G36" i="2"/>
  <c r="H36" i="2"/>
  <c r="I36" i="2"/>
  <c r="AL36" i="2"/>
  <c r="AM36" i="2"/>
  <c r="AN36" i="2"/>
  <c r="AO36" i="2"/>
  <c r="AP36" i="2"/>
  <c r="AQ36" i="2"/>
  <c r="AR36" i="2"/>
  <c r="AS36" i="2"/>
  <c r="AT36" i="2"/>
  <c r="AU36" i="2"/>
  <c r="AV36" i="2"/>
  <c r="AW36" i="2"/>
  <c r="B38" i="2"/>
  <c r="B35" i="2" s="1"/>
  <c r="C38" i="2"/>
  <c r="C40" i="2" s="1"/>
  <c r="F38" i="2"/>
  <c r="G38" i="2"/>
  <c r="H38" i="2"/>
  <c r="I38" i="2"/>
  <c r="J38" i="2"/>
  <c r="K38" i="2"/>
  <c r="L38" i="2"/>
  <c r="M38" i="2"/>
  <c r="N38" i="2"/>
  <c r="N35" i="2" s="1"/>
  <c r="N37" i="2" s="1"/>
  <c r="N36" i="2" s="1"/>
  <c r="O38" i="2"/>
  <c r="O35" i="2"/>
  <c r="P38" i="2"/>
  <c r="P40" i="2" s="1"/>
  <c r="P39" i="2" s="1"/>
  <c r="Q38" i="2"/>
  <c r="R38" i="2"/>
  <c r="S38" i="2"/>
  <c r="T38" i="2"/>
  <c r="U38" i="2"/>
  <c r="U40" i="2"/>
  <c r="U39" i="2" s="1"/>
  <c r="V38" i="2"/>
  <c r="W38" i="2"/>
  <c r="W40" i="2" s="1"/>
  <c r="W39" i="2" s="1"/>
  <c r="X38" i="2"/>
  <c r="X40" i="2"/>
  <c r="X39" i="2"/>
  <c r="Y38" i="2"/>
  <c r="Z38" i="2"/>
  <c r="AA38" i="2"/>
  <c r="AB38" i="2"/>
  <c r="AC38" i="2"/>
  <c r="AD38" i="2"/>
  <c r="AH40" i="2" s="1"/>
  <c r="AH39" i="2" s="1"/>
  <c r="AE38" i="2"/>
  <c r="AE40" i="2" s="1"/>
  <c r="AE39" i="2" s="1"/>
  <c r="AF38" i="2"/>
  <c r="AG38" i="2"/>
  <c r="AH38" i="2"/>
  <c r="AI38" i="2"/>
  <c r="AJ38" i="2"/>
  <c r="AJ40" i="2"/>
  <c r="AJ39" i="2" s="1"/>
  <c r="AK38" i="2"/>
  <c r="AK40" i="2" s="1"/>
  <c r="AK39" i="2" s="1"/>
  <c r="AL38" i="2"/>
  <c r="BB40" i="2"/>
  <c r="BB39" i="2"/>
  <c r="AM38" i="2"/>
  <c r="AN38" i="2"/>
  <c r="AO38" i="2"/>
  <c r="AP38" i="2"/>
  <c r="AQ38" i="2"/>
  <c r="AR38" i="2"/>
  <c r="AS38" i="2"/>
  <c r="AT38" i="2"/>
  <c r="AU38" i="2"/>
  <c r="AV38" i="2"/>
  <c r="AW38" i="2"/>
  <c r="AY38" i="2"/>
  <c r="AZ38" i="2"/>
  <c r="AZ40" i="2" s="1"/>
  <c r="AZ39" i="2" s="1"/>
  <c r="BA38" i="2"/>
  <c r="BB38" i="2"/>
  <c r="BC38" i="2"/>
  <c r="BC40" i="2" s="1"/>
  <c r="BC39" i="2" s="1"/>
  <c r="BD38" i="2"/>
  <c r="BE38" i="2"/>
  <c r="BU40" i="2" s="1"/>
  <c r="BU39" i="2" s="1"/>
  <c r="BF38" i="2"/>
  <c r="BF40" i="2" s="1"/>
  <c r="BF39" i="2" s="1"/>
  <c r="BG38" i="2"/>
  <c r="BH38" i="2"/>
  <c r="BI38" i="2"/>
  <c r="BJ38" i="2"/>
  <c r="BK38" i="2"/>
  <c r="CA40" i="2" s="1"/>
  <c r="CA39" i="2" s="1"/>
  <c r="BL38" i="2"/>
  <c r="BL40" i="2" s="1"/>
  <c r="BL39" i="2" s="1"/>
  <c r="BM38" i="2"/>
  <c r="BO38" i="2"/>
  <c r="BO40" i="2" s="1"/>
  <c r="BO39" i="2" s="1"/>
  <c r="BP38" i="2"/>
  <c r="BQ38" i="2"/>
  <c r="BR38" i="2"/>
  <c r="BR40" i="2" s="1"/>
  <c r="BR39" i="2" s="1"/>
  <c r="BS38" i="2"/>
  <c r="BT38" i="2"/>
  <c r="BT40" i="2"/>
  <c r="BT39" i="2" s="1"/>
  <c r="BU38" i="2"/>
  <c r="CK40" i="2" s="1"/>
  <c r="CK39" i="2" s="1"/>
  <c r="BV38" i="2"/>
  <c r="BV35" i="2" s="1"/>
  <c r="BW38" i="2"/>
  <c r="BX38" i="2"/>
  <c r="BY38" i="2"/>
  <c r="BY35" i="2" s="1"/>
  <c r="BY37" i="2" s="1"/>
  <c r="BY36" i="2" s="1"/>
  <c r="BZ38" i="2"/>
  <c r="BZ35" i="2"/>
  <c r="CA38" i="2"/>
  <c r="CB38" i="2"/>
  <c r="CB40" i="2" s="1"/>
  <c r="CB39" i="2" s="1"/>
  <c r="CC38" i="2"/>
  <c r="CC40" i="2"/>
  <c r="CC39" i="2" s="1"/>
  <c r="CE38" i="2"/>
  <c r="CF38" i="2"/>
  <c r="CF40" i="2" s="1"/>
  <c r="CF39" i="2" s="1"/>
  <c r="CG38" i="2"/>
  <c r="CG40" i="2" s="1"/>
  <c r="CG39" i="2" s="1"/>
  <c r="CH38" i="2"/>
  <c r="CH35" i="2"/>
  <c r="CI38" i="2"/>
  <c r="CJ38" i="2"/>
  <c r="CK38" i="2"/>
  <c r="CL38" i="2"/>
  <c r="CL40" i="2" s="1"/>
  <c r="CL39" i="2" s="1"/>
  <c r="CM38" i="2"/>
  <c r="CN38" i="2"/>
  <c r="CO38" i="2"/>
  <c r="CP38" i="2"/>
  <c r="CP35" i="2" s="1"/>
  <c r="CP37" i="2" s="1"/>
  <c r="CP36" i="2" s="1"/>
  <c r="CQ38" i="2"/>
  <c r="DG40" i="2" s="1"/>
  <c r="DG39" i="2" s="1"/>
  <c r="CR38" i="2"/>
  <c r="CR35" i="2" s="1"/>
  <c r="DH37" i="2" s="1"/>
  <c r="DH36" i="2" s="1"/>
  <c r="CS38" i="2"/>
  <c r="CU38" i="2"/>
  <c r="CV38" i="2"/>
  <c r="CW38" i="2"/>
  <c r="CW35" i="2" s="1"/>
  <c r="CX38" i="2"/>
  <c r="DN40" i="2" s="1"/>
  <c r="DN39" i="2" s="1"/>
  <c r="CY38" i="2"/>
  <c r="CZ38" i="2"/>
  <c r="DA38" i="2"/>
  <c r="DB38" i="2"/>
  <c r="DB40" i="2" s="1"/>
  <c r="DB39" i="2" s="1"/>
  <c r="DC38" i="2"/>
  <c r="DD38" i="2"/>
  <c r="DE38" i="2"/>
  <c r="DE40" i="2" s="1"/>
  <c r="DE39" i="2" s="1"/>
  <c r="DF38" i="2"/>
  <c r="DG38" i="2"/>
  <c r="DH38" i="2"/>
  <c r="DI38" i="2"/>
  <c r="DI40" i="2"/>
  <c r="DI39" i="2"/>
  <c r="DK38" i="2"/>
  <c r="DL38" i="2"/>
  <c r="DM38" i="2"/>
  <c r="DM40" i="2" s="1"/>
  <c r="DM39" i="2" s="1"/>
  <c r="G39" i="2"/>
  <c r="H39" i="2"/>
  <c r="I39" i="2"/>
  <c r="AL39" i="2"/>
  <c r="AM39" i="2"/>
  <c r="AN39" i="2"/>
  <c r="AO39" i="2"/>
  <c r="AP39" i="2"/>
  <c r="AQ39" i="2"/>
  <c r="AR39" i="2"/>
  <c r="AS39" i="2"/>
  <c r="AT39" i="2"/>
  <c r="AU39" i="2"/>
  <c r="AV39" i="2"/>
  <c r="AW39" i="2"/>
  <c r="B41" i="2"/>
  <c r="C41" i="2"/>
  <c r="F41" i="2"/>
  <c r="F35" i="2" s="1"/>
  <c r="F37" i="2" s="1"/>
  <c r="F36" i="2" s="1"/>
  <c r="G41" i="2"/>
  <c r="H41" i="2"/>
  <c r="I41" i="2"/>
  <c r="I35" i="2" s="1"/>
  <c r="J41" i="2"/>
  <c r="K41" i="2"/>
  <c r="K43" i="2"/>
  <c r="K42" i="2"/>
  <c r="L41" i="2"/>
  <c r="L43" i="2" s="1"/>
  <c r="L42" i="2" s="1"/>
  <c r="M41" i="2"/>
  <c r="N41" i="2"/>
  <c r="O41" i="2"/>
  <c r="P41" i="2"/>
  <c r="Q41" i="2"/>
  <c r="R41" i="2"/>
  <c r="R43" i="2"/>
  <c r="R42" i="2" s="1"/>
  <c r="S41" i="2"/>
  <c r="T41" i="2"/>
  <c r="U41" i="2"/>
  <c r="V41" i="2"/>
  <c r="V35" i="2"/>
  <c r="V37" i="2" s="1"/>
  <c r="V36" i="2" s="1"/>
  <c r="W41" i="2"/>
  <c r="W43" i="2"/>
  <c r="W42" i="2"/>
  <c r="X41" i="2"/>
  <c r="Y41" i="2"/>
  <c r="Z41" i="2"/>
  <c r="AA41" i="2"/>
  <c r="AA43" i="2"/>
  <c r="AA42" i="2" s="1"/>
  <c r="AB41" i="2"/>
  <c r="AC41" i="2"/>
  <c r="AC43" i="2" s="1"/>
  <c r="AC42" i="2" s="1"/>
  <c r="AD41" i="2"/>
  <c r="AE41" i="2"/>
  <c r="AF41" i="2"/>
  <c r="AF43" i="2" s="1"/>
  <c r="AF42" i="2" s="1"/>
  <c r="AG41" i="2"/>
  <c r="AG43" i="2" s="1"/>
  <c r="AG42" i="2" s="1"/>
  <c r="AH41" i="2"/>
  <c r="AH35" i="2" s="1"/>
  <c r="AI41" i="2"/>
  <c r="AI35" i="2" s="1"/>
  <c r="AJ41" i="2"/>
  <c r="AK41" i="2"/>
  <c r="AK43" i="2"/>
  <c r="AK42" i="2" s="1"/>
  <c r="AL41" i="2"/>
  <c r="AM41" i="2"/>
  <c r="AN41" i="2"/>
  <c r="AO41" i="2"/>
  <c r="AP41" i="2"/>
  <c r="BF43" i="2"/>
  <c r="AQ41" i="2"/>
  <c r="AR41" i="2"/>
  <c r="AS41" i="2"/>
  <c r="AT41" i="2"/>
  <c r="AU41" i="2"/>
  <c r="AV41" i="2"/>
  <c r="AW41" i="2"/>
  <c r="AY41" i="2"/>
  <c r="AY43" i="2" s="1"/>
  <c r="AY42" i="2" s="1"/>
  <c r="AZ41" i="2"/>
  <c r="AZ43" i="2" s="1"/>
  <c r="BA41" i="2"/>
  <c r="BQ43" i="2"/>
  <c r="BQ42" i="2" s="1"/>
  <c r="BB41" i="2"/>
  <c r="BB35" i="2"/>
  <c r="BC41" i="2"/>
  <c r="BC43" i="2" s="1"/>
  <c r="BC42" i="2" s="1"/>
  <c r="BD41" i="2"/>
  <c r="BE41" i="2"/>
  <c r="BE43" i="2"/>
  <c r="BE42" i="2" s="1"/>
  <c r="BF41" i="2"/>
  <c r="BG41" i="2"/>
  <c r="BG43" i="2" s="1"/>
  <c r="BG42" i="2" s="1"/>
  <c r="BH41" i="2"/>
  <c r="BH43" i="2" s="1"/>
  <c r="BH42" i="2" s="1"/>
  <c r="BI41" i="2"/>
  <c r="BI35" i="2"/>
  <c r="BJ41" i="2"/>
  <c r="BK41" i="2"/>
  <c r="BL41" i="2"/>
  <c r="BL43" i="2" s="1"/>
  <c r="BL42" i="2" s="1"/>
  <c r="BM41" i="2"/>
  <c r="BO41" i="2"/>
  <c r="CE43" i="2"/>
  <c r="CE42" i="2" s="1"/>
  <c r="BP41" i="2"/>
  <c r="BP43" i="2" s="1"/>
  <c r="BP42" i="2" s="1"/>
  <c r="BQ41" i="2"/>
  <c r="BQ35" i="2"/>
  <c r="BR41" i="2"/>
  <c r="BR43" i="2" s="1"/>
  <c r="BR42" i="2" s="1"/>
  <c r="BS41" i="2"/>
  <c r="BS43" i="2" s="1"/>
  <c r="BS42" i="2" s="1"/>
  <c r="BT41" i="2"/>
  <c r="BU41" i="2"/>
  <c r="BV41" i="2"/>
  <c r="BW41" i="2"/>
  <c r="BW35" i="2" s="1"/>
  <c r="BX41" i="2"/>
  <c r="BX43" i="2"/>
  <c r="BX42" i="2" s="1"/>
  <c r="BY41" i="2"/>
  <c r="BZ41" i="2"/>
  <c r="CA41" i="2"/>
  <c r="CA43" i="2"/>
  <c r="CA42" i="2" s="1"/>
  <c r="CB41" i="2"/>
  <c r="CC41" i="2"/>
  <c r="CE41" i="2"/>
  <c r="CF41" i="2"/>
  <c r="CV43" i="2" s="1"/>
  <c r="CV42" i="2" s="1"/>
  <c r="CG41" i="2"/>
  <c r="CH41" i="2"/>
  <c r="CI41" i="2"/>
  <c r="CI43" i="2" s="1"/>
  <c r="CI42" i="2" s="1"/>
  <c r="CJ41" i="2"/>
  <c r="CK41" i="2"/>
  <c r="CK43" i="2" s="1"/>
  <c r="CK42" i="2" s="1"/>
  <c r="CL41" i="2"/>
  <c r="CM41" i="2"/>
  <c r="CN41" i="2"/>
  <c r="DD43" i="2" s="1"/>
  <c r="DD42" i="2" s="1"/>
  <c r="CO41" i="2"/>
  <c r="CP41" i="2"/>
  <c r="CP43" i="2"/>
  <c r="CP42" i="2" s="1"/>
  <c r="CQ41" i="2"/>
  <c r="CQ43" i="2" s="1"/>
  <c r="CQ42" i="2" s="1"/>
  <c r="CQ35" i="2"/>
  <c r="CR41" i="2"/>
  <c r="CS41" i="2"/>
  <c r="CU41" i="2"/>
  <c r="CU35" i="2" s="1"/>
  <c r="DK37" i="2" s="1"/>
  <c r="DK36" i="2" s="1"/>
  <c r="CV41" i="2"/>
  <c r="CW41" i="2"/>
  <c r="CW43" i="2" s="1"/>
  <c r="CW42" i="2" s="1"/>
  <c r="CX41" i="2"/>
  <c r="CX35" i="2" s="1"/>
  <c r="CY41" i="2"/>
  <c r="CZ41" i="2"/>
  <c r="DA41" i="2"/>
  <c r="DB41" i="2"/>
  <c r="DB43" i="2" s="1"/>
  <c r="DB42" i="2" s="1"/>
  <c r="DB35" i="2"/>
  <c r="DC41" i="2"/>
  <c r="DC43" i="2" s="1"/>
  <c r="DC42" i="2" s="1"/>
  <c r="DD41" i="2"/>
  <c r="DE41" i="2"/>
  <c r="DF41" i="2"/>
  <c r="DF43" i="2" s="1"/>
  <c r="DF42" i="2" s="1"/>
  <c r="DG41" i="2"/>
  <c r="DG43" i="2" s="1"/>
  <c r="DG42" i="2" s="1"/>
  <c r="DH41" i="2"/>
  <c r="DH43" i="2"/>
  <c r="DH42" i="2"/>
  <c r="DI41" i="2"/>
  <c r="DK41" i="2"/>
  <c r="DK43" i="2"/>
  <c r="DK42" i="2" s="1"/>
  <c r="DL41" i="2"/>
  <c r="DL43" i="2" s="1"/>
  <c r="DL42" i="2" s="1"/>
  <c r="DM41" i="2"/>
  <c r="DM43" i="2" s="1"/>
  <c r="DM42" i="2" s="1"/>
  <c r="G42" i="2"/>
  <c r="H42" i="2"/>
  <c r="I42" i="2"/>
  <c r="AL42" i="2"/>
  <c r="AM42" i="2"/>
  <c r="AN42" i="2"/>
  <c r="AO42" i="2"/>
  <c r="AP42" i="2"/>
  <c r="AQ42" i="2"/>
  <c r="AR42" i="2"/>
  <c r="AS42" i="2"/>
  <c r="AT42" i="2"/>
  <c r="AU42" i="2"/>
  <c r="AV42" i="2"/>
  <c r="AW42" i="2"/>
  <c r="T15" i="6"/>
  <c r="T14" i="6"/>
  <c r="C15" i="6"/>
  <c r="CC13" i="6"/>
  <c r="CC15" i="6" s="1"/>
  <c r="CC14" i="6" s="1"/>
  <c r="CV7" i="4"/>
  <c r="CV6" i="4" s="1"/>
  <c r="BM7" i="4"/>
  <c r="BM6" i="4"/>
  <c r="BE7" i="4"/>
  <c r="BE6" i="4"/>
  <c r="CU7" i="4"/>
  <c r="CU6" i="4"/>
  <c r="DK6" i="4"/>
  <c r="BC6" i="4"/>
  <c r="AD43" i="4"/>
  <c r="AD42" i="4"/>
  <c r="BJ17" i="4"/>
  <c r="BJ16" i="4"/>
  <c r="BB17" i="4"/>
  <c r="BB16" i="4"/>
  <c r="BA17" i="4"/>
  <c r="BA16" i="4" s="1"/>
  <c r="CR6" i="9"/>
  <c r="CR5" i="9"/>
  <c r="CC6" i="9"/>
  <c r="CC5" i="9"/>
  <c r="CE4" i="9"/>
  <c r="CE6" i="9"/>
  <c r="CE5" i="9"/>
  <c r="BJ6" i="9"/>
  <c r="BJ5" i="9" s="1"/>
  <c r="BP6" i="9"/>
  <c r="BP5" i="9" s="1"/>
  <c r="CV10" i="8"/>
  <c r="CV9" i="8" s="1"/>
  <c r="CI13" i="8"/>
  <c r="CI12" i="8"/>
  <c r="CW10" i="8"/>
  <c r="CW9" i="8" s="1"/>
  <c r="BO9" i="9"/>
  <c r="BO8" i="9" s="1"/>
  <c r="CS6" i="9"/>
  <c r="CS5" i="9" s="1"/>
  <c r="BY15" i="6"/>
  <c r="BY14" i="6"/>
  <c r="BY17" i="4"/>
  <c r="BY16" i="4" s="1"/>
  <c r="BL16" i="4"/>
  <c r="X17" i="4"/>
  <c r="X16" i="4"/>
  <c r="AE27" i="4"/>
  <c r="AE26" i="4"/>
  <c r="K27" i="4"/>
  <c r="K26" i="4" s="1"/>
  <c r="W17" i="2"/>
  <c r="W16" i="2"/>
  <c r="O17" i="2"/>
  <c r="O16" i="2"/>
  <c r="S17" i="2"/>
  <c r="S16" i="2"/>
  <c r="CC6" i="2"/>
  <c r="U7" i="2"/>
  <c r="U6" i="2" s="1"/>
  <c r="Q7" i="2"/>
  <c r="Q6" i="2" s="1"/>
  <c r="CK17" i="2"/>
  <c r="CK16" i="2"/>
  <c r="CB17" i="2"/>
  <c r="CB16" i="2" s="1"/>
  <c r="CS7" i="2"/>
  <c r="CS6" i="2" s="1"/>
  <c r="DA17" i="2"/>
  <c r="DA16" i="2" s="1"/>
  <c r="CR17" i="2"/>
  <c r="CR16" i="2"/>
  <c r="CJ17" i="2"/>
  <c r="CJ16" i="2" s="1"/>
  <c r="AJ17" i="2"/>
  <c r="AJ16" i="2" s="1"/>
  <c r="AB17" i="2"/>
  <c r="AB16" i="2" s="1"/>
  <c r="CT5" i="2"/>
  <c r="CT7" i="2"/>
  <c r="CT6" i="2" s="1"/>
  <c r="AG16" i="2"/>
  <c r="BN5" i="2"/>
  <c r="BN7" i="2"/>
  <c r="BN6" i="2"/>
  <c r="BN10" i="2"/>
  <c r="BN9" i="2" s="1"/>
  <c r="BO15" i="9"/>
  <c r="BO14" i="9" s="1"/>
  <c r="CH15" i="6"/>
  <c r="CH14" i="6" s="1"/>
  <c r="CO15" i="6"/>
  <c r="CO14" i="6"/>
  <c r="BV15" i="6"/>
  <c r="BV14" i="6" s="1"/>
  <c r="CN15" i="6"/>
  <c r="CN14" i="6" s="1"/>
  <c r="BE17" i="2"/>
  <c r="BE16" i="2" s="1"/>
  <c r="AZ7" i="2"/>
  <c r="AZ6" i="2"/>
  <c r="AA7" i="2"/>
  <c r="AA6" i="2" s="1"/>
  <c r="AE7" i="2"/>
  <c r="AE6" i="2" s="1"/>
  <c r="S7" i="2"/>
  <c r="S6" i="2"/>
  <c r="CV27" i="2"/>
  <c r="CV26" i="2" s="1"/>
  <c r="AX20" i="2"/>
  <c r="AX19" i="2"/>
  <c r="CE17" i="2"/>
  <c r="CE16" i="2"/>
  <c r="AY7" i="2"/>
  <c r="AY6" i="2"/>
  <c r="BO7" i="2"/>
  <c r="BO6" i="2" s="1"/>
  <c r="AX5" i="2"/>
  <c r="AX7" i="2"/>
  <c r="AX6" i="2" s="1"/>
  <c r="AX10" i="2"/>
  <c r="AX9" i="2" s="1"/>
  <c r="CU7" i="2"/>
  <c r="CU6" i="2"/>
  <c r="F17" i="2"/>
  <c r="F16" i="2" s="1"/>
  <c r="J16" i="2"/>
  <c r="CI17" i="2"/>
  <c r="CI16" i="2"/>
  <c r="CW78" i="8"/>
  <c r="CW77" i="8"/>
  <c r="DM78" i="8"/>
  <c r="DM77" i="8" s="1"/>
  <c r="DM72" i="8"/>
  <c r="DM71" i="8"/>
  <c r="DM69" i="8"/>
  <c r="DM68" i="8"/>
  <c r="DM66" i="8"/>
  <c r="DM65" i="8"/>
  <c r="CW66" i="8"/>
  <c r="CW65" i="8" s="1"/>
  <c r="DM53" i="8"/>
  <c r="CW53" i="8"/>
  <c r="DM50" i="8"/>
  <c r="CW45" i="8"/>
  <c r="DM47" i="8" s="1"/>
  <c r="CW50" i="8"/>
  <c r="DN47" i="8"/>
  <c r="DM43" i="8"/>
  <c r="DM42" i="8" s="1"/>
  <c r="CW40" i="8"/>
  <c r="CW39" i="8" s="1"/>
  <c r="DM40" i="8"/>
  <c r="DM39" i="8" s="1"/>
  <c r="CW35" i="8"/>
  <c r="DM37" i="8" s="1"/>
  <c r="DM36" i="8" s="1"/>
  <c r="DM33" i="8"/>
  <c r="DM32" i="8" s="1"/>
  <c r="CW33" i="8"/>
  <c r="CW32" i="8"/>
  <c r="CW25" i="8"/>
  <c r="CW30" i="8"/>
  <c r="CW29" i="8" s="1"/>
  <c r="DM30" i="8"/>
  <c r="DM29" i="8"/>
  <c r="DM13" i="8"/>
  <c r="DM12" i="8"/>
  <c r="CW5" i="8"/>
  <c r="DM7" i="8" s="1"/>
  <c r="DM6" i="8" s="1"/>
  <c r="DM60" i="8"/>
  <c r="DM59" i="8"/>
  <c r="CW60" i="8"/>
  <c r="CW59" i="8" s="1"/>
  <c r="DM27" i="8"/>
  <c r="DM26" i="8"/>
  <c r="DM63" i="8"/>
  <c r="DM62" i="8"/>
  <c r="CX55" i="8"/>
  <c r="CX63" i="8"/>
  <c r="CX62" i="8"/>
  <c r="DN63" i="8"/>
  <c r="DN62" i="8" s="1"/>
  <c r="CW63" i="8"/>
  <c r="CW62" i="8" s="1"/>
  <c r="CW55" i="8"/>
  <c r="DM57" i="8" s="1"/>
  <c r="DM56" i="8" s="1"/>
  <c r="CX57" i="8"/>
  <c r="CX56" i="8" s="1"/>
  <c r="DL6" i="9"/>
  <c r="DL5" i="9"/>
  <c r="BY6" i="9"/>
  <c r="BY5" i="9"/>
  <c r="DJ15" i="6"/>
  <c r="DJ14" i="6"/>
  <c r="CC19" i="5"/>
  <c r="BM19" i="5"/>
  <c r="DK17" i="4"/>
  <c r="DK16" i="4"/>
  <c r="AZ17" i="4"/>
  <c r="AZ16" i="4"/>
  <c r="CY17" i="4"/>
  <c r="CY16" i="4"/>
  <c r="DK17" i="2"/>
  <c r="DK16" i="2" s="1"/>
  <c r="BW27" i="2"/>
  <c r="BW26" i="2"/>
  <c r="CM27" i="2"/>
  <c r="CM26" i="2"/>
  <c r="L17" i="2"/>
  <c r="L16" i="2"/>
  <c r="H35" i="2"/>
  <c r="CN6" i="2"/>
  <c r="DI17" i="2"/>
  <c r="DI16" i="2"/>
  <c r="CS17" i="2"/>
  <c r="CS16" i="2"/>
  <c r="CL17" i="2"/>
  <c r="CL16" i="2"/>
  <c r="BQ40" i="2"/>
  <c r="BQ39" i="2" s="1"/>
  <c r="BT17" i="2"/>
  <c r="BT16" i="2"/>
  <c r="AF17" i="2"/>
  <c r="AF16" i="2"/>
  <c r="AN35" i="2"/>
  <c r="BD7" i="2"/>
  <c r="BD6" i="2"/>
  <c r="BW40" i="2"/>
  <c r="BW39" i="2" s="1"/>
  <c r="BA17" i="2"/>
  <c r="BA16" i="2" s="1"/>
  <c r="U17" i="2"/>
  <c r="U16" i="2" s="1"/>
  <c r="Y17" i="2"/>
  <c r="Y16" i="2"/>
  <c r="BL7" i="2"/>
  <c r="BL6" i="2" s="1"/>
  <c r="N7" i="2"/>
  <c r="N6" i="2" s="1"/>
  <c r="CC17" i="2"/>
  <c r="CC16" i="2" s="1"/>
  <c r="BM16" i="2"/>
  <c r="T7" i="2"/>
  <c r="T6" i="2" s="1"/>
  <c r="CV7" i="2"/>
  <c r="CV6" i="2"/>
  <c r="CQ7" i="2"/>
  <c r="CQ6" i="2"/>
  <c r="DG7" i="2"/>
  <c r="DG6" i="2"/>
  <c r="AD7" i="2"/>
  <c r="AD6" i="2" s="1"/>
  <c r="AB7" i="2"/>
  <c r="AB6" i="2"/>
  <c r="CV17" i="4"/>
  <c r="CV16" i="4"/>
  <c r="BI17" i="4"/>
  <c r="BI16" i="4"/>
  <c r="BB43" i="4"/>
  <c r="BB42" i="4" s="1"/>
  <c r="CA43" i="4"/>
  <c r="CA42" i="4"/>
  <c r="BY27" i="4"/>
  <c r="BY26" i="4"/>
  <c r="BC7" i="2"/>
  <c r="BC6" i="2"/>
  <c r="Q40" i="2"/>
  <c r="Q39" i="2" s="1"/>
  <c r="CF7" i="2"/>
  <c r="CF6" i="2"/>
  <c r="BP7" i="2"/>
  <c r="BP6" i="2"/>
  <c r="Z17" i="2"/>
  <c r="Z16" i="2"/>
  <c r="V17" i="2"/>
  <c r="V16" i="2" s="1"/>
  <c r="BG40" i="2"/>
  <c r="BG39" i="2"/>
  <c r="W27" i="2"/>
  <c r="W26" i="2"/>
  <c r="BT7" i="2"/>
  <c r="BT6" i="2"/>
  <c r="CJ7" i="2"/>
  <c r="CJ6" i="2" s="1"/>
  <c r="BE6" i="9"/>
  <c r="BE5" i="9"/>
  <c r="CY6" i="9"/>
  <c r="CY5" i="9"/>
  <c r="AY33" i="9"/>
  <c r="AY32" i="9" s="1"/>
  <c r="BO21" i="9"/>
  <c r="BO20" i="9"/>
  <c r="BS15" i="6"/>
  <c r="BS14" i="6"/>
  <c r="O17" i="4"/>
  <c r="O16" i="4"/>
  <c r="AG27" i="4"/>
  <c r="AG26" i="4" s="1"/>
  <c r="BQ17" i="4"/>
  <c r="BQ16" i="4"/>
  <c r="S17" i="4"/>
  <c r="S16" i="4"/>
  <c r="CB27" i="4"/>
  <c r="CB26" i="4"/>
  <c r="Z17" i="4"/>
  <c r="Z16" i="4" s="1"/>
  <c r="V17" i="4"/>
  <c r="V16" i="4"/>
  <c r="J17" i="4"/>
  <c r="J16" i="4"/>
  <c r="CD15" i="4"/>
  <c r="CF17" i="4"/>
  <c r="CF16" i="4"/>
  <c r="CL35" i="4"/>
  <c r="AB27" i="4"/>
  <c r="AB26" i="4"/>
  <c r="AE17" i="4"/>
  <c r="AE16" i="4"/>
  <c r="CK26" i="4"/>
  <c r="CQ43" i="4"/>
  <c r="CQ42" i="4"/>
  <c r="BN33" i="4"/>
  <c r="BN32" i="4" s="1"/>
  <c r="L27" i="4"/>
  <c r="L26" i="4" s="1"/>
  <c r="C40" i="4"/>
  <c r="AY27" i="4"/>
  <c r="AY26" i="4" s="1"/>
  <c r="AH27" i="4"/>
  <c r="AH26" i="4"/>
  <c r="BR17" i="4"/>
  <c r="BR16" i="4"/>
  <c r="AY35" i="4"/>
  <c r="BN5" i="4"/>
  <c r="BI7" i="4"/>
  <c r="BI6" i="4" s="1"/>
  <c r="CU17" i="4"/>
  <c r="CU16" i="4"/>
  <c r="CC17" i="4"/>
  <c r="CC16" i="4"/>
  <c r="BU40" i="4"/>
  <c r="BU39" i="4"/>
  <c r="AX15" i="4"/>
  <c r="AX17" i="4" s="1"/>
  <c r="AX16" i="4" s="1"/>
  <c r="DI17" i="4"/>
  <c r="DI16" i="4" s="1"/>
  <c r="BS17" i="4"/>
  <c r="BS16" i="4" s="1"/>
  <c r="BN20" i="4"/>
  <c r="BN19" i="4"/>
  <c r="AB40" i="4"/>
  <c r="AB39" i="4" s="1"/>
  <c r="DA17" i="4"/>
  <c r="DA16" i="4" s="1"/>
  <c r="DH17" i="4"/>
  <c r="DH16" i="4" s="1"/>
  <c r="CI17" i="4"/>
  <c r="CI16" i="4"/>
  <c r="BN10" i="4"/>
  <c r="BN9" i="4" s="1"/>
  <c r="AD17" i="4"/>
  <c r="AD16" i="4" s="1"/>
  <c r="Y7" i="4"/>
  <c r="Y6" i="4" s="1"/>
  <c r="Q7" i="4"/>
  <c r="Q6" i="4"/>
  <c r="CW35" i="4"/>
  <c r="BZ27" i="4"/>
  <c r="BZ26" i="4"/>
  <c r="BN23" i="4"/>
  <c r="BN22" i="4"/>
  <c r="CT5" i="4"/>
  <c r="AX5" i="4"/>
  <c r="CJ17" i="4"/>
  <c r="CJ16" i="4"/>
  <c r="CP7" i="4"/>
  <c r="CP6" i="4"/>
  <c r="AJ17" i="4"/>
  <c r="AJ16" i="4"/>
  <c r="S35" i="4"/>
  <c r="CW17" i="4"/>
  <c r="CW16" i="4" s="1"/>
  <c r="CF7" i="4"/>
  <c r="CF6" i="4" s="1"/>
  <c r="AI17" i="4"/>
  <c r="AI16" i="4" s="1"/>
  <c r="M27" i="4"/>
  <c r="M26" i="4"/>
  <c r="M17" i="4"/>
  <c r="M16" i="4" s="1"/>
  <c r="B35" i="4"/>
  <c r="U35" i="4"/>
  <c r="CR17" i="4"/>
  <c r="CR16" i="4" s="1"/>
  <c r="CQ7" i="4"/>
  <c r="CQ6" i="4"/>
  <c r="AA27" i="4"/>
  <c r="AA26" i="4" s="1"/>
  <c r="V43" i="4"/>
  <c r="V42" i="4" s="1"/>
  <c r="BT27" i="4"/>
  <c r="BT26" i="4" s="1"/>
  <c r="BF17" i="4"/>
  <c r="BF16" i="4"/>
  <c r="AF17" i="4"/>
  <c r="AF16" i="4" s="1"/>
  <c r="CR7" i="4"/>
  <c r="CR6" i="4" s="1"/>
  <c r="CZ7" i="4"/>
  <c r="CZ6" i="4" s="1"/>
  <c r="CW40" i="4"/>
  <c r="CW39" i="4"/>
  <c r="AX10" i="4"/>
  <c r="AX9" i="4" s="1"/>
  <c r="DG7" i="4"/>
  <c r="DG6" i="4" s="1"/>
  <c r="CY7" i="4"/>
  <c r="CY6" i="4" s="1"/>
  <c r="BQ35" i="4"/>
  <c r="BQ43" i="4"/>
  <c r="BQ42" i="4" s="1"/>
  <c r="CT15" i="4"/>
  <c r="CT17" i="4"/>
  <c r="CP17" i="4"/>
  <c r="CP16" i="4"/>
  <c r="BZ17" i="4"/>
  <c r="BZ16" i="4"/>
  <c r="BR35" i="4"/>
  <c r="CF43" i="4"/>
  <c r="CF42" i="4" s="1"/>
  <c r="DC40" i="4"/>
  <c r="DC39" i="4" s="1"/>
  <c r="AH40" i="4"/>
  <c r="AH39" i="4" s="1"/>
  <c r="CE7" i="4"/>
  <c r="CE6" i="4"/>
  <c r="U40" i="4"/>
  <c r="U39" i="4" s="1"/>
  <c r="BJ43" i="4"/>
  <c r="BJ42" i="4" s="1"/>
  <c r="CU43" i="4"/>
  <c r="CU42" i="4" s="1"/>
  <c r="BV43" i="4"/>
  <c r="BV42" i="4"/>
  <c r="S27" i="4"/>
  <c r="S26" i="4" s="1"/>
  <c r="W27" i="4"/>
  <c r="W26" i="4" s="1"/>
  <c r="N17" i="4"/>
  <c r="N16" i="4" s="1"/>
  <c r="BU7" i="4"/>
  <c r="BU6" i="4"/>
  <c r="CK6" i="4"/>
  <c r="AD27" i="4"/>
  <c r="AD26" i="4"/>
  <c r="Z27" i="4"/>
  <c r="Z26" i="4"/>
  <c r="Y17" i="4"/>
  <c r="Y16" i="4" s="1"/>
  <c r="BE27" i="4"/>
  <c r="BE26" i="4" s="1"/>
  <c r="BH17" i="4"/>
  <c r="BH16" i="4"/>
  <c r="CC7" i="4"/>
  <c r="CC6" i="4"/>
  <c r="C17" i="4"/>
  <c r="CZ17" i="4"/>
  <c r="CZ16" i="4"/>
  <c r="BG27" i="4"/>
  <c r="BG26" i="4" s="1"/>
  <c r="AG43" i="4"/>
  <c r="AG42" i="4" s="1"/>
  <c r="AK27" i="4"/>
  <c r="AK26" i="4"/>
  <c r="L43" i="4"/>
  <c r="L42" i="4"/>
  <c r="BS27" i="4"/>
  <c r="BS26" i="4" s="1"/>
  <c r="BU17" i="4"/>
  <c r="BU16" i="4" s="1"/>
  <c r="DH40" i="4"/>
  <c r="DH39" i="4"/>
  <c r="CO17" i="4"/>
  <c r="CO16" i="4"/>
  <c r="AT35" i="4"/>
  <c r="BU43" i="4"/>
  <c r="BU42" i="4"/>
  <c r="CR35" i="4"/>
  <c r="CP27" i="4"/>
  <c r="CP26" i="4"/>
  <c r="DI40" i="4"/>
  <c r="DI39" i="4"/>
  <c r="BY35" i="4"/>
  <c r="AY43" i="4"/>
  <c r="AY42" i="4"/>
  <c r="O27" i="4"/>
  <c r="O26" i="4"/>
  <c r="CY27" i="4"/>
  <c r="CY26" i="4" s="1"/>
  <c r="AC27" i="4"/>
  <c r="AC26" i="4" s="1"/>
  <c r="AA17" i="4"/>
  <c r="AA16" i="4"/>
  <c r="CL7" i="4"/>
  <c r="CL6" i="4"/>
  <c r="CN17" i="4"/>
  <c r="CN16" i="4" s="1"/>
  <c r="AI27" i="2"/>
  <c r="AI26" i="2" s="1"/>
  <c r="M17" i="2"/>
  <c r="M16" i="2"/>
  <c r="Q17" i="2"/>
  <c r="Q16" i="2"/>
  <c r="BA40" i="2"/>
  <c r="BA39" i="2" s="1"/>
  <c r="BD27" i="2"/>
  <c r="BD26" i="2" s="1"/>
  <c r="DB27" i="2"/>
  <c r="DB26" i="2"/>
  <c r="CD20" i="2"/>
  <c r="CD19" i="2"/>
  <c r="CD15" i="2"/>
  <c r="CD17" i="2" s="1"/>
  <c r="CD16" i="2" s="1"/>
  <c r="CD38" i="2"/>
  <c r="BY17" i="2"/>
  <c r="BY16" i="2"/>
  <c r="BU17" i="2"/>
  <c r="BU16" i="2"/>
  <c r="BS7" i="2"/>
  <c r="BS6" i="2" s="1"/>
  <c r="DO40" i="8"/>
  <c r="DO39" i="8" s="1"/>
  <c r="CW17" i="8"/>
  <c r="DD17" i="8"/>
  <c r="CV17" i="8"/>
  <c r="AI17" i="8"/>
  <c r="DO53" i="8"/>
  <c r="CD13" i="2"/>
  <c r="CD12" i="2"/>
  <c r="CD10" i="2"/>
  <c r="CD9" i="2" s="1"/>
  <c r="CD5" i="2"/>
  <c r="BG27" i="2"/>
  <c r="BG26" i="2" s="1"/>
  <c r="BU7" i="2"/>
  <c r="BU6" i="2"/>
  <c r="CK7" i="2"/>
  <c r="CK6" i="2"/>
  <c r="CF35" i="2"/>
  <c r="CF17" i="2"/>
  <c r="CF16" i="2"/>
  <c r="CB26" i="2"/>
  <c r="BC27" i="2"/>
  <c r="BC26" i="2" s="1"/>
  <c r="BS17" i="2"/>
  <c r="BS16" i="2" s="1"/>
  <c r="AD43" i="2"/>
  <c r="AD42" i="2"/>
  <c r="P35" i="2"/>
  <c r="BN30" i="2"/>
  <c r="BN29" i="2"/>
  <c r="CF27" i="2"/>
  <c r="CF26" i="2"/>
  <c r="CT15" i="2"/>
  <c r="CP7" i="2"/>
  <c r="CP6" i="2"/>
  <c r="BI7" i="2"/>
  <c r="BI6" i="2"/>
  <c r="DF17" i="2"/>
  <c r="DF16" i="2" s="1"/>
  <c r="BR17" i="2"/>
  <c r="BR16" i="2" s="1"/>
  <c r="BB17" i="2"/>
  <c r="BB16" i="2"/>
  <c r="AW35" i="2"/>
  <c r="AE17" i="2"/>
  <c r="AE16" i="2"/>
  <c r="CG75" i="8"/>
  <c r="CG74" i="8"/>
  <c r="CH75" i="8"/>
  <c r="CH74" i="8" s="1"/>
  <c r="CY75" i="8"/>
  <c r="CY74" i="8" s="1"/>
  <c r="W57" i="8"/>
  <c r="W56" i="8"/>
  <c r="DC47" i="8"/>
  <c r="CL47" i="8"/>
  <c r="CP47" i="8"/>
  <c r="DJ37" i="8"/>
  <c r="DJ36" i="8"/>
  <c r="CR55" i="8"/>
  <c r="CR57" i="8"/>
  <c r="CR56" i="8"/>
  <c r="CI45" i="8"/>
  <c r="CI47" i="8" s="1"/>
  <c r="CY47" i="8"/>
  <c r="CH35" i="8"/>
  <c r="CH37" i="8" s="1"/>
  <c r="CH36" i="8" s="1"/>
  <c r="DK27" i="8"/>
  <c r="DK26" i="8"/>
  <c r="CL17" i="8"/>
  <c r="DD46" i="8"/>
  <c r="DN46" i="8" s="1"/>
  <c r="CI66" i="8"/>
  <c r="CI65" i="8" s="1"/>
  <c r="CR63" i="8"/>
  <c r="CR62" i="8"/>
  <c r="CY23" i="8"/>
  <c r="DB57" i="8"/>
  <c r="DB56" i="8"/>
  <c r="CM47" i="8"/>
  <c r="CV25" i="8"/>
  <c r="CV27" i="8" s="1"/>
  <c r="CV26" i="8" s="1"/>
  <c r="CQ17" i="8"/>
  <c r="DM17" i="8"/>
  <c r="DH57" i="8"/>
  <c r="DH56" i="8"/>
  <c r="CI72" i="8"/>
  <c r="CI71" i="8"/>
  <c r="DG57" i="8"/>
  <c r="DG56" i="8" s="1"/>
  <c r="CY27" i="8"/>
  <c r="CY26" i="8" s="1"/>
  <c r="CV35" i="8"/>
  <c r="CV37" i="8"/>
  <c r="CV36" i="8" s="1"/>
  <c r="CY61" i="8"/>
  <c r="CY55" i="8" s="1"/>
  <c r="CY57" i="8" s="1"/>
  <c r="CY56" i="8" s="1"/>
  <c r="CW43" i="8"/>
  <c r="CW42" i="8"/>
  <c r="DJ57" i="8"/>
  <c r="DJ56" i="8" s="1"/>
  <c r="CQ37" i="8"/>
  <c r="CQ36" i="8" s="1"/>
  <c r="BS35" i="8"/>
  <c r="BS37" i="8"/>
  <c r="BS36" i="8" s="1"/>
  <c r="DC27" i="8"/>
  <c r="DC26" i="8"/>
  <c r="CY13" i="8"/>
  <c r="CY12" i="8"/>
  <c r="CI10" i="8"/>
  <c r="CI9" i="8" s="1"/>
  <c r="CI69" i="8"/>
  <c r="CI68" i="8" s="1"/>
  <c r="DF57" i="8"/>
  <c r="DF56" i="8"/>
  <c r="CZ47" i="8"/>
  <c r="DF37" i="8"/>
  <c r="DF36" i="8" s="1"/>
  <c r="BP35" i="8"/>
  <c r="BP37" i="8"/>
  <c r="BP36" i="8" s="1"/>
  <c r="CF35" i="8"/>
  <c r="CF37" i="8"/>
  <c r="CF36" i="8" s="1"/>
  <c r="CW72" i="8"/>
  <c r="CW71" i="8" s="1"/>
  <c r="DN57" i="8"/>
  <c r="DN56" i="8"/>
  <c r="CV40" i="8"/>
  <c r="CV39" i="8"/>
  <c r="CG25" i="8"/>
  <c r="CX10" i="8"/>
  <c r="CX9" i="8"/>
  <c r="CY50" i="8"/>
  <c r="CI35" i="8"/>
  <c r="CY37" i="8"/>
  <c r="CY36" i="8" s="1"/>
  <c r="CJ37" i="8"/>
  <c r="CJ36" i="8"/>
  <c r="DE57" i="8"/>
  <c r="DE56" i="8"/>
  <c r="CX47" i="8"/>
  <c r="CV30" i="8"/>
  <c r="CV29" i="8"/>
  <c r="CY10" i="8"/>
  <c r="CY9" i="8"/>
  <c r="DI37" i="8"/>
  <c r="DI36" i="8" s="1"/>
  <c r="AA57" i="8"/>
  <c r="AA56" i="8" s="1"/>
  <c r="DH47" i="8"/>
  <c r="DN37" i="8"/>
  <c r="DN36" i="8" s="1"/>
  <c r="CL37" i="8"/>
  <c r="CL36" i="8"/>
  <c r="CV45" i="8"/>
  <c r="CV47" i="8"/>
  <c r="AB47" i="8"/>
  <c r="AB46" i="8" s="1"/>
  <c r="CX37" i="8"/>
  <c r="CX36" i="8"/>
  <c r="CK47" i="8"/>
  <c r="DA47" i="8"/>
  <c r="CW69" i="8"/>
  <c r="CW68" i="8" s="1"/>
  <c r="CG5" i="8"/>
  <c r="CH66" i="8"/>
  <c r="CH65" i="8"/>
  <c r="CI30" i="8"/>
  <c r="CI29" i="8" s="1"/>
  <c r="CY30" i="8"/>
  <c r="CY29" i="8" s="1"/>
  <c r="CT27" i="8"/>
  <c r="CT26" i="8"/>
  <c r="CW13" i="8"/>
  <c r="CW12" i="8"/>
  <c r="DI63" i="8"/>
  <c r="DI62" i="8" s="1"/>
  <c r="BS33" i="8"/>
  <c r="BS32" i="8" s="1"/>
  <c r="CI33" i="8"/>
  <c r="CI32" i="8"/>
  <c r="CW47" i="8"/>
  <c r="CX27" i="8"/>
  <c r="CX26" i="8" s="1"/>
  <c r="CP57" i="8"/>
  <c r="CP56" i="8" s="1"/>
  <c r="AM57" i="8"/>
  <c r="AM56" i="8"/>
  <c r="CQ47" i="8"/>
  <c r="CI40" i="8"/>
  <c r="CI39" i="8"/>
  <c r="CY40" i="8"/>
  <c r="CY39" i="8"/>
  <c r="DB37" i="8"/>
  <c r="DB36" i="8"/>
  <c r="CI57" i="8"/>
  <c r="CI56" i="8" s="1"/>
  <c r="CF45" i="8"/>
  <c r="CF47" i="8"/>
  <c r="AE47" i="8"/>
  <c r="AI47" i="8"/>
  <c r="DL45" i="8"/>
  <c r="DL47" i="8" s="1"/>
  <c r="DL46" i="8" s="1"/>
  <c r="CH69" i="8"/>
  <c r="CH68" i="8"/>
  <c r="DI57" i="8"/>
  <c r="DI56" i="8" s="1"/>
  <c r="CS57" i="8"/>
  <c r="CS56" i="8" s="1"/>
  <c r="CI43" i="8"/>
  <c r="CI42" i="8"/>
  <c r="CY43" i="8"/>
  <c r="CY42" i="8"/>
  <c r="CV61" i="8"/>
  <c r="CV63" i="8" s="1"/>
  <c r="CV62" i="8" s="1"/>
  <c r="S57" i="8"/>
  <c r="S56" i="8" s="1"/>
  <c r="CJ47" i="8"/>
  <c r="CG30" i="8"/>
  <c r="CG29" i="8"/>
  <c r="DI7" i="8"/>
  <c r="DI6" i="8" s="1"/>
  <c r="BC57" i="8"/>
  <c r="BC56" i="8" s="1"/>
  <c r="BY37" i="8"/>
  <c r="BY36" i="8"/>
  <c r="CG35" i="8"/>
  <c r="CG37" i="8" s="1"/>
  <c r="CG36" i="8" s="1"/>
  <c r="DF7" i="8"/>
  <c r="DF6" i="8"/>
  <c r="DF17" i="8"/>
  <c r="CV5" i="8"/>
  <c r="CV7" i="8" s="1"/>
  <c r="CV6" i="8" s="1"/>
  <c r="CY5" i="8"/>
  <c r="DO7" i="8" s="1"/>
  <c r="DO6" i="8" s="1"/>
  <c r="CY7" i="8"/>
  <c r="CY6" i="8" s="1"/>
  <c r="DH17" i="8"/>
  <c r="CX13" i="8"/>
  <c r="CX12" i="8" s="1"/>
  <c r="CK17" i="8"/>
  <c r="CY20" i="8"/>
  <c r="CZ17" i="8"/>
  <c r="CY63" i="8"/>
  <c r="CY62" i="8" s="1"/>
  <c r="CI37" i="8"/>
  <c r="CI36" i="8" s="1"/>
  <c r="CW37" i="8"/>
  <c r="CW36" i="8" s="1"/>
  <c r="CG7" i="8"/>
  <c r="CG6" i="8"/>
  <c r="CW7" i="8"/>
  <c r="CW6" i="8"/>
  <c r="DD35" i="4"/>
  <c r="CY35" i="2"/>
  <c r="DH40" i="2"/>
  <c r="DH39" i="2"/>
  <c r="CL7" i="2"/>
  <c r="CL6" i="2"/>
  <c r="DB7" i="2"/>
  <c r="DB6" i="2" s="1"/>
  <c r="F7" i="2"/>
  <c r="F6" i="2" s="1"/>
  <c r="BX27" i="2"/>
  <c r="BX26" i="2"/>
  <c r="BK17" i="2"/>
  <c r="BK16" i="2"/>
  <c r="CU40" i="2"/>
  <c r="CU39" i="2" s="1"/>
  <c r="CR7" i="2"/>
  <c r="CR6" i="2" s="1"/>
  <c r="CS27" i="2"/>
  <c r="CS26" i="2"/>
  <c r="CG43" i="2"/>
  <c r="CG42" i="2"/>
  <c r="BH17" i="2"/>
  <c r="BH16" i="2" s="1"/>
  <c r="AR35" i="2"/>
  <c r="CZ35" i="2"/>
  <c r="CR40" i="2"/>
  <c r="CR39" i="2"/>
  <c r="CB35" i="2"/>
  <c r="AI40" i="2"/>
  <c r="AI39" i="2"/>
  <c r="AI43" i="2"/>
  <c r="AI42" i="2"/>
  <c r="AC35" i="2"/>
  <c r="BF7" i="2"/>
  <c r="BF6" i="2"/>
  <c r="BV7" i="2"/>
  <c r="BV6" i="2" s="1"/>
  <c r="V26" i="2"/>
  <c r="P17" i="2"/>
  <c r="P16" i="2"/>
  <c r="T17" i="2"/>
  <c r="T16" i="2" s="1"/>
  <c r="J43" i="2"/>
  <c r="J42" i="2" s="1"/>
  <c r="DA35" i="2"/>
  <c r="Y35" i="2"/>
  <c r="CO27" i="2"/>
  <c r="CO26" i="2"/>
  <c r="BY27" i="2"/>
  <c r="BY26" i="2" s="1"/>
  <c r="CG35" i="2"/>
  <c r="CG37" i="2" s="1"/>
  <c r="CG36" i="2" s="1"/>
  <c r="AE35" i="2"/>
  <c r="CJ26" i="2"/>
  <c r="AH27" i="2"/>
  <c r="AH26" i="2"/>
  <c r="BB7" i="2"/>
  <c r="BB6" i="2"/>
  <c r="BR7" i="2"/>
  <c r="BR6" i="2" s="1"/>
  <c r="CW7" i="2"/>
  <c r="CW6" i="2" s="1"/>
  <c r="DO50" i="8"/>
  <c r="DO45" i="8"/>
  <c r="DO47" i="8" s="1"/>
  <c r="DO35" i="8"/>
  <c r="DO37" i="8" s="1"/>
  <c r="DO36" i="8" s="1"/>
  <c r="DO13" i="8"/>
  <c r="DO12" i="8" s="1"/>
  <c r="AY4" i="9"/>
  <c r="AY6" i="9"/>
  <c r="AY5" i="9" s="1"/>
  <c r="AY18" i="9"/>
  <c r="AY17" i="9" s="1"/>
  <c r="BO18" i="9"/>
  <c r="BO17" i="9"/>
  <c r="AY12" i="9"/>
  <c r="AY11" i="9"/>
  <c r="DE35" i="2"/>
  <c r="BD40" i="2"/>
  <c r="BD39" i="2" s="1"/>
  <c r="BD35" i="2"/>
  <c r="AD40" i="2"/>
  <c r="AD39" i="2" s="1"/>
  <c r="V43" i="2"/>
  <c r="V42" i="2" s="1"/>
  <c r="T40" i="2"/>
  <c r="T39" i="2"/>
  <c r="BS35" i="2"/>
  <c r="CI35" i="2"/>
  <c r="J35" i="2"/>
  <c r="N40" i="2"/>
  <c r="N39" i="2" s="1"/>
  <c r="AZ42" i="2"/>
  <c r="BD43" i="2"/>
  <c r="BD42" i="2" s="1"/>
  <c r="BA35" i="2"/>
  <c r="BQ37" i="2" s="1"/>
  <c r="BQ36" i="2" s="1"/>
  <c r="CY27" i="2"/>
  <c r="CY26" i="2" s="1"/>
  <c r="BK7" i="2"/>
  <c r="BK6" i="2" s="1"/>
  <c r="CA7" i="2"/>
  <c r="CA6" i="2"/>
  <c r="CL27" i="2"/>
  <c r="CL26" i="2"/>
  <c r="CZ17" i="2"/>
  <c r="CZ16" i="2"/>
  <c r="S35" i="2"/>
  <c r="CT23" i="2"/>
  <c r="CT22" i="2"/>
  <c r="DK7" i="2"/>
  <c r="DK6" i="2"/>
  <c r="AD17" i="2"/>
  <c r="AD16" i="2" s="1"/>
  <c r="DO61" i="8"/>
  <c r="EE63" i="8" s="1"/>
  <c r="EE62" i="8" s="1"/>
  <c r="DO66" i="8"/>
  <c r="DO65" i="8" s="1"/>
  <c r="DO25" i="8"/>
  <c r="DO27" i="8" s="1"/>
  <c r="DO26" i="8" s="1"/>
  <c r="DO30" i="8"/>
  <c r="DO29" i="8" s="1"/>
  <c r="DO20" i="8"/>
  <c r="CR7" i="8"/>
  <c r="CR6" i="8" s="1"/>
  <c r="DM12" i="9"/>
  <c r="DM11" i="9" s="1"/>
  <c r="CW4" i="9"/>
  <c r="CW6" i="9"/>
  <c r="CW5" i="9" s="1"/>
  <c r="CW12" i="9"/>
  <c r="CW11" i="9"/>
  <c r="BU6" i="9"/>
  <c r="BU5" i="9"/>
  <c r="CJ15" i="6"/>
  <c r="CJ14" i="6"/>
  <c r="BM12" i="6"/>
  <c r="BM11" i="6" s="1"/>
  <c r="DF15" i="6"/>
  <c r="DF14" i="6"/>
  <c r="CK15" i="6"/>
  <c r="CK14" i="6"/>
  <c r="CU15" i="6"/>
  <c r="CU14" i="6" s="1"/>
  <c r="AZ15" i="6"/>
  <c r="AZ14" i="6" s="1"/>
  <c r="AA15" i="6"/>
  <c r="AA14" i="6"/>
  <c r="CN35" i="4"/>
  <c r="CV35" i="4"/>
  <c r="DM35" i="4"/>
  <c r="AB7" i="4"/>
  <c r="AB6" i="4"/>
  <c r="X35" i="4"/>
  <c r="BV26" i="4"/>
  <c r="CN7" i="4"/>
  <c r="CN6" i="4" s="1"/>
  <c r="BX7" i="4"/>
  <c r="BX6" i="4" s="1"/>
  <c r="CL17" i="4"/>
  <c r="CL16" i="4"/>
  <c r="AM35" i="4"/>
  <c r="DD43" i="4"/>
  <c r="DD42" i="4"/>
  <c r="CL43" i="4"/>
  <c r="CL42" i="4"/>
  <c r="M7" i="4"/>
  <c r="M6" i="4" s="1"/>
  <c r="BN15" i="4"/>
  <c r="BN17" i="4" s="1"/>
  <c r="BN16" i="4" s="1"/>
  <c r="CD17" i="4"/>
  <c r="CD16" i="4" s="1"/>
  <c r="BW17" i="4"/>
  <c r="BW16" i="4" s="1"/>
  <c r="DG35" i="2"/>
  <c r="BV43" i="2"/>
  <c r="BV42" i="2" s="1"/>
  <c r="X37" i="2"/>
  <c r="X36" i="2"/>
  <c r="X43" i="2"/>
  <c r="X42" i="2"/>
  <c r="CN27" i="2"/>
  <c r="CN26" i="2" s="1"/>
  <c r="BJ40" i="2"/>
  <c r="BJ39" i="2" s="1"/>
  <c r="Q35" i="2"/>
  <c r="BW17" i="2"/>
  <c r="BW16" i="2" s="1"/>
  <c r="BG17" i="2"/>
  <c r="BG16" i="2" s="1"/>
  <c r="X27" i="2"/>
  <c r="X26" i="2"/>
  <c r="BY40" i="2"/>
  <c r="BY39" i="2"/>
  <c r="DL27" i="2"/>
  <c r="DL26" i="2" s="1"/>
  <c r="AH7" i="2"/>
  <c r="AH6" i="2" s="1"/>
  <c r="T27" i="2"/>
  <c r="T26" i="2"/>
  <c r="BU35" i="2"/>
  <c r="BU43" i="2"/>
  <c r="BU42" i="2"/>
  <c r="AG40" i="2"/>
  <c r="AG39" i="2" s="1"/>
  <c r="DE17" i="2"/>
  <c r="DE16" i="2" s="1"/>
  <c r="F27" i="2"/>
  <c r="F26" i="2"/>
  <c r="J27" i="2"/>
  <c r="J26" i="2"/>
  <c r="AT35" i="2"/>
  <c r="CU27" i="2"/>
  <c r="CU26" i="2"/>
  <c r="AF7" i="2"/>
  <c r="AF6" i="2"/>
  <c r="AX13" i="2"/>
  <c r="AX12" i="2" s="1"/>
  <c r="BN13" i="2"/>
  <c r="BN12" i="2" s="1"/>
  <c r="DN12" i="9"/>
  <c r="DN11" i="9"/>
  <c r="CX4" i="9"/>
  <c r="DN6" i="9"/>
  <c r="DN5" i="9"/>
  <c r="CX12" i="9"/>
  <c r="CX11" i="9"/>
  <c r="CY12" i="9"/>
  <c r="CY11" i="9" s="1"/>
  <c r="CZ4" i="9"/>
  <c r="DP6" i="9" s="1"/>
  <c r="DP5" i="9" s="1"/>
  <c r="CZ12" i="9"/>
  <c r="CZ11" i="9" s="1"/>
  <c r="DB4" i="9"/>
  <c r="DB12" i="9"/>
  <c r="DB11" i="9" s="1"/>
  <c r="DA12" i="9"/>
  <c r="DA11" i="9"/>
  <c r="DA4" i="9"/>
  <c r="DA6" i="9"/>
  <c r="DA5" i="9" s="1"/>
  <c r="DC4" i="9"/>
  <c r="DS6" i="9"/>
  <c r="DS5" i="9" s="1"/>
  <c r="DC6" i="9"/>
  <c r="DC5" i="9"/>
  <c r="DC12" i="9"/>
  <c r="DC11" i="9"/>
  <c r="DE4" i="9"/>
  <c r="DE12" i="9"/>
  <c r="DE11" i="9"/>
  <c r="DD12" i="9"/>
  <c r="DD11" i="9"/>
  <c r="DD4" i="9"/>
  <c r="DF12" i="9"/>
  <c r="DF11" i="9" s="1"/>
  <c r="DF4" i="9"/>
  <c r="DV6" i="9" s="1"/>
  <c r="DV5" i="9" s="1"/>
  <c r="DF6" i="9"/>
  <c r="DF5" i="9" s="1"/>
  <c r="DG4" i="9"/>
  <c r="DG12" i="9"/>
  <c r="DG11" i="9" s="1"/>
  <c r="DH4" i="9"/>
  <c r="DH6" i="9"/>
  <c r="DH5" i="9" s="1"/>
  <c r="DH12" i="9"/>
  <c r="DH11" i="9" s="1"/>
  <c r="DL35" i="8"/>
  <c r="DL37" i="8"/>
  <c r="DL36" i="8" s="1"/>
  <c r="AJ6" i="9"/>
  <c r="AJ5" i="9"/>
  <c r="CK6" i="9"/>
  <c r="CK5" i="9"/>
  <c r="BS6" i="9"/>
  <c r="BS5" i="9"/>
  <c r="DI13" i="6"/>
  <c r="DI15" i="6" s="1"/>
  <c r="DI14" i="6" s="1"/>
  <c r="I15" i="6"/>
  <c r="I14" i="6" s="1"/>
  <c r="CD15" i="6"/>
  <c r="CD14" i="6" s="1"/>
  <c r="BM9" i="6"/>
  <c r="BM8" i="6"/>
  <c r="AW9" i="6"/>
  <c r="AW8" i="6"/>
  <c r="CQ15" i="6"/>
  <c r="CQ14" i="6"/>
  <c r="AD15" i="6"/>
  <c r="AD14" i="6" s="1"/>
  <c r="CV15" i="6"/>
  <c r="CV14" i="6"/>
  <c r="AY15" i="6"/>
  <c r="AY14" i="6"/>
  <c r="DH43" i="4"/>
  <c r="DH42" i="4" s="1"/>
  <c r="P27" i="4"/>
  <c r="P26" i="4" s="1"/>
  <c r="BU35" i="4"/>
  <c r="BU37" i="4"/>
  <c r="BH35" i="4"/>
  <c r="AF35" i="4"/>
  <c r="AF37" i="4" s="1"/>
  <c r="AF36" i="4" s="1"/>
  <c r="AF27" i="4"/>
  <c r="AF26" i="4" s="1"/>
  <c r="AJ27" i="4"/>
  <c r="AJ26" i="4" s="1"/>
  <c r="CE43" i="4"/>
  <c r="CE42" i="4"/>
  <c r="CD27" i="4"/>
  <c r="CD26" i="4"/>
  <c r="AF7" i="4"/>
  <c r="AF6" i="4"/>
  <c r="AB35" i="4"/>
  <c r="CQ17" i="4"/>
  <c r="CQ16" i="4"/>
  <c r="CA17" i="4"/>
  <c r="CA16" i="4" s="1"/>
  <c r="BB27" i="4"/>
  <c r="BB26" i="4"/>
  <c r="BR27" i="4"/>
  <c r="BR26" i="4"/>
  <c r="BN25" i="4"/>
  <c r="AE43" i="4"/>
  <c r="AE42" i="4"/>
  <c r="AE35" i="4"/>
  <c r="DE35" i="4"/>
  <c r="CP35" i="4"/>
  <c r="F43" i="4"/>
  <c r="F42" i="4" s="1"/>
  <c r="T27" i="4"/>
  <c r="T26" i="4"/>
  <c r="CC35" i="4"/>
  <c r="CS37" i="4" s="1"/>
  <c r="CS36" i="4" s="1"/>
  <c r="BB35" i="4"/>
  <c r="AC35" i="4"/>
  <c r="CD33" i="4"/>
  <c r="CD32" i="4"/>
  <c r="CD41" i="4"/>
  <c r="CI40" i="4"/>
  <c r="CI39" i="4"/>
  <c r="BS35" i="4"/>
  <c r="DI27" i="4"/>
  <c r="DI26" i="4"/>
  <c r="CS27" i="4"/>
  <c r="CS26" i="4"/>
  <c r="J43" i="4"/>
  <c r="J42" i="4"/>
  <c r="J35" i="4"/>
  <c r="J37" i="4" s="1"/>
  <c r="J36" i="4" s="1"/>
  <c r="CU27" i="4"/>
  <c r="CU26" i="4" s="1"/>
  <c r="BH43" i="4"/>
  <c r="BH42" i="4"/>
  <c r="K43" i="4"/>
  <c r="K42" i="4" s="1"/>
  <c r="K35" i="4"/>
  <c r="BH40" i="4"/>
  <c r="BH39" i="4"/>
  <c r="AR35" i="4"/>
  <c r="CM27" i="4"/>
  <c r="CM26" i="4"/>
  <c r="BK40" i="4"/>
  <c r="BK39" i="4" s="1"/>
  <c r="BK35" i="4"/>
  <c r="BK37" i="4" s="1"/>
  <c r="BK36" i="4" s="1"/>
  <c r="CH17" i="4"/>
  <c r="CH16" i="4"/>
  <c r="CM43" i="4"/>
  <c r="CM42" i="4" s="1"/>
  <c r="CG40" i="4"/>
  <c r="CG39" i="4" s="1"/>
  <c r="BY7" i="4"/>
  <c r="BY6" i="4"/>
  <c r="R40" i="4"/>
  <c r="R39" i="4"/>
  <c r="DK43" i="4"/>
  <c r="DK42" i="4" s="1"/>
  <c r="DE40" i="4"/>
  <c r="DE39" i="4" s="1"/>
  <c r="CQ40" i="4"/>
  <c r="CQ39" i="4"/>
  <c r="CQ35" i="4"/>
  <c r="DC43" i="4"/>
  <c r="DC42" i="4" s="1"/>
  <c r="CH27" i="4"/>
  <c r="CH26" i="4" s="1"/>
  <c r="CX27" i="4"/>
  <c r="CX26" i="4" s="1"/>
  <c r="AG7" i="4"/>
  <c r="AG6" i="4" s="1"/>
  <c r="Q17" i="4"/>
  <c r="Q16" i="4"/>
  <c r="DC27" i="4"/>
  <c r="DC26" i="4" s="1"/>
  <c r="BC27" i="4"/>
  <c r="BC26" i="4" s="1"/>
  <c r="CB17" i="4"/>
  <c r="CB16" i="4"/>
  <c r="AK7" i="4"/>
  <c r="AK6" i="4" s="1"/>
  <c r="DH35" i="2"/>
  <c r="DK40" i="2"/>
  <c r="DK39" i="2"/>
  <c r="DK35" i="2"/>
  <c r="CB7" i="2"/>
  <c r="CB6" i="2" s="1"/>
  <c r="BA7" i="2"/>
  <c r="BA6" i="2" s="1"/>
  <c r="BQ7" i="2"/>
  <c r="BQ6" i="2"/>
  <c r="BE40" i="2"/>
  <c r="BE39" i="2" s="1"/>
  <c r="DF27" i="2"/>
  <c r="DF26" i="2" s="1"/>
  <c r="DD40" i="2"/>
  <c r="DD39" i="2" s="1"/>
  <c r="CZ43" i="2"/>
  <c r="CZ42" i="2"/>
  <c r="L27" i="2"/>
  <c r="L26" i="2" s="1"/>
  <c r="AX23" i="2"/>
  <c r="AX22" i="2" s="1"/>
  <c r="AX15" i="2"/>
  <c r="AX17" i="2" s="1"/>
  <c r="AX16" i="2" s="1"/>
  <c r="BN23" i="2"/>
  <c r="BN22" i="2" s="1"/>
  <c r="W35" i="2"/>
  <c r="AG27" i="2"/>
  <c r="AG26" i="2" s="1"/>
  <c r="BE35" i="2"/>
  <c r="V7" i="2"/>
  <c r="V6" i="2" s="1"/>
  <c r="CS35" i="2"/>
  <c r="CS40" i="2"/>
  <c r="CS39" i="2" s="1"/>
  <c r="AF40" i="2"/>
  <c r="AF39" i="2" s="1"/>
  <c r="J40" i="2"/>
  <c r="J39" i="2" s="1"/>
  <c r="U27" i="2"/>
  <c r="U26" i="2"/>
  <c r="Q27" i="2"/>
  <c r="Q26" i="2" s="1"/>
  <c r="DD27" i="2"/>
  <c r="DD26" i="2" s="1"/>
  <c r="AB27" i="2"/>
  <c r="AB26" i="2" s="1"/>
  <c r="CO7" i="2"/>
  <c r="CO6" i="2" s="1"/>
  <c r="BL27" i="2"/>
  <c r="BL26" i="2" s="1"/>
  <c r="P27" i="2"/>
  <c r="P26" i="2" s="1"/>
  <c r="K17" i="2"/>
  <c r="K16" i="2"/>
  <c r="CC27" i="2"/>
  <c r="CC26" i="2" s="1"/>
  <c r="M27" i="2"/>
  <c r="M26" i="2" s="1"/>
  <c r="W37" i="2"/>
  <c r="W36" i="2"/>
  <c r="DL15" i="8"/>
  <c r="DL17" i="8" s="1"/>
  <c r="DL5" i="8"/>
  <c r="DL7" i="8" s="1"/>
  <c r="DL6" i="8" s="1"/>
  <c r="DF43" i="4"/>
  <c r="DF42" i="4"/>
  <c r="DJ41" i="4"/>
  <c r="DJ35" i="4" s="1"/>
  <c r="DJ37" i="4" s="1"/>
  <c r="DJ36" i="4" s="1"/>
  <c r="DJ43" i="4"/>
  <c r="DJ42" i="4"/>
  <c r="DJ15" i="4"/>
  <c r="DJ17" i="4" s="1"/>
  <c r="DJ16" i="4" s="1"/>
  <c r="DJ38" i="4"/>
  <c r="DJ5" i="4"/>
  <c r="DJ7" i="4" s="1"/>
  <c r="DJ6" i="4" s="1"/>
  <c r="DJ38" i="2"/>
  <c r="DJ15" i="2"/>
  <c r="DJ17" i="2"/>
  <c r="DJ16" i="2" s="1"/>
  <c r="CZ40" i="2"/>
  <c r="CZ39" i="2"/>
  <c r="CN43" i="2"/>
  <c r="CN42" i="2" s="1"/>
  <c r="Z40" i="2"/>
  <c r="Z39" i="2" s="1"/>
  <c r="Z35" i="2"/>
  <c r="CB43" i="2"/>
  <c r="CB42" i="2" s="1"/>
  <c r="BF42" i="2"/>
  <c r="DD35" i="2"/>
  <c r="CI40" i="2"/>
  <c r="CI39" i="2"/>
  <c r="CY40" i="2"/>
  <c r="CY39" i="2" s="1"/>
  <c r="AX30" i="2"/>
  <c r="AX29" i="2" s="1"/>
  <c r="AX38" i="2"/>
  <c r="AX40" i="2"/>
  <c r="AX39" i="2" s="1"/>
  <c r="CO35" i="2"/>
  <c r="CO40" i="2"/>
  <c r="CO39" i="2" s="1"/>
  <c r="BH40" i="2"/>
  <c r="BH39" i="2"/>
  <c r="BH35" i="2"/>
  <c r="BH37" i="2"/>
  <c r="BH36" i="2"/>
  <c r="M40" i="2"/>
  <c r="M39" i="2"/>
  <c r="V40" i="2"/>
  <c r="V39" i="2" s="1"/>
  <c r="BB43" i="2"/>
  <c r="BB42" i="2" s="1"/>
  <c r="F43" i="2"/>
  <c r="F42" i="2"/>
  <c r="BM40" i="2"/>
  <c r="BM39" i="2" s="1"/>
  <c r="BB27" i="2"/>
  <c r="BB26" i="2" s="1"/>
  <c r="CJ35" i="2"/>
  <c r="CZ37" i="2" s="1"/>
  <c r="CZ36" i="2" s="1"/>
  <c r="R35" i="2"/>
  <c r="CR37" i="2"/>
  <c r="CR36" i="2"/>
  <c r="CU43" i="2"/>
  <c r="CU42" i="2" s="1"/>
  <c r="AB43" i="2"/>
  <c r="AB42" i="2" s="1"/>
  <c r="Q43" i="2"/>
  <c r="Q42" i="2" s="1"/>
  <c r="BV27" i="2"/>
  <c r="BV26" i="2" s="1"/>
  <c r="BK43" i="2"/>
  <c r="BK42" i="2"/>
  <c r="AD35" i="2"/>
  <c r="AD37" i="2" s="1"/>
  <c r="AD36" i="2" s="1"/>
  <c r="AU35" i="2"/>
  <c r="BI17" i="2"/>
  <c r="BI16" i="2"/>
  <c r="AA17" i="2"/>
  <c r="AA16" i="2" s="1"/>
  <c r="BX7" i="2"/>
  <c r="BX6" i="2" s="1"/>
  <c r="BW7" i="2"/>
  <c r="BW6" i="2" s="1"/>
  <c r="CM7" i="2"/>
  <c r="CM6" i="2" s="1"/>
  <c r="BZ17" i="2"/>
  <c r="BZ16" i="2"/>
  <c r="AQ35" i="2"/>
  <c r="CZ7" i="2"/>
  <c r="CZ6" i="2"/>
  <c r="BP35" i="2"/>
  <c r="DJ5" i="2"/>
  <c r="DJ7" i="2" s="1"/>
  <c r="DJ6" i="2" s="1"/>
  <c r="CF37" i="2"/>
  <c r="CF36" i="2" s="1"/>
  <c r="DL55" i="8"/>
  <c r="DL57" i="8"/>
  <c r="DL56" i="8" s="1"/>
  <c r="DL33" i="8"/>
  <c r="DL32" i="8"/>
  <c r="DK10" i="9"/>
  <c r="DK9" i="9"/>
  <c r="DK8" i="9"/>
  <c r="CN6" i="9"/>
  <c r="CN5" i="9"/>
  <c r="DE6" i="9"/>
  <c r="DE5" i="9"/>
  <c r="DI6" i="9"/>
  <c r="DI5" i="9" s="1"/>
  <c r="BI6" i="9"/>
  <c r="BI5" i="9"/>
  <c r="DX4" i="9"/>
  <c r="DX6" i="9"/>
  <c r="DX5" i="9" s="1"/>
  <c r="CT6" i="9"/>
  <c r="CT5" i="9"/>
  <c r="CL6" i="9"/>
  <c r="CL5" i="9"/>
  <c r="BN6" i="9"/>
  <c r="BN5" i="9" s="1"/>
  <c r="DJ12" i="9"/>
  <c r="DJ11" i="9"/>
  <c r="CU4" i="9"/>
  <c r="CU6" i="9"/>
  <c r="CU5" i="9" s="1"/>
  <c r="CP6" i="9"/>
  <c r="CP5" i="9"/>
  <c r="CF6" i="9"/>
  <c r="CF5" i="9"/>
  <c r="CB6" i="9"/>
  <c r="CB5" i="9"/>
  <c r="F6" i="9"/>
  <c r="EA8" i="9"/>
  <c r="CV6" i="9"/>
  <c r="CV5" i="9"/>
  <c r="BO12" i="9"/>
  <c r="BO11" i="9"/>
  <c r="BL6" i="9"/>
  <c r="BL5" i="9"/>
  <c r="AF6" i="9"/>
  <c r="AF5" i="9" s="1"/>
  <c r="BK6" i="9"/>
  <c r="BK5" i="9"/>
  <c r="BD6" i="9"/>
  <c r="BD5" i="9"/>
  <c r="CM6" i="9"/>
  <c r="CM5" i="9"/>
  <c r="X6" i="9"/>
  <c r="X5" i="9" s="1"/>
  <c r="BT6" i="9"/>
  <c r="BT5" i="9"/>
  <c r="CQ6" i="9"/>
  <c r="CQ5" i="9" s="1"/>
  <c r="S6" i="9"/>
  <c r="S5" i="9"/>
  <c r="CJ6" i="9"/>
  <c r="CJ5" i="9" s="1"/>
  <c r="CA6" i="9"/>
  <c r="CA5" i="9"/>
  <c r="AA6" i="9"/>
  <c r="AA5" i="9" s="1"/>
  <c r="CD6" i="9"/>
  <c r="CD5" i="9" s="1"/>
  <c r="DQ6" i="9"/>
  <c r="DQ5" i="9"/>
  <c r="DY6" i="9"/>
  <c r="DY5" i="9" s="1"/>
  <c r="EB6" i="9"/>
  <c r="EB5" i="9" s="1"/>
  <c r="CX6" i="9"/>
  <c r="CX5" i="9" s="1"/>
  <c r="DU6" i="9"/>
  <c r="DU5" i="9"/>
  <c r="EA4" i="9"/>
  <c r="CS17" i="8"/>
  <c r="CH17" i="8"/>
  <c r="DC17" i="8"/>
  <c r="DV17" i="8"/>
  <c r="DX17" i="8"/>
  <c r="DZ17" i="8"/>
  <c r="DY17" i="8"/>
  <c r="DO23" i="8"/>
  <c r="DN23" i="8"/>
  <c r="EC17" i="8"/>
  <c r="EE23" i="8"/>
  <c r="ED23" i="8"/>
  <c r="DU17" i="8"/>
  <c r="ED15" i="8"/>
  <c r="ED17" i="8"/>
  <c r="EE61" i="8"/>
  <c r="ED55" i="8"/>
  <c r="ED57" i="8" s="1"/>
  <c r="ED56" i="8" s="1"/>
  <c r="EB55" i="8"/>
  <c r="EB57" i="8"/>
  <c r="EB56" i="8" s="1"/>
  <c r="EE45" i="8"/>
  <c r="EE47" i="8" s="1"/>
  <c r="EB35" i="8"/>
  <c r="EB37" i="8"/>
  <c r="EB36" i="8" s="1"/>
  <c r="EE15" i="8"/>
  <c r="EE17" i="8"/>
  <c r="EB15" i="8"/>
  <c r="ED13" i="8"/>
  <c r="ED12" i="8"/>
  <c r="EB10" i="8"/>
  <c r="EB9" i="8"/>
  <c r="ED45" i="8"/>
  <c r="ED47" i="8" s="1"/>
  <c r="EE35" i="8"/>
  <c r="EE37" i="8" s="1"/>
  <c r="EE36" i="8" s="1"/>
  <c r="EB50" i="8"/>
  <c r="EB49" i="8"/>
  <c r="EE30" i="8"/>
  <c r="EE29" i="8" s="1"/>
  <c r="EE66" i="8"/>
  <c r="EE65" i="8"/>
  <c r="EB25" i="8"/>
  <c r="EB27" i="8"/>
  <c r="EB26" i="8" s="1"/>
  <c r="DY15" i="6"/>
  <c r="DY14" i="6"/>
  <c r="DY6" i="6"/>
  <c r="DY5" i="6" s="1"/>
  <c r="EB15" i="6"/>
  <c r="EB14" i="6" s="1"/>
  <c r="EA15" i="6"/>
  <c r="EA14" i="6"/>
  <c r="CE4" i="5"/>
  <c r="BW12" i="5"/>
  <c r="CC12" i="5"/>
  <c r="BQ4" i="5"/>
  <c r="BY4" i="5"/>
  <c r="CE8" i="5"/>
  <c r="BK8" i="5"/>
  <c r="BY19" i="5"/>
  <c r="BO12" i="5"/>
  <c r="BS8" i="5"/>
  <c r="BU31" i="5"/>
  <c r="BW19" i="5"/>
  <c r="CA31" i="5"/>
  <c r="BK31" i="5"/>
  <c r="BS12" i="5"/>
  <c r="AJ36" i="5"/>
  <c r="BF36" i="5" s="1"/>
  <c r="AJ35" i="5"/>
  <c r="BS19" i="5"/>
  <c r="CE31" i="5"/>
  <c r="BS31" i="5"/>
  <c r="BQ31" i="5"/>
  <c r="BW31" i="5"/>
  <c r="BM8" i="5"/>
  <c r="CE19" i="5"/>
  <c r="BO19" i="5"/>
  <c r="CA4" i="5"/>
  <c r="CH12" i="5"/>
  <c r="CG19" i="5"/>
  <c r="CC31" i="5"/>
  <c r="BP36" i="5"/>
  <c r="BP35" i="5"/>
  <c r="CA19" i="5"/>
  <c r="BJ36" i="5"/>
  <c r="BK36" i="5" s="1"/>
  <c r="BK4" i="5"/>
  <c r="BF4" i="5"/>
  <c r="R36" i="5"/>
  <c r="R35" i="5" s="1"/>
  <c r="DD36" i="5"/>
  <c r="DD35" i="5" s="1"/>
  <c r="CN36" i="5"/>
  <c r="CN35" i="5"/>
  <c r="BY31" i="5"/>
  <c r="BM12" i="5"/>
  <c r="BU8" i="5"/>
  <c r="BM31" i="5"/>
  <c r="BQ19" i="5"/>
  <c r="CA12" i="5"/>
  <c r="CC8" i="5"/>
  <c r="BO8" i="5"/>
  <c r="AV36" i="5"/>
  <c r="AV35" i="5" s="1"/>
  <c r="DB36" i="5"/>
  <c r="DB35" i="5" s="1"/>
  <c r="BU12" i="5"/>
  <c r="CH31" i="5"/>
  <c r="BU19" i="5"/>
  <c r="CH8" i="5"/>
  <c r="AD36" i="5"/>
  <c r="AD35" i="5" s="1"/>
  <c r="BD36" i="5"/>
  <c r="BD35" i="5" s="1"/>
  <c r="BN36" i="5"/>
  <c r="BN35" i="5" s="1"/>
  <c r="DF36" i="5"/>
  <c r="DF35" i="5"/>
  <c r="DJ4" i="5"/>
  <c r="BV36" i="5"/>
  <c r="BV35" i="5"/>
  <c r="CG31" i="5"/>
  <c r="CV36" i="5"/>
  <c r="CV35" i="5" s="1"/>
  <c r="CE12" i="5"/>
  <c r="DJ8" i="5"/>
  <c r="CF36" i="5"/>
  <c r="V36" i="5"/>
  <c r="V35" i="5"/>
  <c r="CZ36" i="5"/>
  <c r="CZ35" i="5"/>
  <c r="CH4" i="5"/>
  <c r="DJ31" i="5"/>
  <c r="BO31" i="5"/>
  <c r="AX36" i="5"/>
  <c r="AX35" i="5" s="1"/>
  <c r="CT36" i="5"/>
  <c r="CT35" i="5" s="1"/>
  <c r="CX36" i="5"/>
  <c r="CX35" i="5"/>
  <c r="CB36" i="5"/>
  <c r="CR36" i="5"/>
  <c r="CR35" i="5" s="1"/>
  <c r="AL36" i="5"/>
  <c r="AL35" i="5"/>
  <c r="J36" i="5"/>
  <c r="J35" i="5"/>
  <c r="BB36" i="5"/>
  <c r="BB35" i="5"/>
  <c r="AN36" i="5"/>
  <c r="N36" i="5"/>
  <c r="N35" i="5" s="1"/>
  <c r="BY12" i="5"/>
  <c r="BL36" i="5"/>
  <c r="BL35" i="5"/>
  <c r="BF31" i="5"/>
  <c r="AT36" i="5"/>
  <c r="AT35" i="5"/>
  <c r="AZ36" i="5"/>
  <c r="AZ35" i="5" s="1"/>
  <c r="CA8" i="5"/>
  <c r="Z36" i="5"/>
  <c r="Z35" i="5"/>
  <c r="DJ19" i="5"/>
  <c r="DJ12" i="5"/>
  <c r="BF12" i="5"/>
  <c r="CP36" i="5"/>
  <c r="CP35" i="5" s="1"/>
  <c r="BX36" i="5"/>
  <c r="BX35" i="5" s="1"/>
  <c r="BF8" i="5"/>
  <c r="F36" i="5"/>
  <c r="F35" i="5"/>
  <c r="DH36" i="5"/>
  <c r="DH35" i="5" s="1"/>
  <c r="BU4" i="5"/>
  <c r="CF35" i="5"/>
  <c r="BF19" i="5"/>
  <c r="CD36" i="5"/>
  <c r="AH36" i="5"/>
  <c r="BZ36" i="5"/>
  <c r="CG4" i="5"/>
  <c r="AR36" i="5"/>
  <c r="AR35" i="5" s="1"/>
  <c r="BY8" i="5"/>
  <c r="BK12" i="5"/>
  <c r="AP36" i="5"/>
  <c r="BT36" i="5"/>
  <c r="CH19" i="5"/>
  <c r="BR36" i="5"/>
  <c r="BK19" i="5"/>
  <c r="BS4" i="5"/>
  <c r="CL36" i="5"/>
  <c r="DZ41" i="4"/>
  <c r="DZ43" i="4" s="1"/>
  <c r="DZ42" i="4" s="1"/>
  <c r="DZ25" i="4"/>
  <c r="DZ27" i="4" s="1"/>
  <c r="DZ26" i="4" s="1"/>
  <c r="DS35" i="4"/>
  <c r="DS37" i="4" s="1"/>
  <c r="DS36" i="4" s="1"/>
  <c r="DT35" i="4"/>
  <c r="DT37" i="4"/>
  <c r="DT36" i="4" s="1"/>
  <c r="DP35" i="4"/>
  <c r="DP37" i="4" s="1"/>
  <c r="DP36" i="4"/>
  <c r="DY35" i="4"/>
  <c r="DZ5" i="4"/>
  <c r="DZ7" i="4" s="1"/>
  <c r="DZ6" i="4" s="1"/>
  <c r="DX35" i="4"/>
  <c r="DX37" i="4" s="1"/>
  <c r="DX36" i="4" s="1"/>
  <c r="DZ10" i="4"/>
  <c r="DZ9" i="4" s="1"/>
  <c r="BA35" i="4"/>
  <c r="BA37" i="4"/>
  <c r="BA36" i="4"/>
  <c r="BU36" i="4"/>
  <c r="DA35" i="4"/>
  <c r="CS43" i="4"/>
  <c r="CS42" i="4" s="1"/>
  <c r="CS35" i="4"/>
  <c r="CB43" i="4"/>
  <c r="CB42" i="4"/>
  <c r="BT43" i="4"/>
  <c r="BT42" i="4" s="1"/>
  <c r="BL43" i="4"/>
  <c r="BL42" i="4" s="1"/>
  <c r="CM40" i="4"/>
  <c r="CM39" i="4" s="1"/>
  <c r="CN27" i="4"/>
  <c r="CN26" i="4"/>
  <c r="W7" i="4"/>
  <c r="W6" i="4" s="1"/>
  <c r="S7" i="4"/>
  <c r="S6" i="4" s="1"/>
  <c r="DR37" i="4"/>
  <c r="DR36" i="4"/>
  <c r="CD30" i="4"/>
  <c r="CD29" i="4" s="1"/>
  <c r="DB40" i="4"/>
  <c r="DB39" i="4" s="1"/>
  <c r="Q43" i="4"/>
  <c r="Q42" i="4" s="1"/>
  <c r="Q35" i="4"/>
  <c r="DA40" i="4"/>
  <c r="DA39" i="4"/>
  <c r="CK40" i="4"/>
  <c r="CK39" i="4" s="1"/>
  <c r="CL40" i="4"/>
  <c r="CL39" i="4" s="1"/>
  <c r="BV40" i="4"/>
  <c r="BV39" i="4"/>
  <c r="BV35" i="4"/>
  <c r="CL37" i="4" s="1"/>
  <c r="CL36" i="4" s="1"/>
  <c r="BV37" i="4"/>
  <c r="BV36" i="4" s="1"/>
  <c r="S40" i="4"/>
  <c r="S39" i="4" s="1"/>
  <c r="DB27" i="4"/>
  <c r="DB26" i="4" s="1"/>
  <c r="CL27" i="4"/>
  <c r="CL26" i="4" s="1"/>
  <c r="AA40" i="4"/>
  <c r="AA39" i="4"/>
  <c r="W35" i="4"/>
  <c r="W37" i="4" s="1"/>
  <c r="W36" i="4" s="1"/>
  <c r="N27" i="4"/>
  <c r="N26" i="4"/>
  <c r="BK43" i="4"/>
  <c r="BK42" i="4" s="1"/>
  <c r="AD35" i="4"/>
  <c r="AD37" i="4"/>
  <c r="AD36" i="4" s="1"/>
  <c r="DK27" i="4"/>
  <c r="DK26" i="4" s="1"/>
  <c r="DE27" i="4"/>
  <c r="DE26" i="4"/>
  <c r="BM27" i="4"/>
  <c r="BM26" i="4" s="1"/>
  <c r="CC27" i="4"/>
  <c r="CC26" i="4"/>
  <c r="U27" i="4"/>
  <c r="U26" i="4" s="1"/>
  <c r="DJ33" i="4"/>
  <c r="DJ32" i="4" s="1"/>
  <c r="DJ25" i="4"/>
  <c r="DJ27" i="4"/>
  <c r="DJ26" i="4" s="1"/>
  <c r="EB20" i="4"/>
  <c r="EB19" i="4" s="1"/>
  <c r="DL15" i="4"/>
  <c r="DL17" i="4"/>
  <c r="DL16" i="4" s="1"/>
  <c r="DL20" i="4"/>
  <c r="DL19" i="4"/>
  <c r="DO43" i="4"/>
  <c r="DO42" i="4" s="1"/>
  <c r="DW43" i="4"/>
  <c r="DW42" i="4" s="1"/>
  <c r="CE17" i="4"/>
  <c r="CE16" i="4"/>
  <c r="DI43" i="4"/>
  <c r="DI42" i="4" s="1"/>
  <c r="CR43" i="4"/>
  <c r="CR42" i="4"/>
  <c r="CA27" i="4"/>
  <c r="CA26" i="4" s="1"/>
  <c r="CW27" i="4"/>
  <c r="CW26" i="4"/>
  <c r="CW42" i="4"/>
  <c r="CG43" i="4"/>
  <c r="CG42" i="4" s="1"/>
  <c r="CG35" i="4"/>
  <c r="CN43" i="4"/>
  <c r="CN42" i="4" s="1"/>
  <c r="BX43" i="4"/>
  <c r="BX42" i="4"/>
  <c r="BE40" i="4"/>
  <c r="BE39" i="4" s="1"/>
  <c r="AO35" i="4"/>
  <c r="AG40" i="4"/>
  <c r="AG39" i="4" s="1"/>
  <c r="CV27" i="4"/>
  <c r="CV26" i="4" s="1"/>
  <c r="CF35" i="4"/>
  <c r="DG35" i="4"/>
  <c r="DG37" i="4" s="1"/>
  <c r="DG36" i="4" s="1"/>
  <c r="DW37" i="4"/>
  <c r="DW36" i="4" s="1"/>
  <c r="CU35" i="4"/>
  <c r="BQ40" i="4"/>
  <c r="BQ39" i="4"/>
  <c r="BG35" i="4"/>
  <c r="CP40" i="4"/>
  <c r="CP39" i="4"/>
  <c r="BW43" i="4"/>
  <c r="BW42" i="4" s="1"/>
  <c r="BP43" i="4"/>
  <c r="BP42" i="4" s="1"/>
  <c r="AZ43" i="4"/>
  <c r="AZ42" i="4" s="1"/>
  <c r="P40" i="4"/>
  <c r="P39" i="4"/>
  <c r="I35" i="4"/>
  <c r="BV17" i="4"/>
  <c r="BV16" i="4" s="1"/>
  <c r="CT16" i="4"/>
  <c r="AG17" i="4"/>
  <c r="AG16" i="4"/>
  <c r="AK17" i="4"/>
  <c r="AK16" i="4" s="1"/>
  <c r="L17" i="4"/>
  <c r="L16" i="4"/>
  <c r="P17" i="4"/>
  <c r="P16" i="4" s="1"/>
  <c r="BP40" i="4"/>
  <c r="BP39" i="4" s="1"/>
  <c r="BP35" i="4"/>
  <c r="BP37" i="4"/>
  <c r="BP36" i="4" s="1"/>
  <c r="CT33" i="4"/>
  <c r="CT32" i="4" s="1"/>
  <c r="CT25" i="4"/>
  <c r="CT27" i="4"/>
  <c r="CT26" i="4" s="1"/>
  <c r="CT41" i="4"/>
  <c r="CT43" i="4"/>
  <c r="CT42" i="4"/>
  <c r="Y43" i="4"/>
  <c r="Y42" i="4" s="1"/>
  <c r="CK35" i="4"/>
  <c r="DA37" i="4"/>
  <c r="DA36" i="4" s="1"/>
  <c r="CF27" i="4"/>
  <c r="CF26" i="4" s="1"/>
  <c r="AH35" i="4"/>
  <c r="AH37" i="4" s="1"/>
  <c r="AH36" i="4" s="1"/>
  <c r="AH43" i="4"/>
  <c r="AH42" i="4"/>
  <c r="AX25" i="4"/>
  <c r="BN27" i="4" s="1"/>
  <c r="BN26" i="4" s="1"/>
  <c r="AX41" i="4"/>
  <c r="AX43" i="4"/>
  <c r="AX42" i="4" s="1"/>
  <c r="BL40" i="4"/>
  <c r="BL39" i="4"/>
  <c r="BG7" i="4"/>
  <c r="BG6" i="4"/>
  <c r="CI43" i="4"/>
  <c r="CI42" i="4" s="1"/>
  <c r="DG40" i="4"/>
  <c r="DG39" i="4" s="1"/>
  <c r="BC17" i="4"/>
  <c r="BC16" i="4"/>
  <c r="DH35" i="4"/>
  <c r="BJ37" i="4"/>
  <c r="BJ36" i="4"/>
  <c r="BN41" i="4"/>
  <c r="BN43" i="4" s="1"/>
  <c r="AL35" i="4"/>
  <c r="AF43" i="4"/>
  <c r="AF42" i="4" s="1"/>
  <c r="DK35" i="4"/>
  <c r="DK37" i="4" s="1"/>
  <c r="DK36" i="4"/>
  <c r="R17" i="4"/>
  <c r="R16" i="4" s="1"/>
  <c r="DU17" i="4"/>
  <c r="DU16" i="4"/>
  <c r="BA43" i="4"/>
  <c r="BA42" i="4" s="1"/>
  <c r="N43" i="4"/>
  <c r="N42" i="4" s="1"/>
  <c r="EB23" i="4"/>
  <c r="EB22" i="4" s="1"/>
  <c r="EB15" i="4"/>
  <c r="DV27" i="4"/>
  <c r="DV26" i="4" s="1"/>
  <c r="CI7" i="4"/>
  <c r="CI6" i="4"/>
  <c r="BJ7" i="4"/>
  <c r="BJ6" i="4" s="1"/>
  <c r="O7" i="4"/>
  <c r="O6" i="4"/>
  <c r="K7" i="4"/>
  <c r="K6" i="4" s="1"/>
  <c r="DO7" i="4"/>
  <c r="DO6" i="4" s="1"/>
  <c r="DW7" i="4"/>
  <c r="DW6" i="4" s="1"/>
  <c r="EB12" i="4"/>
  <c r="DT17" i="4"/>
  <c r="DT16" i="4"/>
  <c r="EC17" i="4"/>
  <c r="EC16" i="4"/>
  <c r="DU27" i="4"/>
  <c r="DU26" i="4" s="1"/>
  <c r="DT40" i="4"/>
  <c r="DT39" i="4" s="1"/>
  <c r="DV43" i="4"/>
  <c r="DV42" i="4"/>
  <c r="BA7" i="4"/>
  <c r="BA6" i="4" s="1"/>
  <c r="DQ7" i="4"/>
  <c r="DQ6" i="4" s="1"/>
  <c r="DY7" i="4"/>
  <c r="DY6" i="4" s="1"/>
  <c r="DN17" i="4"/>
  <c r="DN16" i="4"/>
  <c r="DV17" i="4"/>
  <c r="DV16" i="4" s="1"/>
  <c r="DO27" i="4"/>
  <c r="DO26" i="4"/>
  <c r="DW27" i="4"/>
  <c r="DW26" i="4" s="1"/>
  <c r="DN40" i="4"/>
  <c r="DN39" i="4"/>
  <c r="DV40" i="4"/>
  <c r="DV39" i="4" s="1"/>
  <c r="DP43" i="4"/>
  <c r="DP42" i="4" s="1"/>
  <c r="DX43" i="4"/>
  <c r="DX42" i="4" s="1"/>
  <c r="T35" i="4"/>
  <c r="T37" i="4"/>
  <c r="T36" i="4"/>
  <c r="DR7" i="4"/>
  <c r="DR6" i="4"/>
  <c r="DO17" i="4"/>
  <c r="DO16" i="4" s="1"/>
  <c r="DW17" i="4"/>
  <c r="DW16" i="4" s="1"/>
  <c r="DP27" i="4"/>
  <c r="DP26" i="4" s="1"/>
  <c r="DX27" i="4"/>
  <c r="DX26" i="4"/>
  <c r="DO40" i="4"/>
  <c r="DO39" i="4" s="1"/>
  <c r="DW40" i="4"/>
  <c r="DW39" i="4" s="1"/>
  <c r="DQ43" i="4"/>
  <c r="DQ42" i="4" s="1"/>
  <c r="DY43" i="4"/>
  <c r="DY42" i="4"/>
  <c r="DS7" i="4"/>
  <c r="DS6" i="4" s="1"/>
  <c r="EA7" i="4"/>
  <c r="EA6" i="4" s="1"/>
  <c r="DP17" i="4"/>
  <c r="DP16" i="4"/>
  <c r="DX17" i="4"/>
  <c r="DX16" i="4" s="1"/>
  <c r="DQ27" i="4"/>
  <c r="DQ26" i="4"/>
  <c r="DY27" i="4"/>
  <c r="DY26" i="4" s="1"/>
  <c r="DV35" i="4"/>
  <c r="DV37" i="4" s="1"/>
  <c r="DV36" i="4" s="1"/>
  <c r="DP40" i="4"/>
  <c r="DP39" i="4"/>
  <c r="DX40" i="4"/>
  <c r="DX39" i="4" s="1"/>
  <c r="DR43" i="4"/>
  <c r="DR42" i="4"/>
  <c r="EA43" i="4"/>
  <c r="EA42" i="4" s="1"/>
  <c r="AY7" i="4"/>
  <c r="AY6" i="4"/>
  <c r="AH7" i="4"/>
  <c r="AH6" i="4" s="1"/>
  <c r="AD7" i="4"/>
  <c r="AD6" i="4"/>
  <c r="DT7" i="4"/>
  <c r="DT6" i="4" s="1"/>
  <c r="DQ17" i="4"/>
  <c r="DQ16" i="4"/>
  <c r="DR27" i="4"/>
  <c r="DR26" i="4"/>
  <c r="DO35" i="4"/>
  <c r="DO37" i="4"/>
  <c r="DO36" i="4" s="1"/>
  <c r="DW35" i="4"/>
  <c r="DQ40" i="4"/>
  <c r="DQ39" i="4"/>
  <c r="DY40" i="4"/>
  <c r="DY39" i="4" s="1"/>
  <c r="DS43" i="4"/>
  <c r="DS42" i="4" s="1"/>
  <c r="DU7" i="4"/>
  <c r="DU6" i="4" s="1"/>
  <c r="DZ38" i="4"/>
  <c r="DZ40" i="4" s="1"/>
  <c r="DZ39" i="4" s="1"/>
  <c r="DR17" i="4"/>
  <c r="DR16" i="4"/>
  <c r="EA17" i="4"/>
  <c r="EA16" i="4" s="1"/>
  <c r="DS27" i="4"/>
  <c r="DS26" i="4" s="1"/>
  <c r="EA27" i="4"/>
  <c r="EA26" i="4" s="1"/>
  <c r="DR40" i="4"/>
  <c r="DR39" i="4" s="1"/>
  <c r="EA40" i="4"/>
  <c r="EA39" i="4" s="1"/>
  <c r="DT43" i="4"/>
  <c r="DT42" i="4"/>
  <c r="EC43" i="4"/>
  <c r="EC42" i="4" s="1"/>
  <c r="DN7" i="4"/>
  <c r="DN6" i="4"/>
  <c r="DV7" i="4"/>
  <c r="DV6" i="4" s="1"/>
  <c r="EB38" i="4"/>
  <c r="DS17" i="4"/>
  <c r="DS16" i="4" s="1"/>
  <c r="DT27" i="4"/>
  <c r="DT26" i="4"/>
  <c r="EC27" i="4"/>
  <c r="EC26" i="4" s="1"/>
  <c r="DQ37" i="4"/>
  <c r="DQ36" i="4"/>
  <c r="DS40" i="4"/>
  <c r="DS39" i="4" s="1"/>
  <c r="EC40" i="4"/>
  <c r="EC39" i="4"/>
  <c r="DU43" i="4"/>
  <c r="DU42" i="4" s="1"/>
  <c r="EB5" i="4"/>
  <c r="EB25" i="4"/>
  <c r="EB27" i="4" s="1"/>
  <c r="EB26" i="4" s="1"/>
  <c r="EB10" i="4"/>
  <c r="EB9" i="4"/>
  <c r="DZ13" i="4"/>
  <c r="DZ12" i="4" s="1"/>
  <c r="DZ15" i="4"/>
  <c r="F37" i="4"/>
  <c r="F36" i="4"/>
  <c r="CO43" i="4"/>
  <c r="CO42" i="4" s="1"/>
  <c r="BS43" i="4"/>
  <c r="BS42" i="4"/>
  <c r="CY43" i="4"/>
  <c r="CY42" i="4" s="1"/>
  <c r="AX7" i="4"/>
  <c r="AX6" i="4"/>
  <c r="BD35" i="4"/>
  <c r="BD37" i="4" s="1"/>
  <c r="BD36" i="4"/>
  <c r="CD43" i="4"/>
  <c r="CD42" i="4" s="1"/>
  <c r="AV35" i="4"/>
  <c r="BL37" i="4"/>
  <c r="BL36" i="4"/>
  <c r="BC43" i="4"/>
  <c r="BC42" i="4" s="1"/>
  <c r="BR37" i="4"/>
  <c r="BR36" i="4"/>
  <c r="U37" i="4"/>
  <c r="U36" i="4" s="1"/>
  <c r="BF43" i="4"/>
  <c r="BF42" i="4" s="1"/>
  <c r="BM35" i="4"/>
  <c r="BM37" i="4" s="1"/>
  <c r="BM36" i="4"/>
  <c r="BV7" i="4"/>
  <c r="BV6" i="4" s="1"/>
  <c r="BH37" i="4"/>
  <c r="BH36" i="4"/>
  <c r="CG37" i="4"/>
  <c r="CG36" i="4" s="1"/>
  <c r="CX35" i="4"/>
  <c r="CJ35" i="4"/>
  <c r="BI35" i="4"/>
  <c r="BI37" i="4" s="1"/>
  <c r="BI36" i="4" s="1"/>
  <c r="BY37" i="4"/>
  <c r="BY36" i="4" s="1"/>
  <c r="DD37" i="4"/>
  <c r="DD36" i="4" s="1"/>
  <c r="CI35" i="4"/>
  <c r="CY37" i="4" s="1"/>
  <c r="CI37" i="4"/>
  <c r="CI36" i="4" s="1"/>
  <c r="CB35" i="4"/>
  <c r="CR37" i="4"/>
  <c r="CR36" i="4"/>
  <c r="CB37" i="4"/>
  <c r="CB36" i="4" s="1"/>
  <c r="CC43" i="4"/>
  <c r="CC42" i="4"/>
  <c r="BZ35" i="4"/>
  <c r="BZ37" i="4" s="1"/>
  <c r="BZ36" i="4"/>
  <c r="AQ35" i="4"/>
  <c r="BG37" i="4" s="1"/>
  <c r="BG36" i="4" s="1"/>
  <c r="DD7" i="4"/>
  <c r="DD6" i="4"/>
  <c r="AC7" i="4"/>
  <c r="AC6" i="4" s="1"/>
  <c r="CO35" i="4"/>
  <c r="DE37" i="4"/>
  <c r="DE36" i="4" s="1"/>
  <c r="BF7" i="4"/>
  <c r="BF6" i="4"/>
  <c r="K37" i="4"/>
  <c r="K36" i="4" s="1"/>
  <c r="BW37" i="4"/>
  <c r="BW36" i="4"/>
  <c r="CM35" i="4"/>
  <c r="CH7" i="4"/>
  <c r="CH6" i="4"/>
  <c r="AJ40" i="4"/>
  <c r="AJ39" i="4" s="1"/>
  <c r="AZ40" i="4"/>
  <c r="AZ39" i="4" s="1"/>
  <c r="V40" i="4"/>
  <c r="V39" i="4" s="1"/>
  <c r="V35" i="4"/>
  <c r="V37" i="4" s="1"/>
  <c r="DK40" i="4"/>
  <c r="DK39" i="4" s="1"/>
  <c r="AI40" i="4"/>
  <c r="AI39" i="4"/>
  <c r="AY40" i="4"/>
  <c r="AY39" i="4" s="1"/>
  <c r="AI35" i="4"/>
  <c r="AI37" i="4"/>
  <c r="AI36" i="4" s="1"/>
  <c r="DL5" i="4"/>
  <c r="DL7" i="4" s="1"/>
  <c r="DL9" i="4"/>
  <c r="DL38" i="4"/>
  <c r="DL40" i="4" s="1"/>
  <c r="DL39" i="4" s="1"/>
  <c r="BQ37" i="4"/>
  <c r="BQ36" i="4"/>
  <c r="AB37" i="4"/>
  <c r="AB36" i="4" s="1"/>
  <c r="CT7" i="4"/>
  <c r="CT6" i="4" s="1"/>
  <c r="CH35" i="4"/>
  <c r="CX40" i="4"/>
  <c r="CX39" i="4"/>
  <c r="CH40" i="4"/>
  <c r="CH39" i="4" s="1"/>
  <c r="BN38" i="4"/>
  <c r="BN40" i="4"/>
  <c r="BN39" i="4" s="1"/>
  <c r="BS40" i="4"/>
  <c r="BS39" i="4" s="1"/>
  <c r="BC35" i="4"/>
  <c r="BS37" i="4" s="1"/>
  <c r="BS36" i="4" s="1"/>
  <c r="BN35" i="4"/>
  <c r="T40" i="4"/>
  <c r="T39" i="4"/>
  <c r="DI7" i="4"/>
  <c r="DI6" i="4" s="1"/>
  <c r="BW7" i="4"/>
  <c r="BW6" i="4" s="1"/>
  <c r="T7" i="4"/>
  <c r="T6" i="4"/>
  <c r="R7" i="4"/>
  <c r="R6" i="4" s="1"/>
  <c r="N7" i="4"/>
  <c r="N6" i="4" s="1"/>
  <c r="BN7" i="4"/>
  <c r="BN6" i="4"/>
  <c r="AX38" i="4"/>
  <c r="AX40" i="4" s="1"/>
  <c r="AX39" i="4" s="1"/>
  <c r="AG35" i="4"/>
  <c r="AG37" i="4" s="1"/>
  <c r="AG36" i="4" s="1"/>
  <c r="AK40" i="4"/>
  <c r="AK39" i="4" s="1"/>
  <c r="AE40" i="4"/>
  <c r="AE39" i="4" s="1"/>
  <c r="AA35" i="4"/>
  <c r="AA37" i="4"/>
  <c r="AA36" i="4" s="1"/>
  <c r="CA7" i="4"/>
  <c r="CA6" i="4"/>
  <c r="BP7" i="4"/>
  <c r="BP6" i="4" s="1"/>
  <c r="J7" i="4"/>
  <c r="J6" i="4"/>
  <c r="F7" i="4"/>
  <c r="F6" i="4" s="1"/>
  <c r="AZ7" i="4"/>
  <c r="AZ6" i="4"/>
  <c r="CZ40" i="4"/>
  <c r="CZ39" i="4" s="1"/>
  <c r="CJ40" i="4"/>
  <c r="CJ39" i="4"/>
  <c r="CX7" i="4"/>
  <c r="CX6" i="4" s="1"/>
  <c r="AE7" i="4"/>
  <c r="AE6" i="4"/>
  <c r="AI7" i="4"/>
  <c r="AI6" i="4" s="1"/>
  <c r="X7" i="4"/>
  <c r="X6" i="4"/>
  <c r="P7" i="4"/>
  <c r="P6" i="4" s="1"/>
  <c r="L7" i="4"/>
  <c r="L6" i="4"/>
  <c r="L35" i="4"/>
  <c r="L37" i="4" s="1"/>
  <c r="Z40" i="4"/>
  <c r="Z39" i="4"/>
  <c r="CV37" i="4"/>
  <c r="CV36" i="4" s="1"/>
  <c r="BD40" i="4"/>
  <c r="BD39" i="4"/>
  <c r="BO7" i="4"/>
  <c r="BO6" i="4" s="1"/>
  <c r="DF35" i="4"/>
  <c r="DF37" i="4"/>
  <c r="DF36" i="4"/>
  <c r="DF40" i="4"/>
  <c r="DF39" i="4" s="1"/>
  <c r="CY40" i="4"/>
  <c r="CY39" i="4"/>
  <c r="BT40" i="4"/>
  <c r="BT39" i="4" s="1"/>
  <c r="BT35" i="4"/>
  <c r="BT37" i="4"/>
  <c r="BT36" i="4"/>
  <c r="J40" i="4"/>
  <c r="J39" i="4"/>
  <c r="F40" i="4"/>
  <c r="F39" i="4"/>
  <c r="CD10" i="4"/>
  <c r="CD9" i="4" s="1"/>
  <c r="CD5" i="4"/>
  <c r="CD7" i="4"/>
  <c r="CD6" i="4" s="1"/>
  <c r="CD38" i="4"/>
  <c r="CD40" i="4"/>
  <c r="CD39" i="4" s="1"/>
  <c r="CW7" i="4"/>
  <c r="CW6" i="4" s="1"/>
  <c r="DM7" i="4"/>
  <c r="DM6" i="4"/>
  <c r="BT7" i="4"/>
  <c r="BT6" i="4"/>
  <c r="CJ7" i="4"/>
  <c r="CJ6" i="4"/>
  <c r="AJ35" i="4"/>
  <c r="AJ37" i="4" s="1"/>
  <c r="AJ36" i="4" s="1"/>
  <c r="AJ7" i="4"/>
  <c r="AJ6" i="4" s="1"/>
  <c r="BX35" i="4"/>
  <c r="BX37" i="4"/>
  <c r="BX36" i="4"/>
  <c r="CN40" i="4"/>
  <c r="CN39" i="4" s="1"/>
  <c r="CZ37" i="4"/>
  <c r="CZ36" i="4" s="1"/>
  <c r="CB40" i="4"/>
  <c r="CB39" i="4"/>
  <c r="CR40" i="4"/>
  <c r="CR39" i="4" s="1"/>
  <c r="BF40" i="4"/>
  <c r="BF39" i="4" s="1"/>
  <c r="AP35" i="4"/>
  <c r="BF37" i="4" s="1"/>
  <c r="BF36" i="4" s="1"/>
  <c r="CN37" i="4"/>
  <c r="CN36" i="4" s="1"/>
  <c r="BX40" i="4"/>
  <c r="BX39" i="4"/>
  <c r="CE35" i="4"/>
  <c r="CE37" i="4" s="1"/>
  <c r="CE40" i="4"/>
  <c r="CE39" i="4" s="1"/>
  <c r="BY40" i="4"/>
  <c r="BY39" i="4"/>
  <c r="BW40" i="4"/>
  <c r="BW39" i="4"/>
  <c r="BG40" i="4"/>
  <c r="BG39" i="4" s="1"/>
  <c r="CM7" i="4"/>
  <c r="CM6" i="4" s="1"/>
  <c r="DC7" i="4"/>
  <c r="DC6" i="4" s="1"/>
  <c r="BS7" i="4"/>
  <c r="BS6" i="4"/>
  <c r="V7" i="4"/>
  <c r="V6" i="4" s="1"/>
  <c r="Z7" i="4"/>
  <c r="Z6" i="4" s="1"/>
  <c r="DR35" i="2"/>
  <c r="DR37" i="2"/>
  <c r="DR36" i="2" s="1"/>
  <c r="DT35" i="2"/>
  <c r="DT37" i="2"/>
  <c r="DT36" i="2"/>
  <c r="DZ41" i="2"/>
  <c r="DZ43" i="2" s="1"/>
  <c r="DZ42" i="2" s="1"/>
  <c r="EB38" i="2"/>
  <c r="EB40" i="2" s="1"/>
  <c r="EB39" i="2" s="1"/>
  <c r="DZ15" i="2"/>
  <c r="DZ17" i="2"/>
  <c r="DZ16" i="2" s="1"/>
  <c r="DX35" i="2"/>
  <c r="DX37" i="2"/>
  <c r="DX36" i="2"/>
  <c r="DL35" i="2"/>
  <c r="K40" i="2"/>
  <c r="K39" i="2"/>
  <c r="AY40" i="2"/>
  <c r="AY39" i="2" s="1"/>
  <c r="CH27" i="2"/>
  <c r="CH26" i="2"/>
  <c r="DM35" i="2"/>
  <c r="DM37" i="2" s="1"/>
  <c r="DM36" i="2" s="1"/>
  <c r="AE43" i="2"/>
  <c r="AE42" i="2" s="1"/>
  <c r="U43" i="2"/>
  <c r="U42" i="2" s="1"/>
  <c r="DV35" i="2"/>
  <c r="DV37" i="2" s="1"/>
  <c r="DV36" i="2" s="1"/>
  <c r="BM43" i="2"/>
  <c r="BM42" i="2" s="1"/>
  <c r="CC43" i="2"/>
  <c r="CC42" i="2"/>
  <c r="P43" i="2"/>
  <c r="P42" i="2" s="1"/>
  <c r="CT17" i="2"/>
  <c r="CT16" i="2"/>
  <c r="CW40" i="2"/>
  <c r="CW39" i="2" s="1"/>
  <c r="S27" i="2"/>
  <c r="S26" i="2"/>
  <c r="O27" i="2"/>
  <c r="O26" i="2" s="1"/>
  <c r="CD40" i="2"/>
  <c r="CD39" i="2" s="1"/>
  <c r="AS35" i="2"/>
  <c r="BI37" i="2"/>
  <c r="BI36" i="2"/>
  <c r="DA43" i="2"/>
  <c r="DA42" i="2"/>
  <c r="AZ35" i="2"/>
  <c r="AZ37" i="2" s="1"/>
  <c r="AZ36" i="2" s="1"/>
  <c r="CA35" i="2"/>
  <c r="CQ37" i="2" s="1"/>
  <c r="CQ36" i="2" s="1"/>
  <c r="BP40" i="2"/>
  <c r="BP39" i="2"/>
  <c r="N27" i="2"/>
  <c r="N26" i="2"/>
  <c r="R27" i="2"/>
  <c r="R26" i="2"/>
  <c r="DJ40" i="2"/>
  <c r="DJ39" i="2"/>
  <c r="CQ40" i="2"/>
  <c r="CQ39" i="2"/>
  <c r="CT30" i="2"/>
  <c r="CT29" i="2"/>
  <c r="CT25" i="2"/>
  <c r="CT27" i="2" s="1"/>
  <c r="CT26" i="2" s="1"/>
  <c r="CR27" i="2"/>
  <c r="CR26" i="2" s="1"/>
  <c r="CD41" i="2"/>
  <c r="CD43" i="2"/>
  <c r="CD42" i="2" s="1"/>
  <c r="BF17" i="2"/>
  <c r="BF16" i="2" s="1"/>
  <c r="O7" i="2"/>
  <c r="O6" i="2"/>
  <c r="CN35" i="2"/>
  <c r="CE35" i="2"/>
  <c r="CE40" i="2"/>
  <c r="CE39" i="2" s="1"/>
  <c r="BV40" i="2"/>
  <c r="BV39" i="2"/>
  <c r="AB40" i="2"/>
  <c r="AB39" i="2"/>
  <c r="CD25" i="2"/>
  <c r="CD27" i="2" s="1"/>
  <c r="CD26" i="2" s="1"/>
  <c r="AA27" i="2"/>
  <c r="AA26" i="2" s="1"/>
  <c r="C27" i="2"/>
  <c r="DO43" i="2"/>
  <c r="DO42" i="2" s="1"/>
  <c r="DO35" i="2"/>
  <c r="DO37" i="2" s="1"/>
  <c r="DO36" i="2"/>
  <c r="BN41" i="2"/>
  <c r="BO27" i="2"/>
  <c r="BO26" i="2" s="1"/>
  <c r="AH43" i="2"/>
  <c r="AH42" i="2"/>
  <c r="BE27" i="2"/>
  <c r="BE26" i="2" s="1"/>
  <c r="BQ17" i="2"/>
  <c r="BQ16" i="2"/>
  <c r="CG17" i="2"/>
  <c r="CG16" i="2" s="1"/>
  <c r="AL35" i="2"/>
  <c r="L7" i="2"/>
  <c r="L6" i="2" s="1"/>
  <c r="P7" i="2"/>
  <c r="P6" i="2"/>
  <c r="DW43" i="2"/>
  <c r="DW42" i="2" s="1"/>
  <c r="AG7" i="2"/>
  <c r="AG6" i="2"/>
  <c r="AK7" i="2"/>
  <c r="AK6" i="2" s="1"/>
  <c r="BM35" i="2"/>
  <c r="Y43" i="2"/>
  <c r="Y42" i="2"/>
  <c r="BF35" i="2"/>
  <c r="BI43" i="2"/>
  <c r="BI42" i="2" s="1"/>
  <c r="AZ27" i="2"/>
  <c r="AZ26" i="2"/>
  <c r="Z27" i="2"/>
  <c r="Z26" i="2" s="1"/>
  <c r="BX17" i="2"/>
  <c r="BX16" i="2"/>
  <c r="CN17" i="2"/>
  <c r="CN16" i="2" s="1"/>
  <c r="AZ17" i="2"/>
  <c r="AZ16" i="2"/>
  <c r="BP17" i="2"/>
  <c r="BP16" i="2" s="1"/>
  <c r="K27" i="2"/>
  <c r="K26" i="2"/>
  <c r="CJ40" i="2"/>
  <c r="CJ39" i="2" s="1"/>
  <c r="DG27" i="2"/>
  <c r="DG26" i="2"/>
  <c r="AJ43" i="2"/>
  <c r="AJ42" i="2" s="1"/>
  <c r="DL40" i="2"/>
  <c r="DL39" i="2"/>
  <c r="CX17" i="2"/>
  <c r="CX16" i="2" s="1"/>
  <c r="DT27" i="2"/>
  <c r="DT26" i="2"/>
  <c r="EC7" i="2"/>
  <c r="EC6" i="2" s="1"/>
  <c r="DO17" i="2"/>
  <c r="DO16" i="2"/>
  <c r="DW17" i="2"/>
  <c r="DW16" i="2" s="1"/>
  <c r="DS27" i="2"/>
  <c r="DS26" i="2"/>
  <c r="DU40" i="2"/>
  <c r="DU39" i="2" s="1"/>
  <c r="DN43" i="2"/>
  <c r="DN42" i="2"/>
  <c r="DV43" i="2"/>
  <c r="DV42" i="2" s="1"/>
  <c r="DV7" i="2"/>
  <c r="DV6" i="2"/>
  <c r="DQ17" i="2"/>
  <c r="DQ16" i="2" s="1"/>
  <c r="DY17" i="2"/>
  <c r="DY16" i="2"/>
  <c r="DU27" i="2"/>
  <c r="DU26" i="2" s="1"/>
  <c r="EC27" i="2"/>
  <c r="EC26" i="2"/>
  <c r="DO40" i="2"/>
  <c r="DO39" i="2" s="1"/>
  <c r="DW40" i="2"/>
  <c r="DW39" i="2"/>
  <c r="DP43" i="2"/>
  <c r="DP42" i="2" s="1"/>
  <c r="DO7" i="2"/>
  <c r="DO6" i="2"/>
  <c r="DW7" i="2"/>
  <c r="DW6" i="2" s="1"/>
  <c r="DR17" i="2"/>
  <c r="DR16" i="2"/>
  <c r="EA17" i="2"/>
  <c r="EA16" i="2" s="1"/>
  <c r="DV27" i="2"/>
  <c r="DV26" i="2"/>
  <c r="DP40" i="2"/>
  <c r="DP39" i="2" s="1"/>
  <c r="DX40" i="2"/>
  <c r="DX39" i="2"/>
  <c r="DQ43" i="2"/>
  <c r="DQ42" i="2" s="1"/>
  <c r="DY35" i="2"/>
  <c r="DP7" i="2"/>
  <c r="DP6" i="2"/>
  <c r="DX7" i="2"/>
  <c r="DX6" i="2" s="1"/>
  <c r="DS17" i="2"/>
  <c r="DS16" i="2"/>
  <c r="DO27" i="2"/>
  <c r="DO26" i="2"/>
  <c r="DW27" i="2"/>
  <c r="DW26" i="2" s="1"/>
  <c r="DU35" i="2"/>
  <c r="DU37" i="2"/>
  <c r="DU36" i="2"/>
  <c r="DQ40" i="2"/>
  <c r="DQ39" i="2" s="1"/>
  <c r="DR43" i="2"/>
  <c r="DR42" i="2"/>
  <c r="EA43" i="2"/>
  <c r="EA42" i="2" s="1"/>
  <c r="DQ7" i="2"/>
  <c r="DQ6" i="2"/>
  <c r="DY7" i="2"/>
  <c r="DY6" i="2" s="1"/>
  <c r="DT17" i="2"/>
  <c r="DT16" i="2"/>
  <c r="EC17" i="2"/>
  <c r="EC16" i="2" s="1"/>
  <c r="DP27" i="2"/>
  <c r="DP26" i="2"/>
  <c r="DX27" i="2"/>
  <c r="DX26" i="2" s="1"/>
  <c r="DR40" i="2"/>
  <c r="DR39" i="2"/>
  <c r="EA40" i="2"/>
  <c r="EA39" i="2" s="1"/>
  <c r="DS43" i="2"/>
  <c r="DS42" i="2"/>
  <c r="DR7" i="2"/>
  <c r="DR6" i="2" s="1"/>
  <c r="EA7" i="2"/>
  <c r="EA6" i="2"/>
  <c r="DU17" i="2"/>
  <c r="DU16" i="2" s="1"/>
  <c r="DQ27" i="2"/>
  <c r="DQ26" i="2"/>
  <c r="DY27" i="2"/>
  <c r="DY26" i="2" s="1"/>
  <c r="DZ29" i="2"/>
  <c r="DW35" i="2"/>
  <c r="DW37" i="2" s="1"/>
  <c r="DW36" i="2" s="1"/>
  <c r="DS40" i="2"/>
  <c r="DS39" i="2"/>
  <c r="DT43" i="2"/>
  <c r="DT42" i="2" s="1"/>
  <c r="EC43" i="2"/>
  <c r="EC42" i="2"/>
  <c r="DS7" i="2"/>
  <c r="DS6" i="2" s="1"/>
  <c r="DN17" i="2"/>
  <c r="DN16" i="2"/>
  <c r="DV17" i="2"/>
  <c r="DV16" i="2" s="1"/>
  <c r="DR27" i="2"/>
  <c r="DR26" i="2"/>
  <c r="EA35" i="2"/>
  <c r="DT40" i="2"/>
  <c r="DT39" i="2" s="1"/>
  <c r="DU43" i="2"/>
  <c r="DU42" i="2"/>
  <c r="DZ12" i="2"/>
  <c r="DP35" i="2"/>
  <c r="DP37" i="2"/>
  <c r="DP36" i="2"/>
  <c r="DX43" i="2"/>
  <c r="DX42" i="2" s="1"/>
  <c r="DQ35" i="2"/>
  <c r="DQ37" i="2"/>
  <c r="DQ36" i="2" s="1"/>
  <c r="DZ38" i="2"/>
  <c r="DZ40" i="2"/>
  <c r="DZ39" i="2" s="1"/>
  <c r="DZ5" i="2"/>
  <c r="DZ7" i="2"/>
  <c r="DZ6" i="2"/>
  <c r="EE55" i="8"/>
  <c r="CG35" i="5"/>
  <c r="CG36" i="5"/>
  <c r="BQ36" i="5"/>
  <c r="BY36" i="5"/>
  <c r="AN35" i="5"/>
  <c r="BQ35" i="5" s="1"/>
  <c r="BY35" i="5"/>
  <c r="BW36" i="5"/>
  <c r="CC36" i="5"/>
  <c r="CB35" i="5"/>
  <c r="CC35" i="5" s="1"/>
  <c r="BM36" i="5"/>
  <c r="BO36" i="5"/>
  <c r="CE36" i="5"/>
  <c r="CD35" i="5"/>
  <c r="AH35" i="5"/>
  <c r="BR35" i="5"/>
  <c r="BT35" i="5"/>
  <c r="BU35" i="5" s="1"/>
  <c r="BU36" i="5"/>
  <c r="CA36" i="5"/>
  <c r="BZ35" i="5"/>
  <c r="CA35" i="5" s="1"/>
  <c r="CL35" i="5"/>
  <c r="DJ35" i="5" s="1"/>
  <c r="DH37" i="4"/>
  <c r="DH36" i="4" s="1"/>
  <c r="CY36" i="4"/>
  <c r="EB17" i="4"/>
  <c r="EB16" i="4" s="1"/>
  <c r="EA37" i="4"/>
  <c r="EA36" i="4"/>
  <c r="AK37" i="4"/>
  <c r="AK36" i="4" s="1"/>
  <c r="CX37" i="4"/>
  <c r="CX36" i="4"/>
  <c r="X37" i="4"/>
  <c r="X36" i="4" s="1"/>
  <c r="BN42" i="4"/>
  <c r="CP37" i="4"/>
  <c r="CP36" i="4" s="1"/>
  <c r="CU37" i="4"/>
  <c r="CU36" i="4" s="1"/>
  <c r="CE36" i="4"/>
  <c r="AY37" i="4"/>
  <c r="AY36" i="4" s="1"/>
  <c r="L36" i="4"/>
  <c r="P37" i="4"/>
  <c r="P36" i="4" s="1"/>
  <c r="AZ37" i="4"/>
  <c r="AZ36" i="4"/>
  <c r="CJ37" i="4"/>
  <c r="CJ36" i="4" s="1"/>
  <c r="BC37" i="4"/>
  <c r="BC36" i="4" s="1"/>
  <c r="CH37" i="4"/>
  <c r="CH36" i="4"/>
  <c r="DL6" i="4"/>
  <c r="DL35" i="4"/>
  <c r="DL37" i="4" s="1"/>
  <c r="DL36" i="4" s="1"/>
  <c r="Z37" i="4"/>
  <c r="Z36" i="4" s="1"/>
  <c r="V36" i="4"/>
  <c r="BP37" i="2"/>
  <c r="BP36" i="2" s="1"/>
  <c r="BV37" i="2"/>
  <c r="BV36" i="2" s="1"/>
  <c r="CU37" i="2"/>
  <c r="CU36" i="2"/>
  <c r="DD37" i="2"/>
  <c r="DD36" i="2" s="1"/>
  <c r="BM37" i="2"/>
  <c r="BM36" i="2"/>
  <c r="CD35" i="2"/>
  <c r="CD37" i="2" s="1"/>
  <c r="CD36" i="2" s="1"/>
  <c r="DJ4" i="9"/>
  <c r="DZ6" i="9" s="1"/>
  <c r="DZ5" i="9" s="1"/>
  <c r="DJ6" i="9"/>
  <c r="DJ5" i="9"/>
  <c r="DZ12" i="9"/>
  <c r="DZ11" i="9" s="1"/>
  <c r="DK17" i="8"/>
  <c r="DK7" i="8"/>
  <c r="DK6" i="8" s="1"/>
  <c r="DK47" i="8"/>
  <c r="DK46" i="8"/>
  <c r="DL30" i="8"/>
  <c r="DL29" i="8" s="1"/>
  <c r="EA57" i="8"/>
  <c r="EA56" i="8"/>
  <c r="DK37" i="8"/>
  <c r="DK36" i="8" s="1"/>
  <c r="EB17" i="8"/>
  <c r="DZ17" i="4"/>
  <c r="DZ16" i="4"/>
  <c r="EA47" i="8"/>
  <c r="EA46" i="8"/>
  <c r="DX15" i="6"/>
  <c r="DX14" i="6" s="1"/>
  <c r="DY43" i="2"/>
  <c r="DY42" i="2"/>
  <c r="DJ41" i="2"/>
  <c r="DJ35" i="2"/>
  <c r="DJ37" i="2"/>
  <c r="DJ36" i="2"/>
  <c r="DJ25" i="2"/>
  <c r="DJ27" i="2" s="1"/>
  <c r="DJ26" i="2" s="1"/>
  <c r="DZ25" i="2"/>
  <c r="DZ27" i="2" s="1"/>
  <c r="DZ26" i="2" s="1"/>
  <c r="DN7" i="2"/>
  <c r="DN6" i="2"/>
  <c r="DN35" i="2"/>
  <c r="DN37" i="2"/>
  <c r="DN36" i="2" s="1"/>
  <c r="EB10" i="2"/>
  <c r="EB9" i="2"/>
  <c r="DZ35" i="2"/>
  <c r="DZ37" i="2" s="1"/>
  <c r="DZ36" i="2" s="1"/>
  <c r="CX37" i="2"/>
  <c r="CX36" i="2"/>
  <c r="AF27" i="2"/>
  <c r="AF26" i="2"/>
  <c r="AJ27" i="2"/>
  <c r="AJ26" i="2"/>
  <c r="EA37" i="2"/>
  <c r="EA36" i="2"/>
  <c r="C43" i="2"/>
  <c r="DM27" i="2"/>
  <c r="DM26" i="2"/>
  <c r="CW27" i="2"/>
  <c r="CW26" i="2"/>
  <c r="EB33" i="2"/>
  <c r="EB32" i="2" s="1"/>
  <c r="EB25" i="2"/>
  <c r="EB41" i="2"/>
  <c r="EB43" i="2" s="1"/>
  <c r="EB42" i="2" s="1"/>
  <c r="BZ40" i="2"/>
  <c r="BZ39" i="2" s="1"/>
  <c r="S37" i="2"/>
  <c r="S36" i="2"/>
  <c r="Z43" i="2"/>
  <c r="Z42" i="2"/>
  <c r="U35" i="2"/>
  <c r="CN40" i="2"/>
  <c r="CN39" i="2"/>
  <c r="BX35" i="2"/>
  <c r="CN37" i="2" s="1"/>
  <c r="CN36" i="2" s="1"/>
  <c r="AX33" i="2"/>
  <c r="AX32" i="2"/>
  <c r="AX41" i="2"/>
  <c r="BN43" i="2" s="1"/>
  <c r="BN42" i="2" s="1"/>
  <c r="DF40" i="2"/>
  <c r="DF39" i="2" s="1"/>
  <c r="DF35" i="2"/>
  <c r="DF37" i="2"/>
  <c r="DF36" i="2"/>
  <c r="AA35" i="2"/>
  <c r="AE37" i="2" s="1"/>
  <c r="AE36" i="2" s="1"/>
  <c r="BR35" i="2"/>
  <c r="BR37" i="2" s="1"/>
  <c r="BR36" i="2" s="1"/>
  <c r="R37" i="2"/>
  <c r="R36" i="2"/>
  <c r="Z37" i="2"/>
  <c r="Z36" i="2"/>
  <c r="AC37" i="2"/>
  <c r="AC36" i="2"/>
  <c r="AF35" i="2"/>
  <c r="AC7" i="2"/>
  <c r="AC6" i="2"/>
  <c r="O43" i="2"/>
  <c r="O42" i="2" s="1"/>
  <c r="CV40" i="2"/>
  <c r="CV39" i="2"/>
  <c r="BC35" i="2"/>
  <c r="BS37" i="2" s="1"/>
  <c r="BS36" i="2" s="1"/>
  <c r="BS40" i="2"/>
  <c r="BS39" i="2" s="1"/>
  <c r="Y40" i="2"/>
  <c r="Y39" i="2"/>
  <c r="DY40" i="2"/>
  <c r="DY39" i="2"/>
  <c r="EA27" i="2"/>
  <c r="EA26" i="2"/>
  <c r="BY43" i="2"/>
  <c r="BY42" i="2" s="1"/>
  <c r="BN38" i="2"/>
  <c r="CP40" i="2"/>
  <c r="CP39" i="2" s="1"/>
  <c r="S43" i="2"/>
  <c r="S42" i="2"/>
  <c r="BW43" i="2"/>
  <c r="BW42" i="2" s="1"/>
  <c r="BN33" i="2"/>
  <c r="BN32" i="2" s="1"/>
  <c r="BS27" i="2"/>
  <c r="BS26" i="2"/>
  <c r="CC35" i="2"/>
  <c r="CC37" i="2" s="1"/>
  <c r="CC36" i="2" s="1"/>
  <c r="BO43" i="2"/>
  <c r="BO42" i="2"/>
  <c r="DC35" i="2"/>
  <c r="BD37" i="2"/>
  <c r="BD36" i="2"/>
  <c r="F40" i="2"/>
  <c r="F39" i="2" s="1"/>
  <c r="CO43" i="2"/>
  <c r="CO42" i="2"/>
  <c r="DE43" i="2"/>
  <c r="DE42" i="2" s="1"/>
  <c r="T43" i="2"/>
  <c r="T42" i="2"/>
  <c r="DC40" i="2"/>
  <c r="DC39" i="2" s="1"/>
  <c r="BX40" i="2"/>
  <c r="BX39" i="2"/>
  <c r="CT33" i="2"/>
  <c r="CT32" i="2" s="1"/>
  <c r="CT41" i="2"/>
  <c r="CT35" i="2" s="1"/>
  <c r="CT37" i="2" s="1"/>
  <c r="CT36" i="2" s="1"/>
  <c r="CT43" i="2"/>
  <c r="CT42" i="2"/>
  <c r="DA27" i="2"/>
  <c r="DA26" i="2" s="1"/>
  <c r="EC40" i="2"/>
  <c r="EC39" i="2"/>
  <c r="CL43" i="2"/>
  <c r="CL42" i="2"/>
  <c r="CT40" i="2"/>
  <c r="CT39" i="2" s="1"/>
  <c r="BJ43" i="2"/>
  <c r="BJ42" i="2"/>
  <c r="AI37" i="2"/>
  <c r="AI36" i="2"/>
  <c r="N43" i="2"/>
  <c r="N42" i="2"/>
  <c r="CX40" i="2"/>
  <c r="CX39" i="2" s="1"/>
  <c r="CH40" i="2"/>
  <c r="CH39" i="2"/>
  <c r="AY17" i="2"/>
  <c r="AY16" i="2"/>
  <c r="BO17" i="2"/>
  <c r="BO16" i="2"/>
  <c r="L40" i="2"/>
  <c r="L39" i="2" s="1"/>
  <c r="K35" i="2"/>
  <c r="AA40" i="2"/>
  <c r="AA39" i="2" s="1"/>
  <c r="AG35" i="2"/>
  <c r="AG37" i="2"/>
  <c r="AG36" i="2"/>
  <c r="DG37" i="2"/>
  <c r="DG36" i="2" s="1"/>
  <c r="C35" i="2"/>
  <c r="CK35" i="2"/>
  <c r="DA37" i="2" s="1"/>
  <c r="DA36" i="2" s="1"/>
  <c r="AX25" i="2"/>
  <c r="BN27" i="2"/>
  <c r="BN26" i="2"/>
  <c r="AH37" i="2"/>
  <c r="AH36" i="2" s="1"/>
  <c r="CM35" i="2"/>
  <c r="CM37" i="2"/>
  <c r="CM36" i="2"/>
  <c r="CM40" i="2"/>
  <c r="CM39" i="2"/>
  <c r="BG35" i="2"/>
  <c r="BW37" i="2" s="1"/>
  <c r="BW36" i="2" s="1"/>
  <c r="BG37" i="2"/>
  <c r="BG36" i="2" s="1"/>
  <c r="AC40" i="2"/>
  <c r="AC39" i="2"/>
  <c r="O40" i="2"/>
  <c r="O39" i="2" s="1"/>
  <c r="S40" i="2"/>
  <c r="S39" i="2"/>
  <c r="DM17" i="2"/>
  <c r="DM16" i="2" s="1"/>
  <c r="CW17" i="2"/>
  <c r="CW16" i="2"/>
  <c r="DI35" i="2"/>
  <c r="DI37" i="2" s="1"/>
  <c r="DI36" i="2" s="1"/>
  <c r="AY35" i="2"/>
  <c r="AY37" i="2"/>
  <c r="AY36" i="2"/>
  <c r="DV40" i="2"/>
  <c r="DV39" i="2" s="1"/>
  <c r="BZ27" i="2"/>
  <c r="BZ26" i="2"/>
  <c r="CO37" i="2"/>
  <c r="CO36" i="2" s="1"/>
  <c r="CL35" i="2"/>
  <c r="CH43" i="2"/>
  <c r="CH42" i="2"/>
  <c r="CX43" i="2"/>
  <c r="CX42" i="2" s="1"/>
  <c r="BZ43" i="2"/>
  <c r="BZ42" i="2"/>
  <c r="CJ43" i="2"/>
  <c r="CJ42" i="2"/>
  <c r="BT43" i="2"/>
  <c r="BT42" i="2"/>
  <c r="BT35" i="2"/>
  <c r="BT37" i="2" s="1"/>
  <c r="BT36" i="2" s="1"/>
  <c r="BK40" i="2"/>
  <c r="BK39" i="2" s="1"/>
  <c r="BK35" i="2"/>
  <c r="BK37" i="2" s="1"/>
  <c r="BK36" i="2" s="1"/>
  <c r="BA27" i="2"/>
  <c r="BA26" i="2"/>
  <c r="DL17" i="2"/>
  <c r="DL16" i="2" s="1"/>
  <c r="CV17" i="2"/>
  <c r="CV16" i="2"/>
  <c r="T37" i="2"/>
  <c r="T36" i="2"/>
  <c r="DI43" i="2"/>
  <c r="DI42" i="2"/>
  <c r="CA27" i="2"/>
  <c r="CA26" i="2"/>
  <c r="N17" i="2"/>
  <c r="N16" i="2"/>
  <c r="BZ7" i="2"/>
  <c r="BZ6" i="2"/>
  <c r="BJ7" i="2"/>
  <c r="BJ6" i="2" s="1"/>
  <c r="CD7" i="2"/>
  <c r="CD6" i="2"/>
  <c r="BL35" i="2"/>
  <c r="BL37" i="2"/>
  <c r="BL36" i="2"/>
  <c r="CS43" i="2"/>
  <c r="CS42" i="2" s="1"/>
  <c r="BA43" i="2"/>
  <c r="BA42" i="2"/>
  <c r="M43" i="2"/>
  <c r="M42" i="2" s="1"/>
  <c r="M35" i="2"/>
  <c r="Q37" i="2" s="1"/>
  <c r="Q36" i="2" s="1"/>
  <c r="BJ35" i="2"/>
  <c r="BZ37" i="2" s="1"/>
  <c r="BZ36" i="2" s="1"/>
  <c r="BJ37" i="2"/>
  <c r="BJ36" i="2" s="1"/>
  <c r="G35" i="2"/>
  <c r="CZ27" i="2"/>
  <c r="CZ26" i="2"/>
  <c r="CV35" i="2"/>
  <c r="DL37" i="2" s="1"/>
  <c r="DL36" i="2" s="1"/>
  <c r="CV37" i="2"/>
  <c r="CV36" i="2"/>
  <c r="CH7" i="2"/>
  <c r="CH6" i="2" s="1"/>
  <c r="CX7" i="2"/>
  <c r="CX6" i="2"/>
  <c r="CR43" i="2"/>
  <c r="CR42" i="2" s="1"/>
  <c r="DA40" i="2"/>
  <c r="DA39" i="2"/>
  <c r="BI40" i="2"/>
  <c r="BI39" i="2" s="1"/>
  <c r="AE27" i="2"/>
  <c r="AE26" i="2"/>
  <c r="DU7" i="2"/>
  <c r="DU6" i="2" s="1"/>
  <c r="CM17" i="2"/>
  <c r="CM16" i="2"/>
  <c r="DC17" i="2"/>
  <c r="DC16" i="2" s="1"/>
  <c r="CG27" i="2"/>
  <c r="CG26" i="2"/>
  <c r="BH27" i="2"/>
  <c r="BH26" i="2" s="1"/>
  <c r="BR27" i="2"/>
  <c r="BR26" i="2" s="1"/>
  <c r="DG17" i="2"/>
  <c r="DG16" i="2"/>
  <c r="CQ17" i="2"/>
  <c r="CQ16" i="2" s="1"/>
  <c r="M37" i="2"/>
  <c r="M36" i="2" s="1"/>
  <c r="BC37" i="2"/>
  <c r="BC36" i="2" s="1"/>
  <c r="EB27" i="2"/>
  <c r="EB26" i="2" s="1"/>
  <c r="AF37" i="2"/>
  <c r="AF36" i="2" s="1"/>
  <c r="AJ37" i="2"/>
  <c r="AJ36" i="2"/>
  <c r="DC37" i="2"/>
  <c r="DC36" i="2" s="1"/>
  <c r="DS37" i="2"/>
  <c r="DS36" i="2"/>
  <c r="AA37" i="2"/>
  <c r="AA36" i="2" s="1"/>
  <c r="U37" i="2"/>
  <c r="U36" i="2" s="1"/>
  <c r="Y37" i="2"/>
  <c r="Y36" i="2"/>
  <c r="AX43" i="2"/>
  <c r="AX42" i="2" s="1"/>
  <c r="BX37" i="2"/>
  <c r="BX36" i="2" s="1"/>
  <c r="CJ37" i="2"/>
  <c r="CJ36" i="2" s="1"/>
  <c r="DY37" i="2"/>
  <c r="DY36" i="2" s="1"/>
  <c r="K37" i="2"/>
  <c r="K36" i="2"/>
  <c r="BN35" i="2"/>
  <c r="BN37" i="2" s="1"/>
  <c r="BN36" i="2" s="1"/>
  <c r="BN40" i="2"/>
  <c r="BN39" i="2" s="1"/>
  <c r="O37" i="2"/>
  <c r="O36" i="2"/>
  <c r="AX35" i="2"/>
  <c r="AX37" i="2"/>
  <c r="AX36" i="2" s="1"/>
  <c r="AX27" i="2"/>
  <c r="AX26" i="2"/>
  <c r="CL37" i="2"/>
  <c r="CL36" i="2" s="1"/>
  <c r="DB37" i="2"/>
  <c r="DB36" i="2"/>
  <c r="CK37" i="2"/>
  <c r="CK36" i="2" s="1"/>
  <c r="C37" i="2"/>
  <c r="CB37" i="2"/>
  <c r="CB36" i="2"/>
  <c r="CZ6" i="9"/>
  <c r="CZ5" i="9"/>
  <c r="DM6" i="9"/>
  <c r="DM5" i="9"/>
  <c r="P6" i="9"/>
  <c r="P5" i="9" s="1"/>
  <c r="EC18" i="9"/>
  <c r="EC17" i="9"/>
  <c r="DM18" i="9"/>
  <c r="DM17" i="9"/>
  <c r="BW6" i="9"/>
  <c r="BW5" i="9"/>
  <c r="BF6" i="9"/>
  <c r="BF5" i="9" s="1"/>
  <c r="DM21" i="9"/>
  <c r="DM20" i="9"/>
  <c r="EA12" i="9"/>
  <c r="EA11" i="9"/>
  <c r="DX12" i="9"/>
  <c r="DX11" i="9"/>
  <c r="EB35" i="4"/>
  <c r="EB37" i="4" s="1"/>
  <c r="EB36" i="4" s="1"/>
  <c r="DN43" i="4"/>
  <c r="DN42" i="4" s="1"/>
  <c r="CO37" i="4"/>
  <c r="CO36" i="4" s="1"/>
  <c r="V27" i="4"/>
  <c r="V26" i="4"/>
  <c r="R27" i="4"/>
  <c r="R26" i="4"/>
  <c r="CD35" i="4"/>
  <c r="CD37" i="4"/>
  <c r="CD36" i="4" s="1"/>
  <c r="BO37" i="4"/>
  <c r="BO36" i="4"/>
  <c r="M35" i="4"/>
  <c r="Q37" i="4" s="1"/>
  <c r="Q36" i="4" s="1"/>
  <c r="DJ40" i="4"/>
  <c r="DJ39" i="4"/>
  <c r="CF37" i="4"/>
  <c r="CF36" i="4"/>
  <c r="DU35" i="4"/>
  <c r="DU37" i="4" s="1"/>
  <c r="DU36" i="4" s="1"/>
  <c r="CK43" i="4"/>
  <c r="CK42" i="4" s="1"/>
  <c r="DA43" i="4"/>
  <c r="DA42" i="4"/>
  <c r="DB37" i="4"/>
  <c r="DB36" i="4" s="1"/>
  <c r="Y40" i="4"/>
  <c r="Y39" i="4"/>
  <c r="Y35" i="4"/>
  <c r="Y37" i="4" s="1"/>
  <c r="Y36" i="4" s="1"/>
  <c r="EB40" i="4"/>
  <c r="EB39" i="4"/>
  <c r="S43" i="4"/>
  <c r="S42" i="4" s="1"/>
  <c r="EB7" i="4"/>
  <c r="EB6" i="4"/>
  <c r="CZ43" i="4"/>
  <c r="CZ42" i="4"/>
  <c r="CJ43" i="4"/>
  <c r="CJ42" i="4" s="1"/>
  <c r="M40" i="4"/>
  <c r="M39" i="4"/>
  <c r="X43" i="4"/>
  <c r="X42" i="4"/>
  <c r="CK37" i="4"/>
  <c r="CK36" i="4" s="1"/>
  <c r="R43" i="4"/>
  <c r="R42" i="4"/>
  <c r="N35" i="4"/>
  <c r="AD40" i="4"/>
  <c r="AD39" i="4"/>
  <c r="CT20" i="4"/>
  <c r="CT19" i="4" s="1"/>
  <c r="CT38" i="4"/>
  <c r="O35" i="4"/>
  <c r="DM37" i="4"/>
  <c r="DM36" i="4" s="1"/>
  <c r="BB37" i="4"/>
  <c r="BB36" i="4"/>
  <c r="CV43" i="4"/>
  <c r="CV42" i="4" s="1"/>
  <c r="DL43" i="4"/>
  <c r="DL42" i="4"/>
  <c r="BO43" i="4"/>
  <c r="BO42" i="4" s="1"/>
  <c r="W43" i="4"/>
  <c r="W42" i="4"/>
  <c r="DM43" i="4"/>
  <c r="DM42" i="4" s="1"/>
  <c r="BI43" i="4"/>
  <c r="BI42" i="4"/>
  <c r="CA40" i="4"/>
  <c r="CA39" i="4" s="1"/>
  <c r="CA35" i="4"/>
  <c r="CQ37" i="4" s="1"/>
  <c r="CQ36" i="4" s="1"/>
  <c r="CA37" i="4"/>
  <c r="CA36" i="4"/>
  <c r="T17" i="4"/>
  <c r="T16" i="4" s="1"/>
  <c r="W40" i="4"/>
  <c r="W39" i="4"/>
  <c r="BO40" i="4"/>
  <c r="BO39" i="4"/>
  <c r="AC40" i="4"/>
  <c r="AC39" i="4"/>
  <c r="BR43" i="4"/>
  <c r="BR42" i="4" s="1"/>
  <c r="CG27" i="4"/>
  <c r="CG26" i="4"/>
  <c r="AK43" i="4"/>
  <c r="AK42" i="4"/>
  <c r="BH27" i="4"/>
  <c r="BH26" i="4" s="1"/>
  <c r="BO17" i="4"/>
  <c r="BO16" i="4"/>
  <c r="EC37" i="4"/>
  <c r="EC36" i="4"/>
  <c r="N37" i="4"/>
  <c r="N36" i="4"/>
  <c r="R37" i="4"/>
  <c r="R36" i="4" s="1"/>
  <c r="CT40" i="4"/>
  <c r="CT39" i="4"/>
  <c r="CT35" i="4"/>
  <c r="CT37" i="4" s="1"/>
  <c r="CT36" i="4" s="1"/>
  <c r="AC37" i="4"/>
  <c r="AC36" i="4" s="1"/>
  <c r="S37" i="4"/>
  <c r="S36" i="4"/>
  <c r="O37" i="4"/>
  <c r="O36" i="4" s="1"/>
  <c r="DJ43" i="2"/>
  <c r="DJ42" i="2"/>
  <c r="EB45" i="8"/>
  <c r="EB47" i="8"/>
  <c r="EB46" i="8" s="1"/>
  <c r="ED25" i="8"/>
  <c r="ED27" i="8"/>
  <c r="ED26" i="8"/>
  <c r="EB5" i="8"/>
  <c r="EB7" i="8" s="1"/>
  <c r="EB6" i="8" s="1"/>
  <c r="ED10" i="8"/>
  <c r="ED9" i="8" s="1"/>
  <c r="CV55" i="8" l="1"/>
  <c r="CV57" i="8" s="1"/>
  <c r="CV56" i="8" s="1"/>
  <c r="BE37" i="2"/>
  <c r="BE36" i="2" s="1"/>
  <c r="BU37" i="2"/>
  <c r="BU36" i="2" s="1"/>
  <c r="AX35" i="4"/>
  <c r="AX37" i="4" s="1"/>
  <c r="AX36" i="4" s="1"/>
  <c r="CH37" i="2"/>
  <c r="CH36" i="2" s="1"/>
  <c r="EE57" i="8"/>
  <c r="EE56" i="8" s="1"/>
  <c r="M37" i="4"/>
  <c r="M36" i="4" s="1"/>
  <c r="EA6" i="9"/>
  <c r="EA5" i="9" s="1"/>
  <c r="DZ35" i="4"/>
  <c r="DJ36" i="5"/>
  <c r="J37" i="2"/>
  <c r="J36" i="2" s="1"/>
  <c r="EC37" i="2"/>
  <c r="EC36" i="2" s="1"/>
  <c r="AP35" i="5"/>
  <c r="BS35" i="5" s="1"/>
  <c r="BS36" i="5"/>
  <c r="BW35" i="5"/>
  <c r="CI37" i="2"/>
  <c r="CI36" i="2" s="1"/>
  <c r="CY37" i="2"/>
  <c r="CY36" i="2" s="1"/>
  <c r="BM35" i="5"/>
  <c r="BF35" i="5"/>
  <c r="CA37" i="2"/>
  <c r="CA36" i="2" s="1"/>
  <c r="CM37" i="4"/>
  <c r="CM36" i="4" s="1"/>
  <c r="DC37" i="4"/>
  <c r="DC36" i="4" s="1"/>
  <c r="DK4" i="9"/>
  <c r="DK6" i="9" s="1"/>
  <c r="DK5" i="9" s="1"/>
  <c r="DK12" i="9"/>
  <c r="DK11" i="9" s="1"/>
  <c r="CS37" i="2"/>
  <c r="CS36" i="2" s="1"/>
  <c r="CE35" i="5"/>
  <c r="CC37" i="4"/>
  <c r="CC36" i="4" s="1"/>
  <c r="DY37" i="4"/>
  <c r="DY36" i="4" s="1"/>
  <c r="AE37" i="4"/>
  <c r="AE36" i="4" s="1"/>
  <c r="BJ35" i="5"/>
  <c r="CH36" i="5"/>
  <c r="BO35" i="5"/>
  <c r="AX27" i="4"/>
  <c r="AX26" i="4" s="1"/>
  <c r="DE37" i="2"/>
  <c r="DE36" i="2" s="1"/>
  <c r="DT6" i="9"/>
  <c r="DT5" i="9" s="1"/>
  <c r="DD6" i="9"/>
  <c r="DD5" i="9" s="1"/>
  <c r="CW37" i="4"/>
  <c r="CW36" i="4" s="1"/>
  <c r="CW37" i="2"/>
  <c r="CW36" i="2" s="1"/>
  <c r="DB6" i="9"/>
  <c r="DB5" i="9" s="1"/>
  <c r="DR6" i="9"/>
  <c r="DR5" i="9" s="1"/>
  <c r="CW27" i="8"/>
  <c r="CW26" i="8" s="1"/>
  <c r="CG27" i="8"/>
  <c r="CG26" i="8" s="1"/>
  <c r="DO63" i="8"/>
  <c r="DO62" i="8" s="1"/>
  <c r="DO55" i="8"/>
  <c r="DO57" i="8" s="1"/>
  <c r="DO56" i="8" s="1"/>
  <c r="DG6" i="9"/>
  <c r="DG5" i="9" s="1"/>
  <c r="DW6" i="9"/>
  <c r="DW5" i="9" s="1"/>
  <c r="BB37" i="2"/>
  <c r="BB36" i="2" s="1"/>
  <c r="CY43" i="2"/>
  <c r="CY42" i="2" s="1"/>
  <c r="R40" i="2"/>
  <c r="R39" i="2" s="1"/>
  <c r="W7" i="2"/>
  <c r="W6" i="2" s="1"/>
  <c r="CM43" i="2"/>
  <c r="CM42" i="2" s="1"/>
  <c r="AK35" i="2"/>
  <c r="AK37" i="2" s="1"/>
  <c r="AK36" i="2" s="1"/>
  <c r="BO35" i="2"/>
  <c r="DI35" i="4"/>
  <c r="DI37" i="4" s="1"/>
  <c r="DI36" i="4" s="1"/>
  <c r="AF40" i="4"/>
  <c r="AF39" i="4" s="1"/>
  <c r="CW57" i="8"/>
  <c r="CW56" i="8" s="1"/>
  <c r="CF43" i="2"/>
  <c r="CF42" i="2" s="1"/>
  <c r="AB37" i="2"/>
  <c r="AB36" i="2" s="1"/>
  <c r="AK27" i="2"/>
  <c r="AK26" i="2" s="1"/>
  <c r="AP35" i="2"/>
  <c r="BF37" i="2" s="1"/>
  <c r="BF36" i="2" s="1"/>
  <c r="L35" i="2"/>
  <c r="BF27" i="2"/>
  <c r="BF26" i="2" s="1"/>
  <c r="BE37" i="4"/>
  <c r="BE36" i="4" s="1"/>
  <c r="C37" i="4"/>
  <c r="CX27" i="2"/>
  <c r="CX26" i="2" s="1"/>
  <c r="DC15" i="6"/>
  <c r="DC14" i="6" s="1"/>
  <c r="DT57" i="8"/>
  <c r="DT56" i="8" s="1"/>
  <c r="DD57" i="8"/>
  <c r="DD56" i="8" s="1"/>
  <c r="DP57" i="8"/>
  <c r="DP56" i="8" s="1"/>
  <c r="CZ57" i="8"/>
  <c r="CZ56" i="8" s="1"/>
  <c r="Q15" i="6"/>
  <c r="Q14" i="6" s="1"/>
  <c r="CG60" i="8"/>
  <c r="CG59" i="8" s="1"/>
  <c r="CY53" i="8"/>
  <c r="DH7" i="4"/>
  <c r="DH6" i="4" s="1"/>
  <c r="CY15" i="6"/>
  <c r="CY14" i="6" s="1"/>
  <c r="CS47" i="8"/>
  <c r="DI47" i="8"/>
  <c r="CI7" i="8"/>
  <c r="CI6" i="8" s="1"/>
  <c r="BS7" i="8"/>
  <c r="BS6" i="8" s="1"/>
  <c r="DD15" i="6"/>
  <c r="DD14" i="6" s="1"/>
  <c r="CY60" i="8"/>
  <c r="CY59" i="8" s="1"/>
  <c r="CI60" i="8"/>
  <c r="CI59" i="8" s="1"/>
  <c r="CX60" i="8"/>
  <c r="CX59" i="8" s="1"/>
  <c r="DV47" i="8"/>
  <c r="DF47" i="8"/>
  <c r="CP37" i="8"/>
  <c r="CP36" i="8" s="1"/>
  <c r="BZ37" i="8"/>
  <c r="BZ36" i="8" s="1"/>
  <c r="CX43" i="8"/>
  <c r="CX42" i="8" s="1"/>
  <c r="DL27" i="8"/>
  <c r="DL26" i="8" s="1"/>
  <c r="P27" i="8"/>
  <c r="P26" i="8" s="1"/>
  <c r="T27" i="8"/>
  <c r="T26" i="8" s="1"/>
  <c r="EE43" i="8"/>
  <c r="EE42" i="8" s="1"/>
  <c r="DO43" i="8"/>
  <c r="DO42" i="8" s="1"/>
  <c r="DE37" i="8"/>
  <c r="DE36" i="8" s="1"/>
  <c r="CS27" i="8"/>
  <c r="CS26" i="8" s="1"/>
  <c r="CH30" i="8"/>
  <c r="CH29" i="8" s="1"/>
  <c r="DF27" i="8"/>
  <c r="DF26" i="8" s="1"/>
  <c r="DH7" i="8"/>
  <c r="DH6" i="8" s="1"/>
  <c r="DG37" i="8"/>
  <c r="DG36" i="8" s="1"/>
  <c r="DC7" i="8"/>
  <c r="DC6" i="8" s="1"/>
  <c r="DR7" i="8"/>
  <c r="DR6" i="8" s="1"/>
  <c r="DB7" i="8"/>
  <c r="DB6" i="8" s="1"/>
  <c r="DL63" i="8"/>
  <c r="DL62" i="8" s="1"/>
  <c r="EC6" i="9"/>
  <c r="EC5" i="9" s="1"/>
  <c r="EB23" i="2"/>
  <c r="EB22" i="2" s="1"/>
  <c r="EB15" i="2"/>
  <c r="DW47" i="8"/>
  <c r="DT27" i="8"/>
  <c r="DT26" i="8" s="1"/>
  <c r="DR57" i="8"/>
  <c r="DR56" i="8" s="1"/>
  <c r="DZ57" i="8"/>
  <c r="DZ56" i="8" s="1"/>
  <c r="ED7" i="8"/>
  <c r="ED6" i="8" s="1"/>
  <c r="BO6" i="9"/>
  <c r="BO5" i="9" s="1"/>
  <c r="DQ7" i="8"/>
  <c r="DQ6" i="8" s="1"/>
  <c r="DY7" i="8"/>
  <c r="DY6" i="8" s="1"/>
  <c r="DN15" i="6"/>
  <c r="DN14" i="6" s="1"/>
  <c r="DV7" i="8"/>
  <c r="DV6" i="8" s="1"/>
  <c r="EC7" i="8"/>
  <c r="EC6" i="8" s="1"/>
  <c r="DY27" i="8"/>
  <c r="DY26" i="8" s="1"/>
  <c r="EE25" i="8"/>
  <c r="EE27" i="8" s="1"/>
  <c r="EE26" i="8" s="1"/>
  <c r="DQ57" i="8"/>
  <c r="DQ56" i="8" s="1"/>
  <c r="DV57" i="8"/>
  <c r="DV56" i="8" s="1"/>
  <c r="DY17" i="4"/>
  <c r="DY16" i="4" s="1"/>
  <c r="DT46" i="8"/>
  <c r="DW57" i="8"/>
  <c r="DW56" i="8" s="1"/>
  <c r="DS37" i="8"/>
  <c r="DS36" i="8" s="1"/>
  <c r="DX37" i="8"/>
  <c r="DX36" i="8" s="1"/>
  <c r="DP15" i="6"/>
  <c r="DP14" i="6" s="1"/>
  <c r="DU15" i="6"/>
  <c r="DU14" i="6" s="1"/>
  <c r="DX7" i="8"/>
  <c r="DX6" i="8" s="1"/>
  <c r="DP27" i="8"/>
  <c r="DP26" i="8" s="1"/>
  <c r="EE33" i="8"/>
  <c r="EE32" i="8" s="1"/>
  <c r="DY37" i="8"/>
  <c r="DY36" i="8" s="1"/>
  <c r="EE40" i="8"/>
  <c r="EE39" i="8" s="1"/>
  <c r="EE78" i="8"/>
  <c r="EE77" i="8" s="1"/>
  <c r="ED43" i="8"/>
  <c r="ED42" i="8" s="1"/>
  <c r="EC7" i="4"/>
  <c r="EC6" i="4" s="1"/>
  <c r="DV15" i="6"/>
  <c r="DV14" i="6" s="1"/>
  <c r="DQ27" i="8"/>
  <c r="DQ26" i="8" s="1"/>
  <c r="DY57" i="8"/>
  <c r="DY56" i="8" s="1"/>
  <c r="EB7" i="2"/>
  <c r="EB6" i="2" s="1"/>
  <c r="DN27" i="4"/>
  <c r="DN26" i="4" s="1"/>
  <c r="DN37" i="4"/>
  <c r="DN36" i="4" s="1"/>
  <c r="EE20" i="8"/>
  <c r="EE50" i="8"/>
  <c r="EE69" i="8"/>
  <c r="EE68" i="8" s="1"/>
  <c r="DX17" i="2"/>
  <c r="DX16" i="2" s="1"/>
  <c r="DR15" i="6"/>
  <c r="DR14" i="6" s="1"/>
  <c r="DP37" i="8"/>
  <c r="DP36" i="8" s="1"/>
  <c r="EE72" i="8"/>
  <c r="EE71" i="8" s="1"/>
  <c r="EE75" i="8"/>
  <c r="EE74" i="8" s="1"/>
  <c r="DM15" i="6"/>
  <c r="DM14" i="6" s="1"/>
  <c r="DP7" i="8"/>
  <c r="DP6" i="8" s="1"/>
  <c r="DU7" i="8"/>
  <c r="DU6" i="8" s="1"/>
  <c r="DS27" i="8"/>
  <c r="DS26" i="8" s="1"/>
  <c r="DX27" i="8"/>
  <c r="DX26" i="8" s="1"/>
  <c r="DQ37" i="8"/>
  <c r="DQ36" i="8" s="1"/>
  <c r="DN17" i="8"/>
  <c r="EB41" i="4"/>
  <c r="EB43" i="4" s="1"/>
  <c r="EB42" i="4" s="1"/>
  <c r="EB17" i="2" l="1"/>
  <c r="EB16" i="2" s="1"/>
  <c r="EB35" i="2"/>
  <c r="EB37" i="2" s="1"/>
  <c r="EB36" i="2" s="1"/>
  <c r="BA37" i="2"/>
  <c r="BA36" i="2" s="1"/>
  <c r="DZ37" i="4"/>
  <c r="DZ36" i="4" s="1"/>
  <c r="L37" i="2"/>
  <c r="L36" i="2" s="1"/>
  <c r="P37" i="2"/>
  <c r="P36" i="2" s="1"/>
  <c r="CE37" i="2"/>
  <c r="CE36" i="2" s="1"/>
  <c r="BO37" i="2"/>
  <c r="BO36" i="2" s="1"/>
  <c r="BK35" i="5"/>
  <c r="CH35" i="5"/>
  <c r="BN37" i="4"/>
  <c r="BN36" i="4" s="1"/>
</calcChain>
</file>

<file path=xl/sharedStrings.xml><?xml version="1.0" encoding="utf-8"?>
<sst xmlns="http://schemas.openxmlformats.org/spreadsheetml/2006/main" count="1606" uniqueCount="367">
  <si>
    <t>2007</t>
  </si>
  <si>
    <t>2008</t>
  </si>
  <si>
    <r>
      <t>201703</t>
    </r>
    <r>
      <rPr>
        <sz val="11"/>
        <rFont val="ＭＳ Ｐゴシック"/>
        <family val="3"/>
        <charset val="128"/>
      </rPr>
      <t/>
    </r>
  </si>
  <si>
    <r>
      <t>201704</t>
    </r>
    <r>
      <rPr>
        <sz val="11"/>
        <rFont val="ＭＳ Ｐゴシック"/>
        <family val="3"/>
        <charset val="128"/>
      </rPr>
      <t/>
    </r>
  </si>
  <si>
    <r>
      <t>201705</t>
    </r>
    <r>
      <rPr>
        <sz val="11"/>
        <rFont val="ＭＳ Ｐゴシック"/>
        <family val="3"/>
        <charset val="128"/>
      </rPr>
      <t/>
    </r>
  </si>
  <si>
    <r>
      <t>201706</t>
    </r>
    <r>
      <rPr>
        <sz val="11"/>
        <rFont val="ＭＳ Ｐゴシック"/>
        <family val="3"/>
        <charset val="128"/>
      </rPr>
      <t/>
    </r>
  </si>
  <si>
    <t>201709</t>
    <phoneticPr fontId="3"/>
  </si>
  <si>
    <t>201710</t>
    <phoneticPr fontId="3"/>
  </si>
  <si>
    <t>201711</t>
    <phoneticPr fontId="3"/>
  </si>
  <si>
    <t>201712</t>
    <phoneticPr fontId="3"/>
  </si>
  <si>
    <r>
      <t>201603</t>
    </r>
    <r>
      <rPr>
        <sz val="11"/>
        <rFont val="ＭＳ Ｐゴシック"/>
        <family val="3"/>
        <charset val="128"/>
      </rPr>
      <t/>
    </r>
  </si>
  <si>
    <r>
      <t>201604</t>
    </r>
    <r>
      <rPr>
        <sz val="11"/>
        <rFont val="ＭＳ Ｐゴシック"/>
        <family val="3"/>
        <charset val="128"/>
      </rPr>
      <t/>
    </r>
  </si>
  <si>
    <r>
      <t>201605</t>
    </r>
    <r>
      <rPr>
        <sz val="11"/>
        <rFont val="ＭＳ Ｐゴシック"/>
        <family val="3"/>
        <charset val="128"/>
      </rPr>
      <t/>
    </r>
  </si>
  <si>
    <r>
      <t>201606</t>
    </r>
    <r>
      <rPr>
        <sz val="11"/>
        <rFont val="ＭＳ Ｐゴシック"/>
        <family val="3"/>
        <charset val="128"/>
      </rPr>
      <t/>
    </r>
  </si>
  <si>
    <r>
      <t>201607</t>
    </r>
    <r>
      <rPr>
        <sz val="11"/>
        <rFont val="ＭＳ Ｐゴシック"/>
        <family val="3"/>
        <charset val="128"/>
      </rPr>
      <t/>
    </r>
  </si>
  <si>
    <r>
      <t>201608</t>
    </r>
    <r>
      <rPr>
        <sz val="11"/>
        <rFont val="ＭＳ Ｐゴシック"/>
        <family val="3"/>
        <charset val="128"/>
      </rPr>
      <t/>
    </r>
  </si>
  <si>
    <r>
      <t>201609</t>
    </r>
    <r>
      <rPr>
        <sz val="11"/>
        <rFont val="ＭＳ Ｐゴシック"/>
        <family val="3"/>
        <charset val="128"/>
      </rPr>
      <t/>
    </r>
  </si>
  <si>
    <r>
      <t>201610</t>
    </r>
    <r>
      <rPr>
        <sz val="11"/>
        <rFont val="ＭＳ Ｐゴシック"/>
        <family val="3"/>
        <charset val="128"/>
      </rPr>
      <t/>
    </r>
  </si>
  <si>
    <r>
      <t>201611</t>
    </r>
    <r>
      <rPr>
        <sz val="11"/>
        <rFont val="ＭＳ Ｐゴシック"/>
        <family val="3"/>
        <charset val="128"/>
      </rPr>
      <t/>
    </r>
  </si>
  <si>
    <r>
      <t>201612</t>
    </r>
    <r>
      <rPr>
        <sz val="11"/>
        <rFont val="ＭＳ Ｐゴシック"/>
        <family val="3"/>
        <charset val="128"/>
      </rPr>
      <t/>
    </r>
  </si>
  <si>
    <t>-</t>
  </si>
  <si>
    <t>-</t>
    <phoneticPr fontId="3"/>
  </si>
  <si>
    <t>-</t>
    <phoneticPr fontId="3"/>
  </si>
  <si>
    <t>201601</t>
    <phoneticPr fontId="3"/>
  </si>
  <si>
    <t>201602</t>
    <phoneticPr fontId="3"/>
  </si>
  <si>
    <t>201702</t>
    <phoneticPr fontId="3"/>
  </si>
  <si>
    <t>201707</t>
    <phoneticPr fontId="3"/>
  </si>
  <si>
    <t>201708</t>
    <phoneticPr fontId="3"/>
  </si>
  <si>
    <t>―</t>
  </si>
  <si>
    <t>―</t>
    <phoneticPr fontId="3"/>
  </si>
  <si>
    <t>-</t>
    <phoneticPr fontId="3"/>
  </si>
  <si>
    <r>
      <rPr>
        <b/>
        <sz val="18"/>
        <color indexed="8"/>
        <rFont val="Arial"/>
        <family val="2"/>
      </rPr>
      <t xml:space="preserve">    </t>
    </r>
    <r>
      <rPr>
        <b/>
        <u/>
        <sz val="18"/>
        <color indexed="8"/>
        <rFont val="Arial"/>
        <family val="2"/>
      </rPr>
      <t>Notes regarding sales, production, and export data</t>
    </r>
    <phoneticPr fontId="3"/>
  </si>
  <si>
    <r>
      <t xml:space="preserve">- Information in this file is preliminary and is </t>
    </r>
    <r>
      <rPr>
        <u/>
        <sz val="11"/>
        <color indexed="8"/>
        <rFont val="Arial"/>
        <family val="2"/>
      </rPr>
      <t>subject to revision without notice</t>
    </r>
    <r>
      <rPr>
        <sz val="11"/>
        <color indexed="8"/>
        <rFont val="Arial"/>
        <family val="2"/>
      </rPr>
      <t>.</t>
    </r>
    <phoneticPr fontId="3"/>
  </si>
  <si>
    <t>- Information may differ from that published by each affiliate due to differences in calculation methods.</t>
    <phoneticPr fontId="3"/>
  </si>
  <si>
    <t>North America</t>
    <phoneticPr fontId="3"/>
  </si>
  <si>
    <t>U.S. (incl. Hawaii)</t>
    <phoneticPr fontId="3"/>
  </si>
  <si>
    <t>Canada</t>
    <phoneticPr fontId="3"/>
  </si>
  <si>
    <t>Mexico</t>
    <phoneticPr fontId="3"/>
  </si>
  <si>
    <t>Other</t>
    <phoneticPr fontId="3"/>
  </si>
  <si>
    <t>Latin America</t>
    <phoneticPr fontId="3"/>
  </si>
  <si>
    <t>Brazil</t>
    <phoneticPr fontId="3"/>
  </si>
  <si>
    <t>Argentina</t>
    <phoneticPr fontId="3"/>
  </si>
  <si>
    <t>Europe</t>
    <phoneticPr fontId="3"/>
  </si>
  <si>
    <t>U.K.</t>
  </si>
  <si>
    <t>Russia</t>
  </si>
  <si>
    <t>France</t>
  </si>
  <si>
    <t>Italy</t>
    <phoneticPr fontId="3"/>
  </si>
  <si>
    <t>Germany</t>
  </si>
  <si>
    <t>Spain</t>
  </si>
  <si>
    <t>Asia</t>
    <phoneticPr fontId="3"/>
  </si>
  <si>
    <t>China (incl. Hong Kong and Macau)</t>
    <phoneticPr fontId="3"/>
  </si>
  <si>
    <t>Indonesia</t>
  </si>
  <si>
    <t>Thailand</t>
  </si>
  <si>
    <t>Philippines</t>
  </si>
  <si>
    <t>Taiwan</t>
  </si>
  <si>
    <t>Malaysia</t>
  </si>
  <si>
    <t>Pakistan</t>
  </si>
  <si>
    <t>Vietnam</t>
  </si>
  <si>
    <t>Republic of Korea</t>
  </si>
  <si>
    <t>Japan</t>
    <phoneticPr fontId="3"/>
  </si>
  <si>
    <t>Oceania</t>
    <phoneticPr fontId="3"/>
  </si>
  <si>
    <t>Australia</t>
    <phoneticPr fontId="3"/>
  </si>
  <si>
    <t>Middle East</t>
    <phoneticPr fontId="3"/>
  </si>
  <si>
    <t>Africa</t>
    <phoneticPr fontId="3"/>
  </si>
  <si>
    <t>South Africa</t>
    <phoneticPr fontId="3"/>
  </si>
  <si>
    <t>Others</t>
    <phoneticPr fontId="3"/>
  </si>
  <si>
    <t>Worldwide sales</t>
    <phoneticPr fontId="3"/>
  </si>
  <si>
    <t>Sales outside of Japan</t>
    <phoneticPr fontId="3"/>
  </si>
  <si>
    <r>
      <t>Toyota (incl. Lexus)</t>
    </r>
    <r>
      <rPr>
        <b/>
        <sz val="14"/>
        <rFont val="ＭＳ Ｐゴシック"/>
        <family val="3"/>
        <charset val="128"/>
      </rPr>
      <t>　</t>
    </r>
    <r>
      <rPr>
        <b/>
        <sz val="14"/>
        <rFont val="Arial"/>
        <family val="2"/>
      </rPr>
      <t>Sales by major region/country</t>
    </r>
    <phoneticPr fontId="41"/>
  </si>
  <si>
    <t>The second row of each section denotes year-on-year percentage change</t>
    <phoneticPr fontId="3"/>
  </si>
  <si>
    <t>Sales inside of 
Japan</t>
    <phoneticPr fontId="3"/>
  </si>
  <si>
    <t>Sales outside of
 Japan</t>
    <phoneticPr fontId="3"/>
  </si>
  <si>
    <t>Sales outside of 
Japan</t>
    <phoneticPr fontId="3"/>
  </si>
  <si>
    <t>FY2009</t>
    <phoneticPr fontId="3"/>
  </si>
  <si>
    <t>Sales</t>
    <phoneticPr fontId="3"/>
  </si>
  <si>
    <r>
      <rPr>
        <b/>
        <sz val="11"/>
        <rFont val="ＭＳ Ｐゴシック"/>
        <family val="3"/>
        <charset val="128"/>
      </rPr>
      <t>　　</t>
    </r>
    <r>
      <rPr>
        <b/>
        <sz val="11"/>
        <rFont val="Arial"/>
        <family val="2"/>
      </rPr>
      <t>Toyota (incl. Lexus)</t>
    </r>
    <phoneticPr fontId="3"/>
  </si>
  <si>
    <t>Worldwide sales</t>
    <phoneticPr fontId="3"/>
  </si>
  <si>
    <t>Sales inside of 
Japan</t>
    <phoneticPr fontId="3"/>
  </si>
  <si>
    <r>
      <rPr>
        <b/>
        <sz val="11"/>
        <rFont val="ＭＳ Ｐゴシック"/>
        <family val="3"/>
        <charset val="128"/>
      </rPr>
      <t>　　</t>
    </r>
    <r>
      <rPr>
        <b/>
        <sz val="11"/>
        <rFont val="Arial"/>
        <family val="2"/>
      </rPr>
      <t>Daihatsu</t>
    </r>
    <phoneticPr fontId="3"/>
  </si>
  <si>
    <t>Sales outside of
Japan</t>
    <phoneticPr fontId="3"/>
  </si>
  <si>
    <r>
      <rPr>
        <b/>
        <sz val="11"/>
        <rFont val="ＭＳ Ｐゴシック"/>
        <family val="3"/>
        <charset val="128"/>
      </rPr>
      <t>　　</t>
    </r>
    <r>
      <rPr>
        <b/>
        <sz val="11"/>
        <rFont val="Arial"/>
        <family val="2"/>
      </rPr>
      <t>Hino</t>
    </r>
    <phoneticPr fontId="3"/>
  </si>
  <si>
    <t>Sales outside of 
Japan</t>
    <phoneticPr fontId="3"/>
  </si>
  <si>
    <r>
      <rPr>
        <b/>
        <sz val="11"/>
        <rFont val="ＭＳ Ｐゴシック"/>
        <family val="3"/>
        <charset val="128"/>
      </rPr>
      <t>　　</t>
    </r>
    <r>
      <rPr>
        <b/>
        <sz val="11"/>
        <rFont val="Arial"/>
        <family val="2"/>
      </rPr>
      <t>Total</t>
    </r>
    <phoneticPr fontId="3"/>
  </si>
  <si>
    <t>FY2010</t>
    <phoneticPr fontId="3"/>
  </si>
  <si>
    <t>FY2011</t>
    <phoneticPr fontId="3"/>
  </si>
  <si>
    <t>FY2012</t>
    <phoneticPr fontId="3"/>
  </si>
  <si>
    <t>FY2013</t>
    <phoneticPr fontId="3"/>
  </si>
  <si>
    <t>FY2014</t>
    <phoneticPr fontId="3"/>
  </si>
  <si>
    <t>FY2015</t>
    <phoneticPr fontId="3"/>
  </si>
  <si>
    <t>FY2016</t>
    <phoneticPr fontId="3"/>
  </si>
  <si>
    <t>FY2017</t>
    <phoneticPr fontId="3"/>
  </si>
  <si>
    <t>FY2018</t>
    <phoneticPr fontId="3"/>
  </si>
  <si>
    <t>Production</t>
    <phoneticPr fontId="3"/>
  </si>
  <si>
    <t>Worldwide 
production</t>
    <phoneticPr fontId="3"/>
  </si>
  <si>
    <t>Production inside of 
Japan</t>
    <phoneticPr fontId="3"/>
  </si>
  <si>
    <t>Production outside of
Japan</t>
    <phoneticPr fontId="3"/>
  </si>
  <si>
    <r>
      <t>Toyota (incl. Lexus)</t>
    </r>
    <r>
      <rPr>
        <b/>
        <sz val="14"/>
        <rFont val="ＭＳ Ｐゴシック"/>
        <family val="3"/>
        <charset val="128"/>
      </rPr>
      <t>　</t>
    </r>
    <r>
      <rPr>
        <b/>
        <sz val="14"/>
        <rFont val="Arial"/>
        <family val="2"/>
      </rPr>
      <t>Production by major region/country</t>
    </r>
    <phoneticPr fontId="41"/>
  </si>
  <si>
    <t>U.S.</t>
  </si>
  <si>
    <t>Canada</t>
  </si>
  <si>
    <t>Mexico</t>
  </si>
  <si>
    <t>Brazil</t>
  </si>
  <si>
    <t>Argentina</t>
  </si>
  <si>
    <t>Venezuela</t>
  </si>
  <si>
    <t>Turkey</t>
  </si>
  <si>
    <t>Czech Republic</t>
  </si>
  <si>
    <t>Kazakhstan</t>
    <phoneticPr fontId="3"/>
  </si>
  <si>
    <t>Philippines</t>
    <phoneticPr fontId="3"/>
  </si>
  <si>
    <t>India</t>
  </si>
  <si>
    <t>China</t>
  </si>
  <si>
    <t>South Africa</t>
  </si>
  <si>
    <t>Egypt</t>
  </si>
  <si>
    <t>Worldwide production</t>
    <phoneticPr fontId="3"/>
  </si>
  <si>
    <t>Production outside of Japan</t>
    <phoneticPr fontId="3"/>
  </si>
  <si>
    <t>Reasons for single-month change</t>
    <phoneticPr fontId="3"/>
  </si>
  <si>
    <t>Jan.2018</t>
    <phoneticPr fontId="3"/>
  </si>
  <si>
    <t>Feb.2018</t>
    <phoneticPr fontId="3"/>
  </si>
  <si>
    <t>Mar.2018</t>
    <phoneticPr fontId="3"/>
  </si>
  <si>
    <t>Apr.2018</t>
    <phoneticPr fontId="3"/>
  </si>
  <si>
    <t>May.2018</t>
    <phoneticPr fontId="3"/>
  </si>
  <si>
    <t>Jun.2018</t>
    <phoneticPr fontId="3"/>
  </si>
  <si>
    <t>Jul.2018</t>
    <phoneticPr fontId="3"/>
  </si>
  <si>
    <t>Aug.2018</t>
    <phoneticPr fontId="3"/>
  </si>
  <si>
    <t>Sep.2018</t>
    <phoneticPr fontId="3"/>
  </si>
  <si>
    <t>Oct.2018</t>
    <phoneticPr fontId="3"/>
  </si>
  <si>
    <t>Nov.2018</t>
    <phoneticPr fontId="3"/>
  </si>
  <si>
    <t>Dec.2018</t>
    <phoneticPr fontId="3"/>
  </si>
  <si>
    <t>Jan.2019</t>
    <phoneticPr fontId="3"/>
  </si>
  <si>
    <t>Feb.2019</t>
    <phoneticPr fontId="3"/>
  </si>
  <si>
    <t>Mar.2019</t>
    <phoneticPr fontId="3"/>
  </si>
  <si>
    <t>-</t>
    <phoneticPr fontId="3"/>
  </si>
  <si>
    <t>Exports from Japan</t>
    <phoneticPr fontId="3"/>
  </si>
  <si>
    <t>Toyota
(incl. Lexus)</t>
    <phoneticPr fontId="3"/>
  </si>
  <si>
    <t>Daihatsu</t>
    <phoneticPr fontId="3"/>
  </si>
  <si>
    <t>Hino</t>
    <phoneticPr fontId="3"/>
  </si>
  <si>
    <t>Total</t>
    <phoneticPr fontId="3"/>
  </si>
  <si>
    <r>
      <t>Toyota (incl. Lexus)</t>
    </r>
    <r>
      <rPr>
        <b/>
        <sz val="14"/>
        <rFont val="ＭＳ Ｐゴシック"/>
        <family val="3"/>
        <charset val="128"/>
      </rPr>
      <t>　</t>
    </r>
    <r>
      <rPr>
        <b/>
        <sz val="14"/>
        <rFont val="Arial"/>
        <family val="2"/>
      </rPr>
      <t>Exports by major region/country</t>
    </r>
    <phoneticPr fontId="3"/>
  </si>
  <si>
    <t>North America</t>
    <phoneticPr fontId="3"/>
  </si>
  <si>
    <t>U.S. (incl. Hawaii)</t>
    <phoneticPr fontId="3"/>
  </si>
  <si>
    <t>Latin America</t>
    <phoneticPr fontId="3"/>
  </si>
  <si>
    <t>Asia</t>
    <phoneticPr fontId="3"/>
  </si>
  <si>
    <t>Oceania</t>
    <phoneticPr fontId="3"/>
  </si>
  <si>
    <t>Middle East</t>
    <phoneticPr fontId="3"/>
  </si>
  <si>
    <t>Africa</t>
    <phoneticPr fontId="3"/>
  </si>
  <si>
    <t>Others</t>
    <phoneticPr fontId="3"/>
  </si>
  <si>
    <t>Total</t>
    <phoneticPr fontId="3"/>
  </si>
  <si>
    <t>* Figures for exports to China since 2016 include Hong Kong and Macau</t>
    <phoneticPr fontId="3"/>
  </si>
  <si>
    <t>PHEV</t>
    <phoneticPr fontId="3"/>
  </si>
  <si>
    <t>Lexus sales</t>
    <phoneticPr fontId="3"/>
  </si>
  <si>
    <t>Sales inside of Japan</t>
    <phoneticPr fontId="3"/>
  </si>
  <si>
    <t>Apr.2019</t>
    <phoneticPr fontId="3"/>
  </si>
  <si>
    <t>Apr.2019</t>
    <phoneticPr fontId="3"/>
  </si>
  <si>
    <t>-</t>
    <phoneticPr fontId="3"/>
  </si>
  <si>
    <t>Mar.2019</t>
    <phoneticPr fontId="3"/>
  </si>
  <si>
    <t>May.2019</t>
    <phoneticPr fontId="3"/>
  </si>
  <si>
    <t>May.2019</t>
    <phoneticPr fontId="3"/>
  </si>
  <si>
    <t>Jun.2019</t>
    <phoneticPr fontId="3"/>
  </si>
  <si>
    <t>Jan.-Jun. 2009</t>
    <phoneticPr fontId="3"/>
  </si>
  <si>
    <t>Jan.-Jun. 2010</t>
    <phoneticPr fontId="3"/>
  </si>
  <si>
    <t>Jan.-Jun. 2011</t>
    <phoneticPr fontId="3"/>
  </si>
  <si>
    <t>Jan.-Jun. 2012</t>
    <phoneticPr fontId="3"/>
  </si>
  <si>
    <t>Jan.-Jun. 2013</t>
    <phoneticPr fontId="3"/>
  </si>
  <si>
    <t>Jan.-Jun. 2014</t>
    <phoneticPr fontId="3"/>
  </si>
  <si>
    <t>Jan.-Jun. 2015</t>
    <phoneticPr fontId="3"/>
  </si>
  <si>
    <t>Jan.-Jun. 2016</t>
    <phoneticPr fontId="3"/>
  </si>
  <si>
    <t>Jan.-Jun. 2017</t>
    <phoneticPr fontId="3"/>
  </si>
  <si>
    <t>Jan.-Jun. 2018</t>
    <phoneticPr fontId="3"/>
  </si>
  <si>
    <t>Jan.-Jun. 2010</t>
    <phoneticPr fontId="3"/>
  </si>
  <si>
    <t>Jan.-Jun. 2012</t>
    <phoneticPr fontId="3"/>
  </si>
  <si>
    <t>Jun.2019</t>
    <phoneticPr fontId="3"/>
  </si>
  <si>
    <r>
      <rPr>
        <b/>
        <sz val="11"/>
        <rFont val="ＭＳ Ｐゴシック"/>
        <family val="3"/>
        <charset val="128"/>
      </rPr>
      <t>　　</t>
    </r>
    <r>
      <rPr>
        <b/>
        <sz val="11"/>
        <rFont val="Arial"/>
        <family val="2"/>
      </rPr>
      <t>Toyota (incl. Lexus)</t>
    </r>
    <phoneticPr fontId="3"/>
  </si>
  <si>
    <r>
      <rPr>
        <b/>
        <sz val="11"/>
        <rFont val="ＭＳ Ｐゴシック"/>
        <family val="3"/>
        <charset val="128"/>
      </rPr>
      <t>　　</t>
    </r>
    <r>
      <rPr>
        <b/>
        <sz val="11"/>
        <rFont val="Arial"/>
        <family val="2"/>
      </rPr>
      <t>Daihatsu</t>
    </r>
    <phoneticPr fontId="3"/>
  </si>
  <si>
    <r>
      <rPr>
        <b/>
        <sz val="11"/>
        <rFont val="ＭＳ Ｐゴシック"/>
        <family val="3"/>
        <charset val="128"/>
      </rPr>
      <t>　　</t>
    </r>
    <r>
      <rPr>
        <b/>
        <sz val="11"/>
        <rFont val="Arial"/>
        <family val="2"/>
      </rPr>
      <t>Hino</t>
    </r>
    <phoneticPr fontId="3"/>
  </si>
  <si>
    <r>
      <rPr>
        <b/>
        <sz val="11"/>
        <rFont val="ＭＳ Ｐゴシック"/>
        <family val="3"/>
        <charset val="128"/>
      </rPr>
      <t>　　</t>
    </r>
    <r>
      <rPr>
        <b/>
        <sz val="11"/>
        <rFont val="Arial"/>
        <family val="2"/>
      </rPr>
      <t>Total</t>
    </r>
    <phoneticPr fontId="3"/>
  </si>
  <si>
    <t>China* (incl. Hong Kong and Macau)</t>
    <phoneticPr fontId="3"/>
  </si>
  <si>
    <r>
      <rPr>
        <b/>
        <sz val="11"/>
        <rFont val="ＭＳ Ｐゴシック"/>
        <family val="3"/>
        <charset val="128"/>
      </rPr>
      <t>　　</t>
    </r>
    <r>
      <rPr>
        <b/>
        <sz val="11"/>
        <rFont val="Arial"/>
        <family val="2"/>
      </rPr>
      <t>HEV</t>
    </r>
    <phoneticPr fontId="3"/>
  </si>
  <si>
    <r>
      <rPr>
        <b/>
        <sz val="11"/>
        <rFont val="ＭＳ Ｐゴシック"/>
        <family val="3"/>
        <charset val="128"/>
      </rPr>
      <t>　　</t>
    </r>
    <r>
      <rPr>
        <b/>
        <sz val="11"/>
        <rFont val="Arial"/>
        <family val="2"/>
      </rPr>
      <t>FCEV</t>
    </r>
    <phoneticPr fontId="3"/>
  </si>
  <si>
    <r>
      <rPr>
        <b/>
        <sz val="11"/>
        <rFont val="ＭＳ Ｐゴシック"/>
        <family val="3"/>
        <charset val="128"/>
      </rPr>
      <t>　　</t>
    </r>
    <r>
      <rPr>
        <b/>
        <sz val="11"/>
        <rFont val="Arial"/>
        <family val="2"/>
      </rPr>
      <t>Total</t>
    </r>
    <phoneticPr fontId="3"/>
  </si>
  <si>
    <t>Jul.2019</t>
    <phoneticPr fontId="3"/>
  </si>
  <si>
    <t>Jul.2019</t>
    <phoneticPr fontId="3"/>
  </si>
  <si>
    <t>Aug.2019</t>
    <phoneticPr fontId="3"/>
  </si>
  <si>
    <t>Aug.2019</t>
    <phoneticPr fontId="3"/>
  </si>
  <si>
    <t>Aug.2019</t>
    <phoneticPr fontId="3"/>
  </si>
  <si>
    <t>Apr.-Sep. 2019</t>
    <phoneticPr fontId="3"/>
  </si>
  <si>
    <t>Apr.-Sep. 2009</t>
    <phoneticPr fontId="3"/>
  </si>
  <si>
    <t>Apr.-Sep. 2010</t>
    <phoneticPr fontId="3"/>
  </si>
  <si>
    <t>Apr.-Sep. 2011</t>
    <phoneticPr fontId="3"/>
  </si>
  <si>
    <t>Apr.-Sep. 2012</t>
    <phoneticPr fontId="3"/>
  </si>
  <si>
    <t>Apr.-Sep. 2013</t>
    <phoneticPr fontId="3"/>
  </si>
  <si>
    <t>Apr.-Sep. 2014</t>
    <phoneticPr fontId="3"/>
  </si>
  <si>
    <t>Apr.-Sep. 2015</t>
    <phoneticPr fontId="3"/>
  </si>
  <si>
    <t>Apr.-Sep. 2016</t>
    <phoneticPr fontId="3"/>
  </si>
  <si>
    <t>Apr.-Sep. 2017</t>
    <phoneticPr fontId="3"/>
  </si>
  <si>
    <t>Apr.-Sep. 2018</t>
    <phoneticPr fontId="3"/>
  </si>
  <si>
    <t>Sep.2019</t>
    <phoneticPr fontId="3"/>
  </si>
  <si>
    <t>Sep.2019</t>
    <phoneticPr fontId="3"/>
  </si>
  <si>
    <t>Apr.-Sep. 2019</t>
    <phoneticPr fontId="3"/>
  </si>
  <si>
    <t>Apr.-Sep. 2014</t>
    <phoneticPr fontId="3"/>
  </si>
  <si>
    <t>Apr.-Sep. 2013</t>
    <phoneticPr fontId="3"/>
  </si>
  <si>
    <t>Apr.-Sep. 20012</t>
    <phoneticPr fontId="3"/>
  </si>
  <si>
    <t>-</t>
    <phoneticPr fontId="3"/>
  </si>
  <si>
    <t>Apr.-Sep. 2018</t>
    <phoneticPr fontId="3"/>
  </si>
  <si>
    <t>Apr.-Sep. 2016</t>
    <phoneticPr fontId="3"/>
  </si>
  <si>
    <t>Apr.-Sep. 2014</t>
    <phoneticPr fontId="3"/>
  </si>
  <si>
    <t>Apr.-Sep. 2008</t>
    <phoneticPr fontId="3"/>
  </si>
  <si>
    <t>Apr.-Sep. 2009</t>
  </si>
  <si>
    <t>Oct.2019</t>
    <phoneticPr fontId="3"/>
  </si>
  <si>
    <t>Oct.2019</t>
    <phoneticPr fontId="3"/>
  </si>
  <si>
    <t>Oct.2019</t>
    <phoneticPr fontId="3"/>
  </si>
  <si>
    <t>Oct.2019</t>
  </si>
  <si>
    <t>Nov.2019</t>
    <phoneticPr fontId="3"/>
  </si>
  <si>
    <t>Nov.2019</t>
    <phoneticPr fontId="3"/>
  </si>
  <si>
    <t>Nov.2019</t>
    <phoneticPr fontId="3"/>
  </si>
  <si>
    <t>Nov.2019</t>
    <phoneticPr fontId="3"/>
  </si>
  <si>
    <t>Kenya</t>
    <phoneticPr fontId="3"/>
  </si>
  <si>
    <t>Dec.2019</t>
    <phoneticPr fontId="3"/>
  </si>
  <si>
    <t>Dec.2019</t>
    <phoneticPr fontId="3"/>
  </si>
  <si>
    <t>Dec.2019</t>
    <phoneticPr fontId="3"/>
  </si>
  <si>
    <t>Dec.2019</t>
    <phoneticPr fontId="3"/>
  </si>
  <si>
    <t>FY2019</t>
    <phoneticPr fontId="3"/>
  </si>
  <si>
    <t>Jan.-Jun. 2019</t>
    <phoneticPr fontId="3"/>
  </si>
  <si>
    <t>Jan.2020</t>
    <phoneticPr fontId="3"/>
  </si>
  <si>
    <t>Feb.2020</t>
    <phoneticPr fontId="3"/>
  </si>
  <si>
    <t>Mar.2020</t>
    <phoneticPr fontId="3"/>
  </si>
  <si>
    <t>Apr.2020</t>
    <phoneticPr fontId="3"/>
  </si>
  <si>
    <t>May.2020</t>
    <phoneticPr fontId="3"/>
  </si>
  <si>
    <t>Jun.2020</t>
    <phoneticPr fontId="3"/>
  </si>
  <si>
    <t>Jul.2020</t>
    <phoneticPr fontId="3"/>
  </si>
  <si>
    <t>Aug.2020</t>
    <phoneticPr fontId="3"/>
  </si>
  <si>
    <t>Sep.2020</t>
    <phoneticPr fontId="3"/>
  </si>
  <si>
    <t>Oct.2020</t>
    <phoneticPr fontId="3"/>
  </si>
  <si>
    <t>Nov.2020</t>
    <phoneticPr fontId="3"/>
  </si>
  <si>
    <t>Dec.2020</t>
    <phoneticPr fontId="3"/>
  </si>
  <si>
    <t>Jan.-Jun. 2019</t>
    <phoneticPr fontId="3"/>
  </si>
  <si>
    <t>Feb.2020</t>
    <phoneticPr fontId="3"/>
  </si>
  <si>
    <t>Jan.-Jun. 2019</t>
    <phoneticPr fontId="3"/>
  </si>
  <si>
    <t>May.2020</t>
    <phoneticPr fontId="3"/>
  </si>
  <si>
    <t>Apr.2020</t>
    <phoneticPr fontId="3"/>
  </si>
  <si>
    <t>FY2019</t>
    <phoneticPr fontId="3"/>
  </si>
  <si>
    <t>Apr.2020</t>
    <phoneticPr fontId="3"/>
  </si>
  <si>
    <t>Jan.2020</t>
    <phoneticPr fontId="3"/>
  </si>
  <si>
    <t>Mar.2020</t>
    <phoneticPr fontId="3"/>
  </si>
  <si>
    <t>Jun.2020</t>
    <phoneticPr fontId="3"/>
  </si>
  <si>
    <t>FY2019</t>
    <phoneticPr fontId="3"/>
  </si>
  <si>
    <t>Jan.-Jun. 2019</t>
    <phoneticPr fontId="3"/>
  </si>
  <si>
    <t>Feb.2020</t>
    <phoneticPr fontId="3"/>
  </si>
  <si>
    <t>Mar.2020</t>
    <phoneticPr fontId="3"/>
  </si>
  <si>
    <t>Apr.2020</t>
    <phoneticPr fontId="3"/>
  </si>
  <si>
    <t>May.2020</t>
    <phoneticPr fontId="3"/>
  </si>
  <si>
    <t>-</t>
    <phoneticPr fontId="3"/>
  </si>
  <si>
    <t>-</t>
    <phoneticPr fontId="3"/>
  </si>
  <si>
    <t>Europe</t>
    <phoneticPr fontId="3"/>
  </si>
  <si>
    <t>FY2020</t>
    <phoneticPr fontId="3"/>
  </si>
  <si>
    <t>Jan.-Jun. 2020</t>
    <phoneticPr fontId="3"/>
  </si>
  <si>
    <t>Apr.-Sep. 2020</t>
    <phoneticPr fontId="3"/>
  </si>
  <si>
    <t>Jan.-Jun. 2020</t>
    <phoneticPr fontId="3"/>
  </si>
  <si>
    <t>Apr.-Sep. 2020</t>
    <phoneticPr fontId="3"/>
  </si>
  <si>
    <t>Jan.-Jun. 2020</t>
    <phoneticPr fontId="3"/>
  </si>
  <si>
    <t>Jul.2020</t>
    <phoneticPr fontId="3"/>
  </si>
  <si>
    <t>Jul.2020</t>
    <phoneticPr fontId="3"/>
  </si>
  <si>
    <t>Jul.2020</t>
    <phoneticPr fontId="3"/>
  </si>
  <si>
    <t>-</t>
    <phoneticPr fontId="3"/>
  </si>
  <si>
    <t>Aug.2020</t>
    <phoneticPr fontId="3"/>
  </si>
  <si>
    <t>Aug.2020</t>
    <phoneticPr fontId="3"/>
  </si>
  <si>
    <t>Sep.2020</t>
    <phoneticPr fontId="3"/>
  </si>
  <si>
    <t>Sep.2020</t>
    <phoneticPr fontId="3"/>
  </si>
  <si>
    <t>Sep.2020</t>
    <phoneticPr fontId="3"/>
  </si>
  <si>
    <t>-</t>
    <phoneticPr fontId="3"/>
  </si>
  <si>
    <t>Oct.2020</t>
    <phoneticPr fontId="3"/>
  </si>
  <si>
    <t>Oct.2020</t>
    <phoneticPr fontId="3"/>
  </si>
  <si>
    <t>Nov.2020</t>
    <phoneticPr fontId="3"/>
  </si>
  <si>
    <t>-</t>
    <phoneticPr fontId="3"/>
  </si>
  <si>
    <t>Nov.2020</t>
    <phoneticPr fontId="3"/>
  </si>
  <si>
    <t>FY2021</t>
  </si>
  <si>
    <t>Jan.-Jun. 2021</t>
  </si>
  <si>
    <t>Apr.-Sep. 2021</t>
  </si>
  <si>
    <t>Single-month figures, and cumulative total figures in the right-hand column for 2021 are year-on-year percentage figures</t>
    <phoneticPr fontId="3"/>
  </si>
  <si>
    <t>Dec.2020</t>
    <phoneticPr fontId="3"/>
  </si>
  <si>
    <t>―</t>
    <phoneticPr fontId="3"/>
  </si>
  <si>
    <t>Jan.2021</t>
    <phoneticPr fontId="3"/>
  </si>
  <si>
    <t>Jan.2021</t>
    <phoneticPr fontId="3"/>
  </si>
  <si>
    <t>Jan.2021</t>
    <phoneticPr fontId="3"/>
  </si>
  <si>
    <t>-</t>
    <phoneticPr fontId="3"/>
  </si>
  <si>
    <t>Feb.2021</t>
    <phoneticPr fontId="3"/>
  </si>
  <si>
    <t>Feb.2021</t>
    <phoneticPr fontId="3"/>
  </si>
  <si>
    <t>―</t>
    <phoneticPr fontId="3"/>
  </si>
  <si>
    <t>Feb.2021</t>
    <phoneticPr fontId="3"/>
  </si>
  <si>
    <t>-</t>
    <phoneticPr fontId="3"/>
  </si>
  <si>
    <t>Feb.2021</t>
    <phoneticPr fontId="3"/>
  </si>
  <si>
    <t>Reasons for fiscal-year change</t>
    <phoneticPr fontId="3"/>
  </si>
  <si>
    <t>Although there were effects from the spread of COVID-19 starting in mid-March of the previous year, sales began to gradually recover in May and were flat or up year-on-year starting in September. Supported by solid sales of light trucks and electrified vehicles, sales in North America for the fiscal year recovered to more than 90 percent of the previous year’s result.</t>
    <phoneticPr fontId="3"/>
  </si>
  <si>
    <t>FY2021</t>
    <phoneticPr fontId="3"/>
  </si>
  <si>
    <t>Sales in each country of Europe were down year-on-year due to effects from the spread of COVID-19, but were recovering until September as a result of the introduction of support measures through tax reductions in Germany, Russia, and other countries. Despite effects from lockdowns reimposed in each country starting in October in response to a resurgence of COVID-19, sales in Europe for the fiscal year recovered to more than 90 percent of the previous year’s level.</t>
    <phoneticPr fontId="3"/>
  </si>
  <si>
    <t xml:space="preserve">Although there were effects from the spread of COVID-19 in Indonesia, Thailand, and other countries, in China dealers resumed operations at the end of March of the previous year, events such as local motor shows to attract customers to dealers were successful, and sales of new models including the Corolla, Levin, RAV4, Wildlander, and Lexus brand vehicles were strong. As a result, sales in Asia as a whole were up year-on-year. </t>
    <phoneticPr fontId="3"/>
  </si>
  <si>
    <t>Despite effects from the spread of COVID-19, sales of new models including the Harrier and Yaris were strong in Japan. As a result, sales for the fiscal year recovered to the previous year’s level.</t>
    <phoneticPr fontId="3"/>
  </si>
  <si>
    <t>―</t>
    <phoneticPr fontId="3"/>
  </si>
  <si>
    <t>―</t>
    <phoneticPr fontId="3"/>
  </si>
  <si>
    <t>Mar.2021</t>
    <phoneticPr fontId="3"/>
  </si>
  <si>
    <t>Mar.2021</t>
    <phoneticPr fontId="3"/>
  </si>
  <si>
    <t>Mar.2021</t>
    <phoneticPr fontId="3"/>
  </si>
  <si>
    <t>―</t>
    <phoneticPr fontId="3"/>
  </si>
  <si>
    <r>
      <rPr>
        <b/>
        <sz val="11"/>
        <rFont val="ＭＳ Ｐゴシック"/>
        <family val="3"/>
        <charset val="128"/>
      </rPr>
      <t>　　</t>
    </r>
    <r>
      <rPr>
        <b/>
        <sz val="11"/>
        <rFont val="Arial"/>
        <family val="2"/>
      </rPr>
      <t>BEV</t>
    </r>
    <phoneticPr fontId="3"/>
  </si>
  <si>
    <t>Apr.2021</t>
    <phoneticPr fontId="3"/>
  </si>
  <si>
    <t>Apr.2021</t>
    <phoneticPr fontId="3"/>
  </si>
  <si>
    <t>―</t>
    <phoneticPr fontId="3"/>
  </si>
  <si>
    <t>Apr.2021</t>
    <phoneticPr fontId="3"/>
  </si>
  <si>
    <t>-</t>
    <phoneticPr fontId="3"/>
  </si>
  <si>
    <t>Apr.2021</t>
    <phoneticPr fontId="3"/>
  </si>
  <si>
    <t>May.2021</t>
    <phoneticPr fontId="3"/>
  </si>
  <si>
    <t>May.2021</t>
    <phoneticPr fontId="3"/>
  </si>
  <si>
    <t>May.2021</t>
    <phoneticPr fontId="3"/>
  </si>
  <si>
    <r>
      <rPr>
        <b/>
        <sz val="11"/>
        <rFont val="ＭＳ Ｐゴシック"/>
        <family val="3"/>
        <charset val="128"/>
      </rPr>
      <t>　　</t>
    </r>
    <r>
      <rPr>
        <b/>
        <sz val="11"/>
        <rFont val="Arial"/>
        <family val="2"/>
      </rPr>
      <t>MHEV</t>
    </r>
    <phoneticPr fontId="3"/>
  </si>
  <si>
    <t>―9.830220713073</t>
  </si>
  <si>
    <t>- Figures by region are based on cumulative figures according to internal regional classification of Toyota Motor Corporation.</t>
    <phoneticPr fontId="3"/>
  </si>
  <si>
    <r>
      <t>Toyota (incl. Lexus)</t>
    </r>
    <r>
      <rPr>
        <b/>
        <sz val="22"/>
        <rFont val="ＭＳ Ｐゴシック"/>
        <family val="3"/>
        <charset val="128"/>
      </rPr>
      <t>　</t>
    </r>
    <r>
      <rPr>
        <b/>
        <sz val="22"/>
        <rFont val="Arial"/>
        <family val="2"/>
      </rPr>
      <t xml:space="preserve">Electrified vehicle sales </t>
    </r>
    <r>
      <rPr>
        <b/>
        <sz val="14"/>
        <rFont val="Arial"/>
        <family val="2"/>
      </rPr>
      <t xml:space="preserve">*from June 2021, HEV and PHEV will be separated. and MHEV will be added </t>
    </r>
    <phoneticPr fontId="3"/>
  </si>
  <si>
    <t>Reasons for Jan.-Jun. cumulative total change</t>
    <phoneticPr fontId="3"/>
  </si>
  <si>
    <t>Jun.2021</t>
    <phoneticPr fontId="3"/>
  </si>
  <si>
    <t>Jun.2021</t>
    <phoneticPr fontId="3"/>
  </si>
  <si>
    <t>China</t>
    <phoneticPr fontId="3"/>
  </si>
  <si>
    <t xml:space="preserve">Asia
(Including China) </t>
    <phoneticPr fontId="3"/>
  </si>
  <si>
    <t>Jul.2021</t>
    <phoneticPr fontId="3"/>
  </si>
  <si>
    <t>Jul.2021</t>
    <phoneticPr fontId="3"/>
  </si>
  <si>
    <t>―</t>
    <phoneticPr fontId="3"/>
  </si>
  <si>
    <t>-</t>
    <phoneticPr fontId="3"/>
  </si>
  <si>
    <t>Aug.2021</t>
    <phoneticPr fontId="3"/>
  </si>
  <si>
    <t>Aug.2021</t>
    <phoneticPr fontId="3"/>
  </si>
  <si>
    <t>―</t>
    <phoneticPr fontId="3"/>
  </si>
  <si>
    <t>Aug.2021</t>
    <phoneticPr fontId="3"/>
  </si>
  <si>
    <t>Sep.2021</t>
    <phoneticPr fontId="3"/>
  </si>
  <si>
    <t>Oct.2021</t>
    <phoneticPr fontId="3"/>
  </si>
  <si>
    <t>Nov.2021</t>
    <phoneticPr fontId="3"/>
  </si>
  <si>
    <t>Jan.2022</t>
  </si>
  <si>
    <t>Feb.2022</t>
  </si>
  <si>
    <t>Mar.2022</t>
  </si>
  <si>
    <t>Apr.2022</t>
  </si>
  <si>
    <t>May.2022</t>
  </si>
  <si>
    <t>Jun.2022</t>
  </si>
  <si>
    <t>Jul.2022</t>
  </si>
  <si>
    <t>Aug.2022</t>
  </si>
  <si>
    <t>Sep.2022</t>
  </si>
  <si>
    <t>Oct.2022</t>
  </si>
  <si>
    <t>Nov.2022</t>
  </si>
  <si>
    <t>Dec.2022</t>
  </si>
  <si>
    <t>2022 Cumulative Total</t>
  </si>
  <si>
    <t>FY2022</t>
  </si>
  <si>
    <t>Jan.-Jun. 2022</t>
  </si>
  <si>
    <t>Apr.-Sep. 2022</t>
  </si>
  <si>
    <t>Single-month figures, and cumulative total figures in the right-hand column for 2022 are year-on-year percentage figures</t>
  </si>
  <si>
    <t>Reasons for 2022  cumulative total change</t>
  </si>
  <si>
    <t>Reasons for Apr.-Sep. 2022 change</t>
  </si>
  <si>
    <t>Reasons for FY2022 change</t>
    <phoneticPr fontId="3"/>
  </si>
  <si>
    <t>Jan.-Jun. 2022</t>
    <phoneticPr fontId="3"/>
  </si>
  <si>
    <t>Dec.2021</t>
    <phoneticPr fontId="3"/>
  </si>
  <si>
    <t>India*1</t>
    <phoneticPr fontId="3"/>
  </si>
  <si>
    <t>GCC*2</t>
    <phoneticPr fontId="3"/>
  </si>
  <si>
    <r>
      <t>*2</t>
    </r>
    <r>
      <rPr>
        <sz val="11"/>
        <rFont val="ＭＳ Ｐゴシック"/>
        <family val="3"/>
        <charset val="128"/>
      </rPr>
      <t>　</t>
    </r>
    <r>
      <rPr>
        <sz val="11"/>
        <rFont val="Arial"/>
        <family val="2"/>
      </rPr>
      <t>GCC (Gulf Cooperation Council) consists of Saudi Arabia, the United Arab Emirates (UAE), Bahrain, Oman, Qatar and Kuwait.</t>
    </r>
    <phoneticPr fontId="3"/>
  </si>
  <si>
    <t>Single-month figures, and cumulative total figures in the right-hand column for 2022 are year-on-year percentage figures</t>
    <phoneticPr fontId="3"/>
  </si>
  <si>
    <t>　※Partial change to internal country-based regional classification of sales from January 2022</t>
    <phoneticPr fontId="3"/>
  </si>
  <si>
    <t>Sales were down year-on-year due to effects from the parts supply shortage associated with the spread of COVID-19 and other factors.</t>
    <phoneticPr fontId="3"/>
  </si>
  <si>
    <t>In China, despite strong sales of the Camry, Wildlander, and other models, sales were down year-on-year due to effects from the spread of COVID-19, measures implemented by the Chinese government in response to the virus, and the parts supply shortage.
In other countries, despite effects from the spread of COVID-19 and natural disasters, sales were solid due to ongoing government measures in some countries. As a result, sales were up year-on-year.
(In countries other than China, sales were up 13.9 percent year-on-year.)</t>
    <phoneticPr fontId="3"/>
  </si>
  <si>
    <t>Production was down year-on-year due to effects of the parts supply shortage caused by the spread of COVID-19 at domestic suppliers and the tight supply of semiconductors</t>
    <phoneticPr fontId="3"/>
  </si>
  <si>
    <t>Production in Japan slumped due to effects from the tight supply of semiconductors and the spread of COVID-19 at suppliers’ and Toyota’s plants. As a result, exports were down year-on-year.</t>
    <phoneticPr fontId="3"/>
  </si>
  <si>
    <t>Due to effects from the parts supply shortage caused by higher demand as well as the spread of COVID-19, production was down year-on-year.</t>
    <phoneticPr fontId="3"/>
  </si>
  <si>
    <t>Production was down year-on-year due to tight supplies of parts caused by higher demand.</t>
    <phoneticPr fontId="3"/>
  </si>
  <si>
    <t xml:space="preserve">In China, production was down year-on-year due to effects from the spread of COVID-19, measures implemented by the Chinese government in response to the virus, and the parts supply shortage.
In other countries, production slumped in the same month of the previous year due to the spread of COVID-19. Sales were solid this year because of the continuation of government measures in some countries and other factors. As a result, production was up year-on-year.
(In countries other than China, production was up 15.5 percent year-on-year.)
</t>
    <phoneticPr fontId="3"/>
  </si>
  <si>
    <t>Production was down year-on-year due to effects of the parts supply shortage caused by the spread of COVID-19 at domestic suppliers and the tight supply of semiconductors.</t>
    <phoneticPr fontId="3"/>
  </si>
  <si>
    <r>
      <t>*1</t>
    </r>
    <r>
      <rPr>
        <sz val="11"/>
        <color indexed="8"/>
        <rFont val="ＭＳ Ｐゴシック"/>
        <family val="3"/>
        <charset val="128"/>
      </rPr>
      <t>　</t>
    </r>
    <r>
      <rPr>
        <sz val="11"/>
        <color indexed="8"/>
        <rFont val="Arial"/>
        <family val="2"/>
      </rPr>
      <t xml:space="preserve"> India was included in Asia Other  until 2021</t>
    </r>
    <phoneticPr fontId="3"/>
  </si>
  <si>
    <t xml:space="preserve">Lockdowns were imposed throughout Europe in the same month of the previous year which resulted in a slump. Sales were up year-on-year despite the impacts of the ongoing spread of COVID-19 and the parts supply shortage.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</si>
</sst>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5" formatCode="&quot;¥&quot;#,##0;[Red]&quot;¥&quot;\-#,##0"/>
    <numFmt numFmtId="176" formatCode="0.0_ "/>
    <numFmt numFmtId="177" formatCode="0.0_);[Red]\(0.0\)"/>
    <numFmt numFmtId="178" formatCode="0_ "/>
    <numFmt numFmtId="179" formatCode="#,##0.0;[Red]\-#,##0.0"/>
    <numFmt numFmtId="180" formatCode="#,##0.0"/>
    <numFmt numFmtId="181" formatCode="#,##0.0_ "/>
    <numFmt numFmtId="182" formatCode="#,##0.0_ ;[Red]\-#,##0.0\ "/>
    <numFmt numFmtId="183" formatCode="0.0"/>
    <numFmt numFmtId="184" formatCode="0.00_ "/>
    <numFmt numFmtId="186" formatCode="0.000_ "/>
    <numFmt numFmtId="187" formatCode="#,##0_ "/>
    <numFmt numFmtId="188" formatCode="0.00_)"/>
    <numFmt numFmtId="189" formatCode="#,##0.000"/>
    <numFmt numFmtId="190" formatCode="#,##0.000;[Red]\-#,##0.000"/>
  </numFmts>
  <fonts count="71">
    <font>
      <sz val="11"/>
      <name val="ＭＳ Ｐゴシック"/>
      <family val="3"/>
      <charset val="128"/>
    </font>
    <font>
      <b/>
      <sz val="11"/>
      <name val="ＭＳ Ｐゴシック"/>
      <family val="3"/>
      <charset val="128"/>
    </font>
    <font>
      <sz val="11"/>
      <name val="ＭＳ Ｐゴシック"/>
      <family val="3"/>
      <charset val="128"/>
    </font>
    <font>
      <sz val="6"/>
      <name val="ＭＳ Ｐゴシック"/>
      <family val="3"/>
      <charset val="128"/>
    </font>
    <font>
      <sz val="11"/>
      <color indexed="8"/>
      <name val="Calibri"/>
      <family val="2"/>
    </font>
    <font>
      <sz val="11"/>
      <color indexed="8"/>
      <name val="HG丸ｺﾞｼｯｸM-PRO"/>
      <family val="3"/>
      <charset val="128"/>
    </font>
    <font>
      <sz val="11"/>
      <color indexed="9"/>
      <name val="Calibri"/>
      <family val="2"/>
    </font>
    <font>
      <sz val="11"/>
      <color indexed="9"/>
      <name val="HG丸ｺﾞｼｯｸM-PRO"/>
      <family val="3"/>
      <charset val="128"/>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8"/>
      <color indexed="56"/>
      <name val="ＭＳ Ｐゴシック"/>
      <family val="3"/>
      <charset val="128"/>
    </font>
    <font>
      <b/>
      <sz val="11"/>
      <color indexed="9"/>
      <name val="HG丸ｺﾞｼｯｸM-PRO"/>
      <family val="3"/>
      <charset val="128"/>
    </font>
    <font>
      <sz val="11"/>
      <color indexed="60"/>
      <name val="HG丸ｺﾞｼｯｸM-PRO"/>
      <family val="3"/>
      <charset val="128"/>
    </font>
    <font>
      <sz val="11"/>
      <color indexed="52"/>
      <name val="HG丸ｺﾞｼｯｸM-PRO"/>
      <family val="3"/>
      <charset val="128"/>
    </font>
    <font>
      <sz val="11"/>
      <color indexed="20"/>
      <name val="HG丸ｺﾞｼｯｸM-PRO"/>
      <family val="3"/>
      <charset val="128"/>
    </font>
    <font>
      <b/>
      <sz val="11"/>
      <color indexed="52"/>
      <name val="HG丸ｺﾞｼｯｸM-PRO"/>
      <family val="3"/>
      <charset val="128"/>
    </font>
    <font>
      <sz val="11"/>
      <color indexed="10"/>
      <name val="HG丸ｺﾞｼｯｸM-PRO"/>
      <family val="3"/>
      <charset val="128"/>
    </font>
    <font>
      <b/>
      <sz val="15"/>
      <color indexed="56"/>
      <name val="HG丸ｺﾞｼｯｸM-PRO"/>
      <family val="3"/>
      <charset val="128"/>
    </font>
    <font>
      <b/>
      <sz val="13"/>
      <color indexed="56"/>
      <name val="HG丸ｺﾞｼｯｸM-PRO"/>
      <family val="3"/>
      <charset val="128"/>
    </font>
    <font>
      <b/>
      <sz val="11"/>
      <color indexed="56"/>
      <name val="HG丸ｺﾞｼｯｸM-PRO"/>
      <family val="3"/>
      <charset val="128"/>
    </font>
    <font>
      <b/>
      <sz val="11"/>
      <color indexed="8"/>
      <name val="HG丸ｺﾞｼｯｸM-PRO"/>
      <family val="3"/>
      <charset val="128"/>
    </font>
    <font>
      <b/>
      <sz val="11"/>
      <color indexed="63"/>
      <name val="HG丸ｺﾞｼｯｸM-PRO"/>
      <family val="3"/>
      <charset val="128"/>
    </font>
    <font>
      <i/>
      <sz val="11"/>
      <color indexed="23"/>
      <name val="HG丸ｺﾞｼｯｸM-PRO"/>
      <family val="3"/>
      <charset val="128"/>
    </font>
    <font>
      <sz val="11"/>
      <color indexed="62"/>
      <name val="HG丸ｺﾞｼｯｸM-PRO"/>
      <family val="3"/>
      <charset val="128"/>
    </font>
    <font>
      <sz val="11"/>
      <color indexed="17"/>
      <name val="HG丸ｺﾞｼｯｸM-PRO"/>
      <family val="3"/>
      <charset val="128"/>
    </font>
    <font>
      <b/>
      <i/>
      <sz val="16"/>
      <name val="Helv"/>
      <family val="2"/>
    </font>
    <font>
      <sz val="14"/>
      <name val="ＭＳ 明朝"/>
      <family val="1"/>
      <charset val="128"/>
    </font>
    <font>
      <b/>
      <u/>
      <sz val="14"/>
      <color indexed="63"/>
      <name val="ＭＳ Ｐゴシック"/>
      <family val="3"/>
      <charset val="128"/>
    </font>
    <font>
      <b/>
      <sz val="22"/>
      <name val="ＭＳ Ｐゴシック"/>
      <family val="3"/>
      <charset val="128"/>
    </font>
    <font>
      <b/>
      <sz val="18"/>
      <color indexed="8"/>
      <name val="Arial"/>
      <family val="2"/>
    </font>
    <font>
      <b/>
      <u/>
      <sz val="18"/>
      <color indexed="8"/>
      <name val="Arial"/>
      <family val="2"/>
    </font>
    <font>
      <b/>
      <u/>
      <sz val="18"/>
      <name val="Arial"/>
      <family val="2"/>
    </font>
    <font>
      <u/>
      <sz val="11"/>
      <color indexed="8"/>
      <name val="Arial"/>
      <family val="2"/>
    </font>
    <font>
      <sz val="11"/>
      <color indexed="8"/>
      <name val="Arial"/>
      <family val="2"/>
    </font>
    <font>
      <b/>
      <u/>
      <sz val="11"/>
      <name val="Arial"/>
      <family val="2"/>
    </font>
    <font>
      <sz val="11"/>
      <name val="Arial"/>
      <family val="2"/>
    </font>
    <font>
      <b/>
      <sz val="9"/>
      <name val="Arial"/>
      <family val="2"/>
    </font>
    <font>
      <sz val="9"/>
      <color indexed="8"/>
      <name val="Arial"/>
      <family val="2"/>
    </font>
    <font>
      <b/>
      <sz val="14"/>
      <name val="Arial"/>
      <family val="2"/>
    </font>
    <font>
      <b/>
      <sz val="14"/>
      <name val="ＭＳ Ｐゴシック"/>
      <family val="3"/>
      <charset val="128"/>
    </font>
    <font>
      <b/>
      <sz val="22"/>
      <name val="Arial"/>
      <family val="2"/>
    </font>
    <font>
      <b/>
      <sz val="11"/>
      <name val="Arial"/>
      <family val="2"/>
    </font>
    <font>
      <b/>
      <sz val="11"/>
      <color indexed="8"/>
      <name val="Arial"/>
      <family val="2"/>
    </font>
    <font>
      <sz val="11"/>
      <color indexed="8"/>
      <name val="ＭＳ Ｐゴシック"/>
      <family val="3"/>
      <charset val="128"/>
    </font>
    <font>
      <sz val="11"/>
      <color theme="1"/>
      <name val="Calibri"/>
      <family val="3"/>
      <charset val="128"/>
      <scheme val="minor"/>
    </font>
    <font>
      <sz val="10"/>
      <color theme="1"/>
      <name val="Tahoma"/>
      <family val="2"/>
    </font>
    <font>
      <sz val="11"/>
      <color theme="1"/>
      <name val="ＭＳ Ｐゴシック"/>
      <family val="3"/>
      <charset val="128"/>
    </font>
    <font>
      <sz val="10"/>
      <color theme="1"/>
      <name val="Arial"/>
      <family val="2"/>
    </font>
    <font>
      <b/>
      <sz val="11"/>
      <color theme="1"/>
      <name val="ＭＳ Ｐゴシック"/>
      <family val="3"/>
      <charset val="128"/>
    </font>
    <font>
      <b/>
      <u/>
      <sz val="18"/>
      <color theme="1"/>
      <name val="Arial"/>
      <family val="2"/>
    </font>
    <font>
      <sz val="11"/>
      <color theme="1"/>
      <name val="Arial"/>
      <family val="2"/>
    </font>
    <font>
      <b/>
      <sz val="9"/>
      <color theme="1"/>
      <name val="Arial"/>
      <family val="2"/>
    </font>
    <font>
      <sz val="9"/>
      <color theme="1"/>
      <name val="Arial"/>
      <family val="2"/>
    </font>
    <font>
      <b/>
      <sz val="9"/>
      <color rgb="FF222222"/>
      <name val="Arial"/>
      <family val="2"/>
    </font>
    <font>
      <b/>
      <sz val="11"/>
      <color theme="1"/>
      <name val="Arial"/>
      <family val="2"/>
    </font>
    <font>
      <sz val="11"/>
      <color rgb="FFFF0000"/>
      <name val="Arial"/>
      <family val="2"/>
    </font>
    <font>
      <i/>
      <sz val="9"/>
      <color theme="1"/>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rgb="FFFFF2E5"/>
        <bgColor indexed="64"/>
      </patternFill>
    </fill>
    <fill>
      <patternFill patternType="solid">
        <fgColor theme="4" tint="0.79998168889431442"/>
        <bgColor indexed="64"/>
      </patternFill>
    </fill>
    <fill>
      <patternFill patternType="solid">
        <fgColor rgb="FFCCFF99"/>
        <bgColor indexed="64"/>
      </patternFill>
    </fill>
    <fill>
      <patternFill patternType="solid">
        <fgColor rgb="FFFFFF61"/>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66"/>
        <bgColor indexed="64"/>
      </patternFill>
    </fill>
    <fill>
      <patternFill patternType="solid">
        <fgColor rgb="FFFFFF00"/>
        <bgColor indexed="64"/>
      </patternFill>
    </fill>
    <fill>
      <patternFill patternType="solid">
        <fgColor theme="0" tint="-0.14999847407452621"/>
        <bgColor indexed="64"/>
      </patternFill>
    </fill>
  </fills>
  <borders count="7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double">
        <color indexed="64"/>
      </top>
      <bottom style="dotted">
        <color indexed="64"/>
      </bottom>
      <diagonal/>
    </border>
    <border>
      <left style="medium">
        <color indexed="64"/>
      </left>
      <right style="medium">
        <color indexed="64"/>
      </right>
      <top/>
      <bottom style="dotted">
        <color indexed="64"/>
      </bottom>
      <diagonal/>
    </border>
    <border>
      <left/>
      <right/>
      <top style="medium">
        <color indexed="64"/>
      </top>
      <bottom/>
      <diagonal/>
    </border>
    <border>
      <left/>
      <right/>
      <top style="double">
        <color indexed="64"/>
      </top>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double">
        <color indexed="64"/>
      </top>
      <bottom style="double">
        <color indexed="64"/>
      </bottom>
      <diagonal/>
    </border>
    <border>
      <left style="medium">
        <color indexed="64"/>
      </left>
      <right/>
      <top/>
      <bottom style="medium">
        <color indexed="64"/>
      </bottom>
      <diagonal/>
    </border>
    <border>
      <left style="medium">
        <color indexed="64"/>
      </left>
      <right/>
      <top style="double">
        <color indexed="64"/>
      </top>
      <bottom/>
      <diagonal/>
    </border>
    <border>
      <left style="medium">
        <color indexed="64"/>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double">
        <color indexed="64"/>
      </right>
      <top/>
      <bottom/>
      <diagonal/>
    </border>
    <border>
      <left style="thin">
        <color indexed="64"/>
      </left>
      <right style="double">
        <color indexed="64"/>
      </right>
      <top style="thin">
        <color indexed="64"/>
      </top>
      <bottom style="thin">
        <color indexed="64"/>
      </bottom>
      <diagonal/>
    </border>
    <border>
      <left/>
      <right style="double">
        <color indexed="64"/>
      </right>
      <top style="medium">
        <color indexed="64"/>
      </top>
      <bottom style="medium">
        <color indexed="64"/>
      </bottom>
      <diagonal/>
    </border>
    <border>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medium">
        <color indexed="64"/>
      </left>
      <right/>
      <top style="double">
        <color indexed="64"/>
      </top>
      <bottom style="medium">
        <color indexed="64"/>
      </bottom>
      <diagonal/>
    </border>
    <border>
      <left style="medium">
        <color indexed="64"/>
      </left>
      <right style="double">
        <color indexed="64"/>
      </right>
      <top style="double">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dotted">
        <color indexed="64"/>
      </top>
      <bottom/>
      <diagonal/>
    </border>
    <border>
      <left/>
      <right/>
      <top style="medium">
        <color indexed="64"/>
      </top>
      <bottom style="dotted">
        <color indexed="64"/>
      </bottom>
      <diagonal/>
    </border>
    <border>
      <left/>
      <right/>
      <top style="double">
        <color indexed="64"/>
      </top>
      <bottom style="medium">
        <color indexed="64"/>
      </bottom>
      <diagonal/>
    </border>
    <border>
      <left style="thin">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n">
        <color indexed="64"/>
      </left>
      <right style="medium">
        <color indexed="64"/>
      </right>
      <top/>
      <bottom/>
      <diagonal/>
    </border>
    <border>
      <left/>
      <right style="dotted">
        <color indexed="64"/>
      </right>
      <top/>
      <bottom/>
      <diagonal/>
    </border>
    <border>
      <left/>
      <right style="thin">
        <color indexed="64"/>
      </right>
      <top/>
      <bottom/>
      <diagonal/>
    </border>
    <border>
      <left style="medium">
        <color indexed="64"/>
      </left>
      <right style="dotted">
        <color indexed="64"/>
      </right>
      <top/>
      <bottom/>
      <diagonal/>
    </border>
    <border>
      <left style="dotted">
        <color indexed="64"/>
      </left>
      <right style="thin">
        <color indexed="64"/>
      </right>
      <top/>
      <bottom style="medium">
        <color indexed="64"/>
      </bottom>
      <diagonal/>
    </border>
    <border>
      <left style="dotted">
        <color indexed="64"/>
      </left>
      <right style="dotted">
        <color indexed="64"/>
      </right>
      <top/>
      <bottom style="medium">
        <color indexed="64"/>
      </bottom>
      <diagonal/>
    </border>
    <border>
      <left/>
      <right style="dotted">
        <color indexed="64"/>
      </right>
      <top style="double">
        <color indexed="64"/>
      </top>
      <bottom/>
      <diagonal/>
    </border>
    <border>
      <left style="dotted">
        <color indexed="64"/>
      </left>
      <right style="thin">
        <color indexed="64"/>
      </right>
      <top style="double">
        <color indexed="64"/>
      </top>
      <bottom style="medium">
        <color indexed="64"/>
      </bottom>
      <diagonal/>
    </border>
    <border>
      <left style="dotted">
        <color indexed="64"/>
      </left>
      <right/>
      <top style="double">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tted">
        <color indexed="64"/>
      </right>
      <top style="medium">
        <color indexed="64"/>
      </top>
      <bottom style="thin">
        <color indexed="64"/>
      </bottom>
      <diagonal/>
    </border>
    <border>
      <left/>
      <right style="thin">
        <color indexed="64"/>
      </right>
      <top style="medium">
        <color indexed="64"/>
      </top>
      <bottom/>
      <diagonal/>
    </border>
    <border>
      <left style="thin">
        <color indexed="64"/>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right style="dotted">
        <color indexed="64"/>
      </right>
      <top style="medium">
        <color indexed="64"/>
      </top>
      <bottom/>
      <diagonal/>
    </border>
    <border>
      <left style="dotted">
        <color indexed="64"/>
      </left>
      <right style="thin">
        <color indexed="64"/>
      </right>
      <top/>
      <bottom/>
      <diagonal/>
    </border>
    <border>
      <left style="dotted">
        <color indexed="64"/>
      </left>
      <right/>
      <top/>
      <bottom style="thin">
        <color indexed="64"/>
      </bottom>
      <diagonal/>
    </border>
    <border>
      <left style="thin">
        <color indexed="64"/>
      </left>
      <right style="dotted">
        <color indexed="64"/>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diagonal/>
    </border>
    <border>
      <left style="dotted">
        <color indexed="64"/>
      </left>
      <right style="thin">
        <color indexed="64"/>
      </right>
      <top style="thin">
        <color indexed="64"/>
      </top>
      <bottom/>
      <diagonal/>
    </border>
    <border>
      <left style="thin">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right style="dotted">
        <color indexed="64"/>
      </right>
      <top/>
      <bottom style="thin">
        <color indexed="64"/>
      </bottom>
      <diagonal/>
    </border>
    <border>
      <left style="dotted">
        <color indexed="64"/>
      </left>
      <right style="thin">
        <color indexed="64"/>
      </right>
      <top/>
      <bottom style="thin">
        <color indexed="64"/>
      </bottom>
      <diagonal/>
    </border>
    <border>
      <left style="dotted">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tted">
        <color indexed="64"/>
      </left>
      <right style="thin">
        <color indexed="64"/>
      </right>
      <top style="medium">
        <color indexed="64"/>
      </top>
      <bottom style="thin">
        <color indexed="64"/>
      </bottom>
      <diagonal/>
    </border>
    <border>
      <left style="medium">
        <color indexed="64"/>
      </left>
      <right style="dotted">
        <color indexed="64"/>
      </right>
      <top/>
      <bottom style="thin">
        <color indexed="64"/>
      </bottom>
      <diagonal/>
    </border>
    <border>
      <left style="thin">
        <color indexed="64"/>
      </left>
      <right style="dotted">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dotted">
        <color indexed="64"/>
      </right>
      <top style="thin">
        <color indexed="64"/>
      </top>
      <bottom/>
      <diagonal/>
    </border>
    <border>
      <left style="thin">
        <color indexed="64"/>
      </left>
      <right style="dotted">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dotted">
        <color indexed="64"/>
      </left>
      <right style="thin">
        <color indexed="64"/>
      </right>
      <top style="medium">
        <color indexed="64"/>
      </top>
      <bottom/>
      <diagonal/>
    </border>
    <border>
      <left style="dotted">
        <color indexed="64"/>
      </left>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double">
        <color indexed="64"/>
      </bottom>
      <diagonal/>
    </border>
    <border>
      <left/>
      <right style="dotted">
        <color indexed="64"/>
      </right>
      <top/>
      <bottom style="double">
        <color indexed="64"/>
      </bottom>
      <diagonal/>
    </border>
    <border>
      <left style="dotted">
        <color indexed="64"/>
      </left>
      <right/>
      <top/>
      <bottom style="double">
        <color indexed="64"/>
      </bottom>
      <diagonal/>
    </border>
    <border>
      <left style="dotted">
        <color indexed="64"/>
      </left>
      <right/>
      <top style="medium">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tted">
        <color indexed="64"/>
      </left>
      <right style="dotted">
        <color indexed="64"/>
      </right>
      <top style="double">
        <color indexed="64"/>
      </top>
      <bottom style="double">
        <color indexed="64"/>
      </bottom>
      <diagonal/>
    </border>
    <border>
      <left style="dotted">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dotted">
        <color indexed="64"/>
      </right>
      <top style="double">
        <color indexed="64"/>
      </top>
      <bottom style="double">
        <color indexed="64"/>
      </bottom>
      <diagonal/>
    </border>
    <border>
      <left/>
      <right style="dotted">
        <color indexed="64"/>
      </right>
      <top style="double">
        <color indexed="64"/>
      </top>
      <bottom style="double">
        <color indexed="64"/>
      </bottom>
      <diagonal/>
    </border>
    <border>
      <left style="dotted">
        <color indexed="64"/>
      </left>
      <right style="thin">
        <color indexed="64"/>
      </right>
      <top style="double">
        <color indexed="64"/>
      </top>
      <bottom/>
      <diagonal/>
    </border>
    <border>
      <left style="dotted">
        <color indexed="64"/>
      </left>
      <right/>
      <top style="double">
        <color indexed="64"/>
      </top>
      <bottom style="double">
        <color indexed="64"/>
      </bottom>
      <diagonal/>
    </border>
    <border>
      <left/>
      <right style="dotted">
        <color indexed="64"/>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style="dotted">
        <color indexed="64"/>
      </right>
      <top style="double">
        <color indexed="64"/>
      </top>
      <bottom style="medium">
        <color indexed="64"/>
      </bottom>
      <diagonal/>
    </border>
    <border>
      <left style="medium">
        <color indexed="64"/>
      </left>
      <right style="thin">
        <color indexed="64"/>
      </right>
      <top style="dotted">
        <color indexed="64"/>
      </top>
      <bottom/>
      <diagonal/>
    </border>
    <border>
      <left style="medium">
        <color indexed="64"/>
      </left>
      <right style="thin">
        <color indexed="64"/>
      </right>
      <top style="dotted">
        <color indexed="64"/>
      </top>
      <bottom style="medium">
        <color indexed="64"/>
      </bottom>
      <diagonal/>
    </border>
    <border>
      <left/>
      <right/>
      <top style="dotted">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dotted">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dotted">
        <color indexed="64"/>
      </right>
      <top/>
      <bottom/>
      <diagonal/>
    </border>
    <border>
      <left/>
      <right style="thin">
        <color indexed="64"/>
      </right>
      <top style="thin">
        <color indexed="64"/>
      </top>
      <bottom style="medium">
        <color indexed="64"/>
      </bottom>
      <diagonal/>
    </border>
    <border>
      <left style="medium">
        <color indexed="64"/>
      </left>
      <right/>
      <top style="double">
        <color indexed="64"/>
      </top>
      <bottom style="dotted">
        <color indexed="64"/>
      </bottom>
      <diagonal/>
    </border>
    <border>
      <left style="thin">
        <color indexed="64"/>
      </left>
      <right style="thin">
        <color indexed="64"/>
      </right>
      <top style="double">
        <color indexed="64"/>
      </top>
      <bottom style="dotted">
        <color indexed="64"/>
      </bottom>
      <diagonal/>
    </border>
    <border>
      <left/>
      <right style="medium">
        <color indexed="64"/>
      </right>
      <top style="double">
        <color indexed="64"/>
      </top>
      <bottom style="dotted">
        <color indexed="64"/>
      </bottom>
      <diagonal/>
    </border>
    <border>
      <left style="thin">
        <color indexed="64"/>
      </left>
      <right/>
      <top style="double">
        <color indexed="64"/>
      </top>
      <bottom style="dotted">
        <color indexed="64"/>
      </bottom>
      <diagonal/>
    </border>
    <border>
      <left style="medium">
        <color indexed="64"/>
      </left>
      <right style="medium">
        <color indexed="64"/>
      </right>
      <top style="dotted">
        <color indexed="64"/>
      </top>
      <bottom style="double">
        <color indexed="64"/>
      </bottom>
      <diagonal/>
    </border>
    <border>
      <left style="medium">
        <color indexed="64"/>
      </left>
      <right/>
      <top style="dotted">
        <color indexed="64"/>
      </top>
      <bottom style="double">
        <color indexed="64"/>
      </bottom>
      <diagonal/>
    </border>
    <border>
      <left style="thin">
        <color indexed="64"/>
      </left>
      <right style="thin">
        <color indexed="64"/>
      </right>
      <top style="dotted">
        <color indexed="64"/>
      </top>
      <bottom style="double">
        <color indexed="64"/>
      </bottom>
      <diagonal/>
    </border>
    <border>
      <left/>
      <right style="medium">
        <color indexed="64"/>
      </right>
      <top style="dotted">
        <color indexed="64"/>
      </top>
      <bottom style="double">
        <color indexed="64"/>
      </bottom>
      <diagonal/>
    </border>
    <border>
      <left style="thin">
        <color indexed="64"/>
      </left>
      <right/>
      <top style="dotted">
        <color indexed="64"/>
      </top>
      <bottom style="double">
        <color indexed="64"/>
      </bottom>
      <diagonal/>
    </border>
    <border>
      <left style="medium">
        <color indexed="64"/>
      </left>
      <right/>
      <top/>
      <bottom style="dott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double">
        <color indexed="64"/>
      </left>
      <right/>
      <top style="thin">
        <color indexed="64"/>
      </top>
      <bottom style="medium">
        <color indexed="64"/>
      </bottom>
      <diagonal/>
    </border>
    <border>
      <left/>
      <right style="dotted">
        <color indexed="64"/>
      </right>
      <top/>
      <bottom style="medium">
        <color indexed="64"/>
      </bottom>
      <diagonal/>
    </border>
    <border>
      <left/>
      <right style="thin">
        <color indexed="64"/>
      </right>
      <top/>
      <bottom style="medium">
        <color indexed="64"/>
      </bottom>
      <diagonal/>
    </border>
    <border>
      <left style="thin">
        <color indexed="64"/>
      </left>
      <right style="dotted">
        <color indexed="64"/>
      </right>
      <top/>
      <bottom style="medium">
        <color indexed="64"/>
      </bottom>
      <diagonal/>
    </border>
    <border>
      <left style="medium">
        <color indexed="64"/>
      </left>
      <right style="dotted">
        <color indexed="64"/>
      </right>
      <top/>
      <bottom style="medium">
        <color indexed="64"/>
      </bottom>
      <diagonal/>
    </border>
    <border>
      <left style="dotted">
        <color indexed="64"/>
      </left>
      <right/>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top style="medium">
        <color indexed="64"/>
      </top>
      <bottom style="medium">
        <color indexed="64"/>
      </bottom>
      <diagonal/>
    </border>
    <border>
      <left style="thin">
        <color indexed="64"/>
      </left>
      <right style="dotted">
        <color indexed="64"/>
      </right>
      <top style="medium">
        <color indexed="64"/>
      </top>
      <bottom style="double">
        <color indexed="64"/>
      </bottom>
      <diagonal/>
    </border>
    <border>
      <left style="thin">
        <color indexed="64"/>
      </left>
      <right style="dotted">
        <color indexed="64"/>
      </right>
      <top style="double">
        <color indexed="64"/>
      </top>
      <bottom style="medium">
        <color indexed="64"/>
      </bottom>
      <diagonal/>
    </border>
    <border>
      <left/>
      <right style="medium">
        <color indexed="64"/>
      </right>
      <top style="double">
        <color indexed="64"/>
      </top>
      <bottom/>
      <diagonal/>
    </border>
    <border>
      <left/>
      <right style="thin">
        <color indexed="64"/>
      </right>
      <top style="medium">
        <color indexed="64"/>
      </top>
      <bottom style="dotted">
        <color indexed="64"/>
      </bottom>
      <diagonal/>
    </border>
    <border>
      <left/>
      <right style="thin">
        <color indexed="64"/>
      </right>
      <top style="dotted">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right style="dotted">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tted">
        <color indexed="64"/>
      </right>
      <top style="double">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medium">
        <color indexed="64"/>
      </left>
      <right style="dotted">
        <color indexed="64"/>
      </right>
      <top style="double">
        <color indexed="64"/>
      </top>
      <bottom style="double">
        <color indexed="64"/>
      </bottom>
      <diagonal/>
    </border>
    <border>
      <left style="dotted">
        <color indexed="64"/>
      </left>
      <right style="thin">
        <color indexed="64"/>
      </right>
      <top/>
      <bottom style="double">
        <color indexed="64"/>
      </bottom>
      <diagonal/>
    </border>
    <border>
      <left style="dotted">
        <color indexed="64"/>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right style="medium">
        <color indexed="64"/>
      </right>
      <top/>
      <bottom style="double">
        <color indexed="64"/>
      </bottom>
      <diagonal/>
    </border>
    <border>
      <left style="thin">
        <color indexed="64"/>
      </left>
      <right style="dotted">
        <color indexed="64"/>
      </right>
      <top/>
      <bottom style="double">
        <color indexed="64"/>
      </bottom>
      <diagonal/>
    </border>
    <border>
      <left style="medium">
        <color indexed="64"/>
      </left>
      <right style="dotted">
        <color indexed="64"/>
      </right>
      <top/>
      <bottom style="double">
        <color indexed="64"/>
      </bottom>
      <diagonal/>
    </border>
    <border>
      <left style="thin">
        <color indexed="64"/>
      </left>
      <right/>
      <top/>
      <bottom style="double">
        <color indexed="64"/>
      </bottom>
      <diagonal/>
    </border>
    <border>
      <left/>
      <right style="medium">
        <color indexed="64"/>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dotted">
        <color indexed="64"/>
      </left>
      <right style="medium">
        <color indexed="64"/>
      </right>
      <top style="double">
        <color indexed="64"/>
      </top>
      <bottom style="medium">
        <color indexed="64"/>
      </bottom>
      <diagonal/>
    </border>
    <border>
      <left style="dotted">
        <color indexed="64"/>
      </left>
      <right style="medium">
        <color indexed="64"/>
      </right>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style="medium">
        <color indexed="64"/>
      </bottom>
      <diagonal/>
    </border>
    <border>
      <left style="dotted">
        <color indexed="64"/>
      </left>
      <right style="medium">
        <color indexed="64"/>
      </right>
      <top style="medium">
        <color indexed="64"/>
      </top>
      <bottom style="thin">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style="medium">
        <color indexed="64"/>
      </top>
      <bottom style="double">
        <color indexed="64"/>
      </bottom>
      <diagonal/>
    </border>
    <border>
      <left style="dotted">
        <color indexed="64"/>
      </left>
      <right style="medium">
        <color indexed="64"/>
      </right>
      <top style="double">
        <color indexed="64"/>
      </top>
      <bottom style="double">
        <color indexed="64"/>
      </bottom>
      <diagonal/>
    </border>
    <border>
      <left style="medium">
        <color indexed="64"/>
      </left>
      <right/>
      <top style="dotted">
        <color indexed="64"/>
      </top>
      <bottom/>
      <diagonal/>
    </border>
    <border>
      <left style="thin">
        <color indexed="64"/>
      </left>
      <right style="medium">
        <color indexed="64"/>
      </right>
      <top style="double">
        <color indexed="64"/>
      </top>
      <bottom style="dotted">
        <color indexed="64"/>
      </bottom>
      <diagonal/>
    </border>
    <border>
      <left style="thin">
        <color indexed="64"/>
      </left>
      <right style="medium">
        <color indexed="64"/>
      </right>
      <top style="dotted">
        <color indexed="64"/>
      </top>
      <bottom style="double">
        <color indexed="64"/>
      </bottom>
      <diagonal/>
    </border>
    <border>
      <left style="thin">
        <color indexed="64"/>
      </left>
      <right style="medium">
        <color indexed="64"/>
      </right>
      <top style="dotted">
        <color indexed="64"/>
      </top>
      <bottom style="medium">
        <color indexed="64"/>
      </bottom>
      <diagonal/>
    </border>
    <border>
      <left style="thin">
        <color indexed="64"/>
      </left>
      <right/>
      <top style="medium">
        <color indexed="64"/>
      </top>
      <bottom style="double">
        <color indexed="64"/>
      </bottom>
      <diagonal/>
    </border>
    <border>
      <left style="dotted">
        <color indexed="64"/>
      </left>
      <right/>
      <top style="double">
        <color indexed="64"/>
      </top>
      <bottom/>
      <diagonal/>
    </border>
    <border>
      <left style="dotted">
        <color indexed="64"/>
      </left>
      <right/>
      <top style="thin">
        <color indexed="64"/>
      </top>
      <bottom/>
      <diagonal/>
    </border>
    <border>
      <left style="dotted">
        <color indexed="64"/>
      </left>
      <right/>
      <top style="medium">
        <color indexed="64"/>
      </top>
      <bottom/>
      <diagonal/>
    </border>
    <border>
      <left/>
      <right/>
      <top style="double">
        <color indexed="64"/>
      </top>
      <bottom style="dotted">
        <color indexed="64"/>
      </bottom>
      <diagonal/>
    </border>
    <border>
      <left/>
      <right/>
      <top style="dotted">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double">
        <color indexed="64"/>
      </top>
      <bottom style="medium">
        <color indexed="64"/>
      </bottom>
      <diagonal/>
    </border>
    <border>
      <left style="medium">
        <color indexed="64"/>
      </left>
      <right style="medium">
        <color indexed="64"/>
      </right>
      <top style="double">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double">
        <color indexed="64"/>
      </top>
      <bottom style="medium">
        <color indexed="64"/>
      </bottom>
      <diagonal/>
    </border>
    <border>
      <left/>
      <right/>
      <top style="double">
        <color indexed="64"/>
      </top>
      <bottom style="thin">
        <color indexed="64"/>
      </bottom>
      <diagonal/>
    </border>
    <border>
      <left style="medium">
        <color indexed="64"/>
      </left>
      <right/>
      <top style="thin">
        <color indexed="64"/>
      </top>
      <bottom style="double">
        <color indexed="64"/>
      </bottom>
      <diagonal/>
    </border>
    <border>
      <left/>
      <right style="medium">
        <color indexed="64"/>
      </right>
      <top/>
      <bottom style="dotted">
        <color indexed="64"/>
      </bottom>
      <diagonal/>
    </border>
    <border>
      <left style="dotted">
        <color indexed="64"/>
      </left>
      <right style="thin">
        <color indexed="64"/>
      </right>
      <top style="medium">
        <color indexed="64"/>
      </top>
      <bottom style="double">
        <color indexed="64"/>
      </bottom>
      <diagonal/>
    </border>
    <border>
      <left/>
      <right/>
      <top/>
      <bottom style="dotted">
        <color indexed="64"/>
      </bottom>
      <diagonal/>
    </border>
    <border>
      <left/>
      <right style="medium">
        <color indexed="64"/>
      </right>
      <top style="dotted">
        <color indexed="64"/>
      </top>
      <bottom/>
      <diagonal/>
    </border>
    <border>
      <left style="double">
        <color indexed="64"/>
      </left>
      <right/>
      <top/>
      <bottom style="medium">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bottom/>
      <diagonal/>
    </border>
    <border>
      <left style="double">
        <color indexed="64"/>
      </left>
      <right/>
      <top style="thin">
        <color indexed="64"/>
      </top>
      <bottom/>
      <diagonal/>
    </border>
    <border>
      <left style="double">
        <color indexed="64"/>
      </left>
      <right/>
      <top/>
      <bottom style="double">
        <color indexed="64"/>
      </bottom>
      <diagonal/>
    </border>
    <border>
      <left style="dotted">
        <color indexed="64"/>
      </left>
      <right/>
      <top style="double">
        <color indexed="64"/>
      </top>
      <bottom style="thin">
        <color indexed="64"/>
      </bottom>
      <diagonal/>
    </border>
    <border>
      <left style="dotted">
        <color indexed="64"/>
      </left>
      <right style="dotted">
        <color indexed="64"/>
      </right>
      <top style="thin">
        <color indexed="64"/>
      </top>
      <bottom/>
      <diagonal/>
    </border>
    <border>
      <left style="dotted">
        <color indexed="64"/>
      </left>
      <right style="medium">
        <color indexed="64"/>
      </right>
      <top style="thin">
        <color indexed="64"/>
      </top>
      <bottom/>
      <diagonal/>
    </border>
    <border>
      <left/>
      <right style="double">
        <color indexed="64"/>
      </right>
      <top style="medium">
        <color indexed="64"/>
      </top>
      <bottom style="double">
        <color indexed="64"/>
      </bottom>
      <diagonal/>
    </border>
    <border>
      <left style="thin">
        <color theme="1"/>
      </left>
      <right/>
      <top style="medium">
        <color theme="1"/>
      </top>
      <bottom style="medium">
        <color indexed="64"/>
      </bottom>
      <diagonal/>
    </border>
    <border>
      <left style="thin">
        <color indexed="64"/>
      </left>
      <right style="medium">
        <color indexed="64"/>
      </right>
      <top style="medium">
        <color theme="1"/>
      </top>
      <bottom style="double">
        <color indexed="64"/>
      </bottom>
      <diagonal/>
    </border>
    <border>
      <left style="thin">
        <color theme="1"/>
      </left>
      <right/>
      <top style="medium">
        <color indexed="64"/>
      </top>
      <bottom style="dotted">
        <color indexed="64"/>
      </bottom>
      <diagonal/>
    </border>
    <border>
      <left style="thin">
        <color theme="1"/>
      </left>
      <right/>
      <top/>
      <bottom/>
      <diagonal/>
    </border>
    <border>
      <left style="thin">
        <color theme="1"/>
      </left>
      <right/>
      <top/>
      <bottom style="medium">
        <color theme="1"/>
      </bottom>
      <diagonal/>
    </border>
    <border>
      <left style="thin">
        <color theme="1"/>
      </left>
      <right/>
      <top style="dotted">
        <color indexed="64"/>
      </top>
      <bottom style="medium">
        <color indexed="64"/>
      </bottom>
      <diagonal/>
    </border>
    <border>
      <left style="thin">
        <color theme="1"/>
      </left>
      <right style="dotted">
        <color indexed="64"/>
      </right>
      <top style="double">
        <color indexed="64"/>
      </top>
      <bottom/>
      <diagonal/>
    </border>
    <border>
      <left style="double">
        <color theme="9" tint="-0.24994659260841701"/>
      </left>
      <right style="dotted">
        <color indexed="64"/>
      </right>
      <top/>
      <bottom style="medium">
        <color indexed="64"/>
      </bottom>
      <diagonal/>
    </border>
    <border>
      <left style="thin">
        <color theme="1"/>
      </left>
      <right style="dotted">
        <color indexed="64"/>
      </right>
      <top style="medium">
        <color indexed="64"/>
      </top>
      <bottom/>
      <diagonal/>
    </border>
    <border>
      <left style="thin">
        <color theme="1"/>
      </left>
      <right style="dotted">
        <color indexed="64"/>
      </right>
      <top style="thin">
        <color indexed="64"/>
      </top>
      <bottom style="thin">
        <color indexed="64"/>
      </bottom>
      <diagonal/>
    </border>
    <border>
      <left style="double">
        <color theme="9" tint="-0.24994659260841701"/>
      </left>
      <right style="dotted">
        <color indexed="64"/>
      </right>
      <top style="thin">
        <color indexed="64"/>
      </top>
      <bottom style="thin">
        <color indexed="64"/>
      </bottom>
      <diagonal/>
    </border>
    <border>
      <left style="thin">
        <color theme="1"/>
      </left>
      <right style="dotted">
        <color indexed="64"/>
      </right>
      <top style="thin">
        <color indexed="64"/>
      </top>
      <bottom style="medium">
        <color indexed="64"/>
      </bottom>
      <diagonal/>
    </border>
    <border>
      <left style="thin">
        <color theme="1"/>
      </left>
      <right style="dotted">
        <color indexed="64"/>
      </right>
      <top/>
      <bottom/>
      <diagonal/>
    </border>
    <border>
      <left style="thin">
        <color theme="1"/>
      </left>
      <right style="dotted">
        <color indexed="64"/>
      </right>
      <top style="medium">
        <color indexed="64"/>
      </top>
      <bottom style="medium">
        <color indexed="64"/>
      </bottom>
      <diagonal/>
    </border>
    <border>
      <left style="thin">
        <color theme="1"/>
      </left>
      <right style="dotted">
        <color indexed="64"/>
      </right>
      <top/>
      <bottom style="thin">
        <color indexed="64"/>
      </bottom>
      <diagonal/>
    </border>
    <border>
      <left style="double">
        <color theme="9" tint="-0.24994659260841701"/>
      </left>
      <right style="dotted">
        <color indexed="64"/>
      </right>
      <top/>
      <bottom style="thin">
        <color indexed="64"/>
      </bottom>
      <diagonal/>
    </border>
    <border>
      <left style="thin">
        <color theme="1"/>
      </left>
      <right style="dotted">
        <color indexed="64"/>
      </right>
      <top style="thin">
        <color indexed="64"/>
      </top>
      <bottom/>
      <diagonal/>
    </border>
    <border>
      <left style="thin">
        <color theme="1"/>
      </left>
      <right style="dotted">
        <color indexed="64"/>
      </right>
      <top style="medium">
        <color indexed="64"/>
      </top>
      <bottom style="thin">
        <color indexed="64"/>
      </bottom>
      <diagonal/>
    </border>
    <border>
      <left style="double">
        <color theme="9" tint="-0.24994659260841701"/>
      </left>
      <right style="dotted">
        <color indexed="64"/>
      </right>
      <top style="medium">
        <color indexed="64"/>
      </top>
      <bottom style="thin">
        <color indexed="64"/>
      </bottom>
      <diagonal/>
    </border>
    <border>
      <left style="double">
        <color theme="9" tint="-0.24994659260841701"/>
      </left>
      <right style="dotted">
        <color indexed="64"/>
      </right>
      <top style="medium">
        <color indexed="64"/>
      </top>
      <bottom style="double">
        <color indexed="64"/>
      </bottom>
      <diagonal/>
    </border>
    <border>
      <left style="thin">
        <color theme="1"/>
      </left>
      <right style="dotted">
        <color indexed="64"/>
      </right>
      <top style="double">
        <color indexed="64"/>
      </top>
      <bottom style="double">
        <color indexed="64"/>
      </bottom>
      <diagonal/>
    </border>
    <border>
      <left style="double">
        <color theme="9" tint="-0.24994659260841701"/>
      </left>
      <right style="dotted">
        <color indexed="64"/>
      </right>
      <top style="double">
        <color indexed="64"/>
      </top>
      <bottom style="double">
        <color indexed="64"/>
      </bottom>
      <diagonal/>
    </border>
    <border>
      <left/>
      <right style="dotted">
        <color indexed="64"/>
      </right>
      <top style="double">
        <color indexed="64"/>
      </top>
      <bottom style="medium">
        <color theme="1"/>
      </bottom>
      <diagonal/>
    </border>
    <border>
      <left style="dotted">
        <color indexed="64"/>
      </left>
      <right style="thin">
        <color indexed="64"/>
      </right>
      <top style="double">
        <color indexed="64"/>
      </top>
      <bottom style="medium">
        <color theme="1"/>
      </bottom>
      <diagonal/>
    </border>
    <border>
      <left style="thin">
        <color theme="1"/>
      </left>
      <right style="dotted">
        <color indexed="64"/>
      </right>
      <top style="double">
        <color indexed="64"/>
      </top>
      <bottom style="medium">
        <color theme="1"/>
      </bottom>
      <diagonal/>
    </border>
    <border>
      <left style="dotted">
        <color indexed="64"/>
      </left>
      <right/>
      <top style="double">
        <color indexed="64"/>
      </top>
      <bottom style="medium">
        <color theme="1"/>
      </bottom>
      <diagonal/>
    </border>
    <border>
      <left style="double">
        <color theme="9" tint="-0.24994659260841701"/>
      </left>
      <right style="dotted">
        <color indexed="64"/>
      </right>
      <top/>
      <bottom style="double">
        <color theme="9" tint="-0.24994659260841701"/>
      </bottom>
      <diagonal/>
    </border>
    <border>
      <left style="thin">
        <color theme="1"/>
      </left>
      <right/>
      <top style="medium">
        <color indexed="64"/>
      </top>
      <bottom/>
      <diagonal/>
    </border>
    <border>
      <left style="thin">
        <color theme="1"/>
      </left>
      <right/>
      <top style="dotted">
        <color indexed="64"/>
      </top>
      <bottom/>
      <diagonal/>
    </border>
    <border>
      <left style="thin">
        <color theme="1"/>
      </left>
      <right/>
      <top style="double">
        <color indexed="64"/>
      </top>
      <bottom/>
      <diagonal/>
    </border>
    <border>
      <left style="thin">
        <color indexed="64"/>
      </left>
      <right/>
      <top style="dotted">
        <color indexed="64"/>
      </top>
      <bottom style="medium">
        <color theme="1"/>
      </bottom>
      <diagonal/>
    </border>
    <border>
      <left style="thin">
        <color theme="1"/>
      </left>
      <right/>
      <top style="dotted">
        <color indexed="64"/>
      </top>
      <bottom style="medium">
        <color theme="1"/>
      </bottom>
      <diagonal/>
    </border>
    <border>
      <left style="double">
        <color theme="9" tint="-0.24994659260841701"/>
      </left>
      <right style="dotted">
        <color indexed="64"/>
      </right>
      <top/>
      <bottom/>
      <diagonal/>
    </border>
    <border>
      <left style="double">
        <color theme="9" tint="-0.24994659260841701"/>
      </left>
      <right style="dotted">
        <color indexed="64"/>
      </right>
      <top style="thin">
        <color theme="1"/>
      </top>
      <bottom style="thin">
        <color theme="1"/>
      </bottom>
      <diagonal/>
    </border>
    <border>
      <left style="double">
        <color theme="9" tint="-0.24994659260841701"/>
      </left>
      <right style="dotted">
        <color indexed="64"/>
      </right>
      <top style="thin">
        <color theme="1"/>
      </top>
      <bottom style="medium">
        <color indexed="64"/>
      </bottom>
      <diagonal/>
    </border>
    <border>
      <left style="double">
        <color theme="9" tint="-0.24994659260841701"/>
      </left>
      <right style="dotted">
        <color indexed="64"/>
      </right>
      <top/>
      <bottom style="thin">
        <color theme="1"/>
      </bottom>
      <diagonal/>
    </border>
    <border>
      <left style="thin">
        <color theme="1"/>
      </left>
      <right/>
      <top style="double">
        <color indexed="64"/>
      </top>
      <bottom style="dotted">
        <color indexed="64"/>
      </bottom>
      <diagonal/>
    </border>
    <border>
      <left style="thin">
        <color theme="1"/>
      </left>
      <right/>
      <top style="dotted">
        <color indexed="64"/>
      </top>
      <bottom style="double">
        <color indexed="64"/>
      </bottom>
      <diagonal/>
    </border>
    <border>
      <left style="thin">
        <color theme="1"/>
      </left>
      <right/>
      <top/>
      <bottom style="dotted">
        <color indexed="64"/>
      </bottom>
      <diagonal/>
    </border>
    <border>
      <left style="double">
        <color theme="9" tint="-0.24994659260841701"/>
      </left>
      <right style="dotted">
        <color indexed="64"/>
      </right>
      <top style="thin">
        <color indexed="64"/>
      </top>
      <bottom style="medium">
        <color indexed="64"/>
      </bottom>
      <diagonal/>
    </border>
    <border>
      <left style="thin">
        <color theme="1"/>
      </left>
      <right style="dotted">
        <color indexed="64"/>
      </right>
      <top/>
      <bottom style="medium">
        <color indexed="64"/>
      </bottom>
      <diagonal/>
    </border>
    <border>
      <left style="double">
        <color theme="9" tint="-0.24994659260841701"/>
      </left>
      <right style="dotted">
        <color indexed="64"/>
      </right>
      <top style="medium">
        <color indexed="64"/>
      </top>
      <bottom style="medium">
        <color indexed="64"/>
      </bottom>
      <diagonal/>
    </border>
    <border>
      <left style="medium">
        <color indexed="64"/>
      </left>
      <right style="dotted">
        <color indexed="64"/>
      </right>
      <top style="double">
        <color indexed="64"/>
      </top>
      <bottom style="medium">
        <color theme="1"/>
      </bottom>
      <diagonal/>
    </border>
    <border>
      <left style="double">
        <color theme="9" tint="-0.24994659260841701"/>
      </left>
      <right style="dotted">
        <color indexed="64"/>
      </right>
      <top style="double">
        <color indexed="64"/>
      </top>
      <bottom style="double">
        <color theme="9" tint="-0.24994659260841701"/>
      </bottom>
      <diagonal/>
    </border>
    <border>
      <left style="thin">
        <color theme="1"/>
      </left>
      <right/>
      <top/>
      <bottom style="medium">
        <color indexed="64"/>
      </bottom>
      <diagonal/>
    </border>
    <border>
      <left style="double">
        <color theme="9" tint="-0.24994659260841701"/>
      </left>
      <right style="double">
        <color theme="9" tint="-0.24994659260841701"/>
      </right>
      <top/>
      <bottom style="medium">
        <color indexed="64"/>
      </bottom>
      <diagonal/>
    </border>
    <border>
      <left style="thin">
        <color theme="1"/>
      </left>
      <right/>
      <top/>
      <bottom style="double">
        <color indexed="64"/>
      </bottom>
      <diagonal/>
    </border>
    <border>
      <left style="medium">
        <color theme="1"/>
      </left>
      <right/>
      <top/>
      <bottom style="double">
        <color indexed="64"/>
      </bottom>
      <diagonal/>
    </border>
    <border>
      <left style="medium">
        <color indexed="64"/>
      </left>
      <right style="thin">
        <color indexed="64"/>
      </right>
      <top style="medium">
        <color indexed="64"/>
      </top>
      <bottom style="medium">
        <color theme="1"/>
      </bottom>
      <diagonal/>
    </border>
    <border>
      <left/>
      <right/>
      <top/>
      <bottom style="medium">
        <color theme="1"/>
      </bottom>
      <diagonal/>
    </border>
    <border>
      <left style="thin">
        <color theme="1"/>
      </left>
      <right style="double">
        <color theme="9" tint="-0.24994659260841701"/>
      </right>
      <top/>
      <bottom style="medium">
        <color theme="1"/>
      </bottom>
      <diagonal/>
    </border>
    <border>
      <left style="double">
        <color theme="9" tint="-0.24994659260841701"/>
      </left>
      <right style="medium">
        <color indexed="64"/>
      </right>
      <top/>
      <bottom style="double">
        <color theme="9" tint="-0.24994659260841701"/>
      </bottom>
      <diagonal/>
    </border>
    <border>
      <left style="double">
        <color theme="9" tint="-0.24994659260841701"/>
      </left>
      <right style="double">
        <color theme="9" tint="-0.24994659260841701"/>
      </right>
      <top/>
      <bottom style="double">
        <color theme="9" tint="-0.24994659260841701"/>
      </bottom>
      <diagonal/>
    </border>
    <border>
      <left style="double">
        <color theme="9" tint="-0.24994659260841701"/>
      </left>
      <right/>
      <top/>
      <bottom style="double">
        <color theme="9" tint="-0.24994659260841701"/>
      </bottom>
      <diagonal/>
    </border>
    <border>
      <left style="thin">
        <color indexed="64"/>
      </left>
      <right style="thin">
        <color theme="1"/>
      </right>
      <top style="dotted">
        <color indexed="64"/>
      </top>
      <bottom style="medium">
        <color indexed="64"/>
      </bottom>
      <diagonal/>
    </border>
    <border>
      <left style="thin">
        <color theme="1"/>
      </left>
      <right style="dotted">
        <color indexed="64"/>
      </right>
      <top style="double">
        <color indexed="64"/>
      </top>
      <bottom style="medium">
        <color indexed="64"/>
      </bottom>
      <diagonal/>
    </border>
    <border>
      <left style="double">
        <color theme="9" tint="-0.24994659260841701"/>
      </left>
      <right style="dotted">
        <color indexed="64"/>
      </right>
      <top style="double">
        <color indexed="64"/>
      </top>
      <bottom style="medium">
        <color indexed="64"/>
      </bottom>
      <diagonal/>
    </border>
    <border>
      <left/>
      <right style="thin">
        <color indexed="64"/>
      </right>
      <top style="double">
        <color indexed="64"/>
      </top>
      <bottom style="medium">
        <color theme="1"/>
      </bottom>
      <diagonal/>
    </border>
    <border>
      <left style="thin">
        <color indexed="64"/>
      </left>
      <right/>
      <top style="medium">
        <color theme="1"/>
      </top>
      <bottom style="medium">
        <color indexed="64"/>
      </bottom>
      <diagonal/>
    </border>
    <border>
      <left style="double">
        <color theme="9" tint="-0.24994659260841701"/>
      </left>
      <right/>
      <top/>
      <bottom style="medium">
        <color indexed="64"/>
      </bottom>
      <diagonal/>
    </border>
    <border>
      <left style="thin">
        <color theme="1"/>
      </left>
      <right/>
      <top style="medium">
        <color theme="1"/>
      </top>
      <bottom style="medium">
        <color theme="1"/>
      </bottom>
      <diagonal/>
    </border>
    <border>
      <left style="thin">
        <color theme="1"/>
      </left>
      <right style="double">
        <color theme="9" tint="-0.24994659260841701"/>
      </right>
      <top style="medium">
        <color theme="1"/>
      </top>
      <bottom style="medium">
        <color theme="1"/>
      </bottom>
      <diagonal/>
    </border>
    <border>
      <left style="thin">
        <color indexed="64"/>
      </left>
      <right style="double">
        <color theme="9" tint="-0.24994659260841701"/>
      </right>
      <top/>
      <bottom style="medium">
        <color indexed="64"/>
      </bottom>
      <diagonal/>
    </border>
    <border>
      <left style="double">
        <color theme="9" tint="-0.24994659260841701"/>
      </left>
      <right style="dotted">
        <color indexed="64"/>
      </right>
      <top/>
      <bottom style="double">
        <color indexed="64"/>
      </bottom>
      <diagonal/>
    </border>
    <border>
      <left style="double">
        <color theme="9" tint="-0.24994659260841701"/>
      </left>
      <right style="dotted">
        <color indexed="64"/>
      </right>
      <top style="thin">
        <color theme="1"/>
      </top>
      <bottom style="thin">
        <color indexed="64"/>
      </bottom>
      <diagonal/>
    </border>
    <border>
      <left style="thin">
        <color theme="1"/>
      </left>
      <right style="dotted">
        <color indexed="64"/>
      </right>
      <top/>
      <bottom style="double">
        <color indexed="64"/>
      </bottom>
      <diagonal/>
    </border>
    <border>
      <left style="double">
        <color theme="9" tint="-0.24994659260841701"/>
      </left>
      <right style="double">
        <color theme="9" tint="-0.24994659260841701"/>
      </right>
      <top/>
      <bottom style="double">
        <color indexed="64"/>
      </bottom>
      <diagonal/>
    </border>
    <border>
      <left style="medium">
        <color indexed="64"/>
      </left>
      <right/>
      <top/>
      <bottom style="medium">
        <color theme="1"/>
      </bottom>
      <diagonal/>
    </border>
    <border>
      <left style="thin">
        <color theme="1"/>
      </left>
      <right/>
      <top style="medium">
        <color indexed="64"/>
      </top>
      <bottom style="medium">
        <color indexed="64"/>
      </bottom>
      <diagonal/>
    </border>
    <border>
      <left style="thin">
        <color theme="1"/>
      </left>
      <right style="thin">
        <color indexed="64"/>
      </right>
      <top style="medium">
        <color indexed="64"/>
      </top>
      <bottom style="medium">
        <color indexed="64"/>
      </bottom>
      <diagonal/>
    </border>
    <border>
      <left style="dotted">
        <color indexed="64"/>
      </left>
      <right style="medium">
        <color indexed="64"/>
      </right>
      <top style="double">
        <color indexed="64"/>
      </top>
      <bottom style="medium">
        <color theme="1"/>
      </bottom>
      <diagonal/>
    </border>
    <border>
      <left style="thin">
        <color theme="1"/>
      </left>
      <right style="thin">
        <color theme="1"/>
      </right>
      <top/>
      <bottom style="medium">
        <color indexed="64"/>
      </bottom>
      <diagonal/>
    </border>
    <border>
      <left style="thin">
        <color theme="1"/>
      </left>
      <right style="thin">
        <color theme="1"/>
      </right>
      <top style="medium">
        <color theme="1"/>
      </top>
      <bottom style="medium">
        <color indexed="64"/>
      </bottom>
      <diagonal/>
    </border>
    <border>
      <left style="thin">
        <color theme="1"/>
      </left>
      <right style="thin">
        <color theme="1"/>
      </right>
      <top style="medium">
        <color indexed="64"/>
      </top>
      <bottom style="dotted">
        <color indexed="64"/>
      </bottom>
      <diagonal/>
    </border>
    <border>
      <left style="thin">
        <color theme="1"/>
      </left>
      <right style="thin">
        <color theme="1"/>
      </right>
      <top/>
      <bottom/>
      <diagonal/>
    </border>
    <border>
      <left style="thin">
        <color theme="1"/>
      </left>
      <right style="thin">
        <color theme="1"/>
      </right>
      <top style="dotted">
        <color indexed="64"/>
      </top>
      <bottom style="medium">
        <color theme="1"/>
      </bottom>
      <diagonal/>
    </border>
    <border>
      <left/>
      <right style="thin">
        <color indexed="64"/>
      </right>
      <top/>
      <bottom style="medium">
        <color theme="1"/>
      </bottom>
      <diagonal/>
    </border>
    <border>
      <left style="dotted">
        <color indexed="64"/>
      </left>
      <right style="thin">
        <color theme="1"/>
      </right>
      <top style="double">
        <color indexed="64"/>
      </top>
      <bottom style="medium">
        <color indexed="64"/>
      </bottom>
      <diagonal/>
    </border>
    <border>
      <left style="dotted">
        <color indexed="64"/>
      </left>
      <right style="thin">
        <color theme="1"/>
      </right>
      <top/>
      <bottom/>
      <diagonal/>
    </border>
    <border>
      <left style="dotted">
        <color indexed="64"/>
      </left>
      <right style="thin">
        <color theme="1"/>
      </right>
      <top style="thin">
        <color indexed="64"/>
      </top>
      <bottom style="thin">
        <color indexed="64"/>
      </bottom>
      <diagonal/>
    </border>
    <border>
      <left style="dotted">
        <color indexed="64"/>
      </left>
      <right style="thin">
        <color theme="1"/>
      </right>
      <top style="thin">
        <color indexed="64"/>
      </top>
      <bottom style="medium">
        <color indexed="64"/>
      </bottom>
      <diagonal/>
    </border>
    <border>
      <left style="dotted">
        <color indexed="64"/>
      </left>
      <right style="thin">
        <color theme="1"/>
      </right>
      <top/>
      <bottom style="medium">
        <color indexed="64"/>
      </bottom>
      <diagonal/>
    </border>
    <border>
      <left style="dotted">
        <color indexed="64"/>
      </left>
      <right style="thin">
        <color theme="1"/>
      </right>
      <top/>
      <bottom style="thin">
        <color indexed="64"/>
      </bottom>
      <diagonal/>
    </border>
    <border>
      <left style="dotted">
        <color indexed="64"/>
      </left>
      <right style="thin">
        <color theme="1"/>
      </right>
      <top style="medium">
        <color indexed="64"/>
      </top>
      <bottom style="medium">
        <color indexed="64"/>
      </bottom>
      <diagonal/>
    </border>
    <border>
      <left style="dotted">
        <color indexed="64"/>
      </left>
      <right style="thin">
        <color theme="1"/>
      </right>
      <top style="double">
        <color indexed="64"/>
      </top>
      <bottom style="medium">
        <color theme="1"/>
      </bottom>
      <diagonal/>
    </border>
    <border>
      <left style="thin">
        <color theme="1"/>
      </left>
      <right style="thin">
        <color theme="1"/>
      </right>
      <top style="dotted">
        <color indexed="64"/>
      </top>
      <bottom style="medium">
        <color indexed="64"/>
      </bottom>
      <diagonal/>
    </border>
    <border>
      <left style="thin">
        <color theme="1"/>
      </left>
      <right style="thin">
        <color theme="1"/>
      </right>
      <top style="dotted">
        <color indexed="64"/>
      </top>
      <bottom style="double">
        <color indexed="64"/>
      </bottom>
      <diagonal/>
    </border>
    <border>
      <left style="thin">
        <color theme="1"/>
      </left>
      <right style="thin">
        <color theme="1"/>
      </right>
      <top/>
      <bottom style="dotted">
        <color indexed="64"/>
      </bottom>
      <diagonal/>
    </border>
    <border>
      <left style="medium">
        <color theme="1"/>
      </left>
      <right style="dotted">
        <color indexed="64"/>
      </right>
      <top style="double">
        <color indexed="64"/>
      </top>
      <bottom/>
      <diagonal/>
    </border>
    <border>
      <left style="medium">
        <color theme="1"/>
      </left>
      <right style="dotted">
        <color indexed="64"/>
      </right>
      <top style="medium">
        <color indexed="64"/>
      </top>
      <bottom/>
      <diagonal/>
    </border>
    <border>
      <left style="medium">
        <color theme="1"/>
      </left>
      <right style="dotted">
        <color indexed="64"/>
      </right>
      <top style="thin">
        <color indexed="64"/>
      </top>
      <bottom style="thin">
        <color indexed="64"/>
      </bottom>
      <diagonal/>
    </border>
    <border>
      <left style="medium">
        <color theme="1"/>
      </left>
      <right style="dotted">
        <color indexed="64"/>
      </right>
      <top style="thin">
        <color indexed="64"/>
      </top>
      <bottom style="medium">
        <color indexed="64"/>
      </bottom>
      <diagonal/>
    </border>
    <border>
      <left style="medium">
        <color theme="1"/>
      </left>
      <right style="dotted">
        <color indexed="64"/>
      </right>
      <top/>
      <bottom/>
      <diagonal/>
    </border>
    <border>
      <left style="medium">
        <color theme="1"/>
      </left>
      <right style="dotted">
        <color indexed="64"/>
      </right>
      <top style="medium">
        <color indexed="64"/>
      </top>
      <bottom style="medium">
        <color indexed="64"/>
      </bottom>
      <diagonal/>
    </border>
    <border>
      <left style="medium">
        <color theme="1"/>
      </left>
      <right style="dotted">
        <color indexed="64"/>
      </right>
      <top/>
      <bottom style="thin">
        <color indexed="64"/>
      </bottom>
      <diagonal/>
    </border>
    <border>
      <left style="medium">
        <color theme="1"/>
      </left>
      <right style="dotted">
        <color indexed="64"/>
      </right>
      <top style="thin">
        <color indexed="64"/>
      </top>
      <bottom/>
      <diagonal/>
    </border>
    <border>
      <left style="medium">
        <color theme="1"/>
      </left>
      <right style="dotted">
        <color indexed="64"/>
      </right>
      <top style="medium">
        <color indexed="64"/>
      </top>
      <bottom style="thin">
        <color indexed="64"/>
      </bottom>
      <diagonal/>
    </border>
    <border>
      <left style="medium">
        <color theme="1"/>
      </left>
      <right style="dotted">
        <color indexed="64"/>
      </right>
      <top style="double">
        <color indexed="64"/>
      </top>
      <bottom style="double">
        <color indexed="64"/>
      </bottom>
      <diagonal/>
    </border>
    <border>
      <left style="medium">
        <color theme="1"/>
      </left>
      <right style="dotted">
        <color indexed="64"/>
      </right>
      <top style="double">
        <color indexed="64"/>
      </top>
      <bottom style="medium">
        <color theme="1"/>
      </bottom>
      <diagonal/>
    </border>
    <border>
      <left style="medium">
        <color theme="1"/>
      </left>
      <right style="dotted">
        <color indexed="64"/>
      </right>
      <top style="double">
        <color indexed="64"/>
      </top>
      <bottom style="medium">
        <color indexed="64"/>
      </bottom>
      <diagonal/>
    </border>
    <border>
      <left style="medium">
        <color theme="1"/>
      </left>
      <right style="dotted">
        <color indexed="64"/>
      </right>
      <top/>
      <bottom style="medium">
        <color indexed="64"/>
      </bottom>
      <diagonal/>
    </border>
    <border>
      <left style="medium">
        <color theme="1"/>
      </left>
      <right style="dotted">
        <color indexed="64"/>
      </right>
      <top/>
      <bottom style="double">
        <color indexed="64"/>
      </bottom>
      <diagonal/>
    </border>
    <border>
      <left style="medium">
        <color theme="1"/>
      </left>
      <right style="double">
        <color theme="9" tint="-0.24994659260841701"/>
      </right>
      <top/>
      <bottom style="medium">
        <color indexed="64"/>
      </bottom>
      <diagonal/>
    </border>
    <border>
      <left style="medium">
        <color indexed="64"/>
      </left>
      <right/>
      <top/>
      <bottom style="double">
        <color theme="9" tint="-0.24994659260841701"/>
      </bottom>
      <diagonal/>
    </border>
    <border>
      <left style="medium">
        <color theme="1"/>
      </left>
      <right/>
      <top style="medium">
        <color theme="1"/>
      </top>
      <bottom style="medium">
        <color indexed="64"/>
      </bottom>
      <diagonal/>
    </border>
    <border>
      <left style="medium">
        <color theme="1"/>
      </left>
      <right/>
      <top style="medium">
        <color indexed="64"/>
      </top>
      <bottom style="dotted">
        <color indexed="64"/>
      </bottom>
      <diagonal/>
    </border>
    <border>
      <left style="medium">
        <color theme="1"/>
      </left>
      <right/>
      <top/>
      <bottom/>
      <diagonal/>
    </border>
    <border>
      <left style="medium">
        <color theme="1"/>
      </left>
      <right/>
      <top/>
      <bottom style="medium">
        <color indexed="64"/>
      </bottom>
      <diagonal/>
    </border>
    <border>
      <left style="medium">
        <color theme="1"/>
      </left>
      <right/>
      <top style="dotted">
        <color indexed="64"/>
      </top>
      <bottom style="medium">
        <color theme="1"/>
      </bottom>
      <diagonal/>
    </border>
    <border>
      <left style="dotted">
        <color indexed="64"/>
      </left>
      <right style="thin">
        <color theme="1"/>
      </right>
      <top style="medium">
        <color indexed="64"/>
      </top>
      <bottom style="thin">
        <color indexed="64"/>
      </bottom>
      <diagonal/>
    </border>
    <border>
      <left style="dotted">
        <color indexed="64"/>
      </left>
      <right style="thin">
        <color theme="1"/>
      </right>
      <top/>
      <bottom style="double">
        <color indexed="64"/>
      </bottom>
      <diagonal/>
    </border>
    <border>
      <left style="dotted">
        <color indexed="64"/>
      </left>
      <right style="thin">
        <color theme="1"/>
      </right>
      <top style="double">
        <color indexed="64"/>
      </top>
      <bottom style="double">
        <color indexed="64"/>
      </bottom>
      <diagonal/>
    </border>
    <border>
      <left style="medium">
        <color theme="1"/>
      </left>
      <right/>
      <top style="dotted">
        <color indexed="64"/>
      </top>
      <bottom/>
      <diagonal/>
    </border>
    <border>
      <left/>
      <right/>
      <top style="double">
        <color indexed="64"/>
      </top>
      <bottom style="medium">
        <color theme="1"/>
      </bottom>
      <diagonal/>
    </border>
    <border>
      <left style="thin">
        <color theme="1"/>
      </left>
      <right/>
      <top style="medium">
        <color theme="1"/>
      </top>
      <bottom style="double">
        <color indexed="64"/>
      </bottom>
      <diagonal/>
    </border>
    <border>
      <left style="thin">
        <color theme="1"/>
      </left>
      <right/>
      <top style="double">
        <color indexed="64"/>
      </top>
      <bottom style="medium">
        <color indexed="64"/>
      </bottom>
      <diagonal/>
    </border>
    <border>
      <left style="thin">
        <color theme="1"/>
      </left>
      <right/>
      <top style="thin">
        <color theme="1"/>
      </top>
      <bottom style="thin">
        <color theme="1"/>
      </bottom>
      <diagonal/>
    </border>
    <border>
      <left style="thin">
        <color theme="1"/>
      </left>
      <right/>
      <top style="thin">
        <color theme="1"/>
      </top>
      <bottom style="medium">
        <color indexed="64"/>
      </bottom>
      <diagonal/>
    </border>
    <border>
      <left style="thin">
        <color theme="1"/>
      </left>
      <right/>
      <top/>
      <bottom style="thin">
        <color theme="1"/>
      </bottom>
      <diagonal/>
    </border>
    <border>
      <left style="thin">
        <color theme="1"/>
      </left>
      <right/>
      <top style="double">
        <color indexed="64"/>
      </top>
      <bottom style="double">
        <color indexed="64"/>
      </bottom>
      <diagonal/>
    </border>
    <border>
      <left style="medium">
        <color theme="1"/>
      </left>
      <right/>
      <top style="double">
        <color indexed="64"/>
      </top>
      <bottom style="dotted">
        <color indexed="64"/>
      </bottom>
      <diagonal/>
    </border>
    <border>
      <left style="medium">
        <color theme="1"/>
      </left>
      <right/>
      <top style="dotted">
        <color indexed="64"/>
      </top>
      <bottom style="double">
        <color indexed="64"/>
      </bottom>
      <diagonal/>
    </border>
    <border>
      <left style="medium">
        <color theme="1"/>
      </left>
      <right/>
      <top/>
      <bottom style="dotted">
        <color indexed="64"/>
      </bottom>
      <diagonal/>
    </border>
    <border>
      <left style="medium">
        <color theme="1"/>
      </left>
      <right/>
      <top style="dotted">
        <color indexed="64"/>
      </top>
      <bottom style="medium">
        <color indexed="64"/>
      </bottom>
      <diagonal/>
    </border>
    <border>
      <left style="thin">
        <color theme="1"/>
      </left>
      <right/>
      <top/>
      <bottom style="double">
        <color theme="9" tint="-0.24994659260841701"/>
      </bottom>
      <diagonal/>
    </border>
    <border>
      <left style="thin">
        <color indexed="64"/>
      </left>
      <right style="dotted">
        <color indexed="64"/>
      </right>
      <top style="double">
        <color indexed="64"/>
      </top>
      <bottom style="medium">
        <color theme="1"/>
      </bottom>
      <diagonal/>
    </border>
    <border>
      <left style="thin">
        <color indexed="64"/>
      </left>
      <right/>
      <top/>
      <bottom style="double">
        <color theme="9" tint="-0.24994659260841701"/>
      </bottom>
      <diagonal/>
    </border>
    <border>
      <left style="medium">
        <color theme="1"/>
      </left>
      <right style="thin">
        <color theme="1"/>
      </right>
      <top style="medium">
        <color indexed="64"/>
      </top>
      <bottom style="dotted">
        <color indexed="64"/>
      </bottom>
      <diagonal/>
    </border>
    <border>
      <left style="thin">
        <color theme="1"/>
      </left>
      <right style="double">
        <color theme="9" tint="-0.24994659260841701"/>
      </right>
      <top/>
      <bottom style="double">
        <color theme="9" tint="-0.24994659260841701"/>
      </bottom>
      <diagonal/>
    </border>
    <border>
      <left style="thin">
        <color theme="1"/>
      </left>
      <right style="dotted">
        <color indexed="64"/>
      </right>
      <top style="double">
        <color indexed="64"/>
      </top>
      <bottom style="thin">
        <color indexed="64"/>
      </bottom>
      <diagonal/>
    </border>
    <border>
      <left/>
      <right style="double">
        <color theme="9" tint="-0.24994659260841701"/>
      </right>
      <top style="double">
        <color theme="9" tint="-0.24994659260841701"/>
      </top>
      <bottom style="medium">
        <color indexed="64"/>
      </bottom>
      <diagonal/>
    </border>
    <border>
      <left/>
      <right style="double">
        <color theme="9" tint="-0.24994659260841701"/>
      </right>
      <top style="medium">
        <color indexed="64"/>
      </top>
      <bottom style="dotted">
        <color indexed="64"/>
      </bottom>
      <diagonal/>
    </border>
    <border>
      <left style="thin">
        <color rgb="FF000000"/>
      </left>
      <right/>
      <top style="medium">
        <color theme="1"/>
      </top>
      <bottom style="medium">
        <color indexed="64"/>
      </bottom>
      <diagonal/>
    </border>
    <border>
      <left style="thin">
        <color rgb="FF000000"/>
      </left>
      <right/>
      <top style="medium">
        <color indexed="64"/>
      </top>
      <bottom style="dotted">
        <color indexed="64"/>
      </bottom>
      <diagonal/>
    </border>
    <border>
      <left style="thin">
        <color rgb="FF000000"/>
      </left>
      <right/>
      <top/>
      <bottom/>
      <diagonal/>
    </border>
    <border>
      <left style="thin">
        <color rgb="FF000000"/>
      </left>
      <right/>
      <top/>
      <bottom style="medium">
        <color indexed="64"/>
      </bottom>
      <diagonal/>
    </border>
    <border>
      <left style="thin">
        <color rgb="FF000000"/>
      </left>
      <right/>
      <top style="dotted">
        <color indexed="64"/>
      </top>
      <bottom style="medium">
        <color theme="1"/>
      </bottom>
      <diagonal/>
    </border>
    <border>
      <left style="thin">
        <color rgb="FF000000"/>
      </left>
      <right style="dotted">
        <color indexed="64"/>
      </right>
      <top style="double">
        <color indexed="64"/>
      </top>
      <bottom/>
      <diagonal/>
    </border>
    <border>
      <left style="thin">
        <color rgb="FF000000"/>
      </left>
      <right style="dotted">
        <color indexed="64"/>
      </right>
      <top style="medium">
        <color indexed="64"/>
      </top>
      <bottom/>
      <diagonal/>
    </border>
    <border>
      <left style="thin">
        <color rgb="FF000000"/>
      </left>
      <right style="dotted">
        <color indexed="64"/>
      </right>
      <top style="thin">
        <color indexed="64"/>
      </top>
      <bottom style="thin">
        <color indexed="64"/>
      </bottom>
      <diagonal/>
    </border>
    <border>
      <left style="thin">
        <color rgb="FF000000"/>
      </left>
      <right style="dotted">
        <color indexed="64"/>
      </right>
      <top style="thin">
        <color indexed="64"/>
      </top>
      <bottom style="medium">
        <color indexed="64"/>
      </bottom>
      <diagonal/>
    </border>
    <border>
      <left style="thin">
        <color rgb="FF000000"/>
      </left>
      <right style="dotted">
        <color indexed="64"/>
      </right>
      <top/>
      <bottom/>
      <diagonal/>
    </border>
    <border>
      <left style="thin">
        <color rgb="FF000000"/>
      </left>
      <right style="dotted">
        <color indexed="64"/>
      </right>
      <top style="medium">
        <color indexed="64"/>
      </top>
      <bottom style="medium">
        <color indexed="64"/>
      </bottom>
      <diagonal/>
    </border>
    <border>
      <left style="thin">
        <color rgb="FF000000"/>
      </left>
      <right style="dotted">
        <color indexed="64"/>
      </right>
      <top/>
      <bottom style="thin">
        <color indexed="64"/>
      </bottom>
      <diagonal/>
    </border>
    <border>
      <left style="thin">
        <color rgb="FF000000"/>
      </left>
      <right style="dotted">
        <color indexed="64"/>
      </right>
      <top style="thin">
        <color indexed="64"/>
      </top>
      <bottom/>
      <diagonal/>
    </border>
    <border>
      <left style="thin">
        <color rgb="FF000000"/>
      </left>
      <right style="dotted">
        <color indexed="64"/>
      </right>
      <top style="medium">
        <color indexed="64"/>
      </top>
      <bottom style="thin">
        <color indexed="64"/>
      </bottom>
      <diagonal/>
    </border>
    <border>
      <left style="thin">
        <color rgb="FF000000"/>
      </left>
      <right style="dotted">
        <color indexed="64"/>
      </right>
      <top style="double">
        <color indexed="64"/>
      </top>
      <bottom style="double">
        <color indexed="64"/>
      </bottom>
      <diagonal/>
    </border>
    <border>
      <left style="thin">
        <color rgb="FF000000"/>
      </left>
      <right style="dotted">
        <color indexed="64"/>
      </right>
      <top style="double">
        <color indexed="64"/>
      </top>
      <bottom style="medium">
        <color theme="1"/>
      </bottom>
      <diagonal/>
    </border>
    <border>
      <left style="thin">
        <color rgb="FF000000"/>
      </left>
      <right/>
      <top style="dotted">
        <color indexed="64"/>
      </top>
      <bottom/>
      <diagonal/>
    </border>
    <border>
      <left style="thin">
        <color rgb="FF000000"/>
      </left>
      <right/>
      <top/>
      <bottom style="double">
        <color indexed="64"/>
      </bottom>
      <diagonal/>
    </border>
    <border>
      <left style="thin">
        <color rgb="FF000000"/>
      </left>
      <right style="dotted">
        <color indexed="64"/>
      </right>
      <top style="double">
        <color indexed="64"/>
      </top>
      <bottom style="medium">
        <color indexed="64"/>
      </bottom>
      <diagonal/>
    </border>
    <border>
      <left style="thin">
        <color rgb="FF000000"/>
      </left>
      <right style="dotted">
        <color indexed="64"/>
      </right>
      <top/>
      <bottom style="medium">
        <color indexed="64"/>
      </bottom>
      <diagonal/>
    </border>
    <border>
      <left style="thin">
        <color rgb="FF000000"/>
      </left>
      <right style="dotted">
        <color indexed="64"/>
      </right>
      <top/>
      <bottom style="double">
        <color indexed="64"/>
      </bottom>
      <diagonal/>
    </border>
    <border>
      <left style="thin">
        <color rgb="FF000000"/>
      </left>
      <right/>
      <top style="double">
        <color indexed="64"/>
      </top>
      <bottom style="dotted">
        <color indexed="64"/>
      </bottom>
      <diagonal/>
    </border>
    <border>
      <left style="thin">
        <color rgb="FF000000"/>
      </left>
      <right/>
      <top style="dotted">
        <color indexed="64"/>
      </top>
      <bottom style="double">
        <color indexed="64"/>
      </bottom>
      <diagonal/>
    </border>
    <border>
      <left style="thin">
        <color rgb="FF000000"/>
      </left>
      <right/>
      <top/>
      <bottom style="dotted">
        <color indexed="64"/>
      </bottom>
      <diagonal/>
    </border>
    <border>
      <left/>
      <right style="double">
        <color theme="9" tint="-0.24994659260841701"/>
      </right>
      <top style="dotted">
        <color indexed="64"/>
      </top>
      <bottom style="medium">
        <color indexed="64"/>
      </bottom>
      <diagonal/>
    </border>
    <border>
      <left/>
      <right style="double">
        <color theme="9" tint="-0.24994659260841701"/>
      </right>
      <top style="dotted">
        <color indexed="64"/>
      </top>
      <bottom style="double">
        <color theme="9" tint="-0.24994659260841701"/>
      </bottom>
      <diagonal/>
    </border>
    <border>
      <left style="thin">
        <color rgb="FF000000"/>
      </left>
      <right/>
      <top style="dotted">
        <color indexed="64"/>
      </top>
      <bottom style="medium">
        <color indexed="64"/>
      </bottom>
      <diagonal/>
    </border>
    <border>
      <left/>
      <right style="double">
        <color theme="9" tint="-0.24994659260841701"/>
      </right>
      <top/>
      <bottom style="medium">
        <color indexed="64"/>
      </bottom>
      <diagonal/>
    </border>
    <border>
      <left style="double">
        <color theme="9" tint="-0.24994659260841701"/>
      </left>
      <right style="double">
        <color theme="9" tint="-0.24994659260841701"/>
      </right>
      <top style="double">
        <color theme="9" tint="-0.24994659260841701"/>
      </top>
      <bottom style="medium">
        <color indexed="64"/>
      </bottom>
      <diagonal/>
    </border>
    <border>
      <left style="double">
        <color theme="9" tint="-0.24994659260841701"/>
      </left>
      <right style="double">
        <color theme="9" tint="-0.24994659260841701"/>
      </right>
      <top style="medium">
        <color indexed="64"/>
      </top>
      <bottom/>
      <diagonal/>
    </border>
    <border>
      <left style="double">
        <color theme="9" tint="-0.24994659260841701"/>
      </left>
      <right style="double">
        <color theme="9" tint="-0.24994659260841701"/>
      </right>
      <top style="medium">
        <color indexed="64"/>
      </top>
      <bottom style="dotted">
        <color indexed="64"/>
      </bottom>
      <diagonal/>
    </border>
    <border>
      <left style="double">
        <color theme="9" tint="-0.24994659260841701"/>
      </left>
      <right style="double">
        <color theme="9" tint="-0.24994659260841701"/>
      </right>
      <top/>
      <bottom/>
      <diagonal/>
    </border>
    <border>
      <left style="double">
        <color theme="9" tint="-0.24994659260841701"/>
      </left>
      <right style="double">
        <color theme="9" tint="-0.24994659260841701"/>
      </right>
      <top style="double">
        <color indexed="64"/>
      </top>
      <bottom/>
      <diagonal/>
    </border>
    <border>
      <left style="double">
        <color theme="9" tint="-0.24994659260841701"/>
      </left>
      <right style="double">
        <color theme="9" tint="-0.24994659260841701"/>
      </right>
      <top style="dotted">
        <color indexed="64"/>
      </top>
      <bottom style="double">
        <color theme="9" tint="-0.24994659260841701"/>
      </bottom>
      <diagonal/>
    </border>
    <border>
      <left style="double">
        <color theme="9" tint="-0.24994659260841701"/>
      </left>
      <right style="double">
        <color theme="9" tint="-0.24994659260841701"/>
      </right>
      <top style="medium">
        <color indexed="64"/>
      </top>
      <bottom style="medium">
        <color indexed="64"/>
      </bottom>
      <diagonal/>
    </border>
    <border>
      <left style="double">
        <color theme="9" tint="-0.24994659260841701"/>
      </left>
      <right style="double">
        <color theme="9" tint="-0.24994659260841701"/>
      </right>
      <top style="double">
        <color indexed="64"/>
      </top>
      <bottom style="medium">
        <color indexed="64"/>
      </bottom>
      <diagonal/>
    </border>
    <border>
      <left style="double">
        <color theme="9" tint="-0.24994659260841701"/>
      </left>
      <right style="double">
        <color theme="9" tint="-0.24994659260841701"/>
      </right>
      <top style="dotted">
        <color indexed="64"/>
      </top>
      <bottom/>
      <diagonal/>
    </border>
    <border>
      <left style="double">
        <color theme="9" tint="-0.24994659260841701"/>
      </left>
      <right style="double">
        <color theme="9" tint="-0.24994659260841701"/>
      </right>
      <top style="double">
        <color indexed="64"/>
      </top>
      <bottom style="dotted">
        <color indexed="64"/>
      </bottom>
      <diagonal/>
    </border>
    <border>
      <left style="double">
        <color theme="9" tint="-0.24994659260841701"/>
      </left>
      <right style="double">
        <color theme="9" tint="-0.24994659260841701"/>
      </right>
      <top style="dotted">
        <color indexed="64"/>
      </top>
      <bottom style="double">
        <color indexed="64"/>
      </bottom>
      <diagonal/>
    </border>
    <border>
      <left style="double">
        <color theme="9" tint="-0.24994659260841701"/>
      </left>
      <right style="double">
        <color theme="9" tint="-0.24994659260841701"/>
      </right>
      <top/>
      <bottom style="dotted">
        <color indexed="64"/>
      </bottom>
      <diagonal/>
    </border>
    <border>
      <left style="double">
        <color theme="9" tint="-0.24994659260841701"/>
      </left>
      <right style="double">
        <color theme="9" tint="-0.24994659260841701"/>
      </right>
      <top style="dotted">
        <color indexed="64"/>
      </top>
      <bottom style="medium">
        <color indexed="64"/>
      </bottom>
      <diagonal/>
    </border>
    <border>
      <left style="medium">
        <color indexed="64"/>
      </left>
      <right style="medium">
        <color theme="1"/>
      </right>
      <top style="medium">
        <color indexed="64"/>
      </top>
      <bottom style="medium">
        <color indexed="64"/>
      </bottom>
      <diagonal/>
    </border>
    <border>
      <left style="medium">
        <color indexed="64"/>
      </left>
      <right style="medium">
        <color theme="1"/>
      </right>
      <top style="medium">
        <color indexed="64"/>
      </top>
      <bottom style="dotted">
        <color indexed="64"/>
      </bottom>
      <diagonal/>
    </border>
    <border>
      <left style="medium">
        <color indexed="64"/>
      </left>
      <right style="medium">
        <color theme="1"/>
      </right>
      <top style="dotted">
        <color indexed="64"/>
      </top>
      <bottom style="medium">
        <color indexed="64"/>
      </bottom>
      <diagonal/>
    </border>
    <border>
      <left style="medium">
        <color indexed="64"/>
      </left>
      <right style="medium">
        <color theme="1"/>
      </right>
      <top/>
      <bottom style="medium">
        <color indexed="64"/>
      </bottom>
      <diagonal/>
    </border>
    <border>
      <left style="double">
        <color theme="9" tint="-0.24994659260841701"/>
      </left>
      <right style="dotted">
        <color theme="1"/>
      </right>
      <top style="double">
        <color indexed="64"/>
      </top>
      <bottom/>
      <diagonal/>
    </border>
    <border>
      <left style="double">
        <color theme="9" tint="-0.24994659260841701"/>
      </left>
      <right style="dotted">
        <color theme="1"/>
      </right>
      <top style="medium">
        <color indexed="64"/>
      </top>
      <bottom/>
      <diagonal/>
    </border>
    <border>
      <left style="double">
        <color theme="9" tint="-0.24994659260841701"/>
      </left>
      <right style="dotted">
        <color theme="1"/>
      </right>
      <top style="thin">
        <color indexed="64"/>
      </top>
      <bottom style="thin">
        <color indexed="64"/>
      </bottom>
      <diagonal/>
    </border>
    <border>
      <left style="double">
        <color theme="9" tint="-0.24994659260841701"/>
      </left>
      <right style="dotted">
        <color theme="1"/>
      </right>
      <top style="thin">
        <color indexed="64"/>
      </top>
      <bottom style="medium">
        <color indexed="64"/>
      </bottom>
      <diagonal/>
    </border>
    <border>
      <left style="double">
        <color theme="9" tint="-0.24994659260841701"/>
      </left>
      <right style="dotted">
        <color theme="1"/>
      </right>
      <top/>
      <bottom/>
      <diagonal/>
    </border>
    <border>
      <left style="double">
        <color theme="9" tint="-0.24994659260841701"/>
      </left>
      <right style="dotted">
        <color theme="1"/>
      </right>
      <top style="medium">
        <color indexed="64"/>
      </top>
      <bottom style="medium">
        <color indexed="64"/>
      </bottom>
      <diagonal/>
    </border>
    <border>
      <left style="double">
        <color theme="9" tint="-0.24994659260841701"/>
      </left>
      <right style="dotted">
        <color theme="1"/>
      </right>
      <top/>
      <bottom style="thin">
        <color indexed="64"/>
      </bottom>
      <diagonal/>
    </border>
    <border>
      <left style="double">
        <color theme="9" tint="-0.24994659260841701"/>
      </left>
      <right style="dotted">
        <color theme="1"/>
      </right>
      <top style="thin">
        <color indexed="64"/>
      </top>
      <bottom/>
      <diagonal/>
    </border>
    <border>
      <left style="double">
        <color theme="9" tint="-0.24994659260841701"/>
      </left>
      <right style="dotted">
        <color theme="1"/>
      </right>
      <top style="medium">
        <color indexed="64"/>
      </top>
      <bottom style="thin">
        <color indexed="64"/>
      </bottom>
      <diagonal/>
    </border>
    <border>
      <left style="double">
        <color theme="9" tint="-0.24994659260841701"/>
      </left>
      <right style="dotted">
        <color theme="1"/>
      </right>
      <top style="double">
        <color indexed="64"/>
      </top>
      <bottom style="double">
        <color indexed="64"/>
      </bottom>
      <diagonal/>
    </border>
    <border>
      <left style="double">
        <color theme="9" tint="-0.24994659260841701"/>
      </left>
      <right style="dotted">
        <color theme="1"/>
      </right>
      <top style="double">
        <color indexed="64"/>
      </top>
      <bottom style="double">
        <color theme="9" tint="-0.24994659260841701"/>
      </bottom>
      <diagonal/>
    </border>
    <border>
      <left style="double">
        <color theme="9" tint="-0.24994659260841701"/>
      </left>
      <right style="dotted">
        <color theme="1"/>
      </right>
      <top/>
      <bottom style="medium">
        <color indexed="64"/>
      </bottom>
      <diagonal/>
    </border>
    <border>
      <left style="double">
        <color theme="9" tint="-0.24994659260841701"/>
      </left>
      <right style="dotted">
        <color theme="1"/>
      </right>
      <top/>
      <bottom style="double">
        <color indexed="64"/>
      </bottom>
      <diagonal/>
    </border>
    <border>
      <left style="double">
        <color theme="9" tint="-0.24994659260841701"/>
      </left>
      <right style="dotted">
        <color theme="1"/>
      </right>
      <top style="double">
        <color indexed="64"/>
      </top>
      <bottom style="medium">
        <color indexed="64"/>
      </bottom>
      <diagonal/>
    </border>
    <border>
      <left/>
      <right style="double">
        <color theme="9" tint="-0.24994659260841701"/>
      </right>
      <top style="double">
        <color theme="9" tint="-0.24994659260841701"/>
      </top>
      <bottom style="double">
        <color indexed="64"/>
      </bottom>
      <diagonal/>
    </border>
    <border>
      <left/>
      <right style="thin">
        <color indexed="64"/>
      </right>
      <top style="double">
        <color theme="1"/>
      </top>
      <bottom style="medium">
        <color indexed="64"/>
      </bottom>
      <diagonal/>
    </border>
    <border>
      <left/>
      <right style="thin">
        <color indexed="64"/>
      </right>
      <top style="double">
        <color indexed="64"/>
      </top>
      <bottom style="double">
        <color theme="9" tint="-0.24994659260841701"/>
      </bottom>
      <diagonal/>
    </border>
    <border>
      <left style="thin">
        <color theme="1"/>
      </left>
      <right/>
      <top style="thin">
        <color theme="1"/>
      </top>
      <bottom style="thin">
        <color indexed="64"/>
      </bottom>
      <diagonal/>
    </border>
    <border>
      <left/>
      <right style="thin">
        <color theme="1"/>
      </right>
      <top style="double">
        <color indexed="64"/>
      </top>
      <bottom style="medium">
        <color indexed="64"/>
      </bottom>
      <diagonal/>
    </border>
    <border>
      <left/>
      <right style="thin">
        <color theme="1"/>
      </right>
      <top/>
      <bottom/>
      <diagonal/>
    </border>
    <border>
      <left/>
      <right style="thin">
        <color theme="1"/>
      </right>
      <top style="thin">
        <color indexed="64"/>
      </top>
      <bottom style="thin">
        <color indexed="64"/>
      </bottom>
      <diagonal/>
    </border>
    <border>
      <left/>
      <right style="thin">
        <color theme="1"/>
      </right>
      <top style="thin">
        <color indexed="64"/>
      </top>
      <bottom style="medium">
        <color indexed="64"/>
      </bottom>
      <diagonal/>
    </border>
    <border>
      <left/>
      <right style="thin">
        <color theme="1"/>
      </right>
      <top/>
      <bottom style="medium">
        <color indexed="64"/>
      </bottom>
      <diagonal/>
    </border>
    <border>
      <left/>
      <right style="thin">
        <color theme="1"/>
      </right>
      <top/>
      <bottom style="thin">
        <color indexed="64"/>
      </bottom>
      <diagonal/>
    </border>
    <border>
      <left/>
      <right style="thin">
        <color theme="1"/>
      </right>
      <top style="medium">
        <color indexed="64"/>
      </top>
      <bottom style="medium">
        <color indexed="64"/>
      </bottom>
      <diagonal/>
    </border>
    <border>
      <left/>
      <right style="thin">
        <color theme="1"/>
      </right>
      <top style="double">
        <color indexed="64"/>
      </top>
      <bottom style="double">
        <color theme="9" tint="-0.24994659260841701"/>
      </bottom>
      <diagonal/>
    </border>
    <border>
      <left style="double">
        <color theme="9" tint="-0.24994659260841701"/>
      </left>
      <right/>
      <top/>
      <bottom style="thin">
        <color indexed="64"/>
      </bottom>
      <diagonal/>
    </border>
    <border>
      <left style="double">
        <color theme="9" tint="-0.24994659260841701"/>
      </left>
      <right/>
      <top style="thin">
        <color indexed="64"/>
      </top>
      <bottom style="medium">
        <color indexed="64"/>
      </bottom>
      <diagonal/>
    </border>
    <border>
      <left style="double">
        <color theme="9" tint="-0.24994659260841701"/>
      </left>
      <right/>
      <top style="medium">
        <color indexed="64"/>
      </top>
      <bottom style="thin">
        <color indexed="64"/>
      </bottom>
      <diagonal/>
    </border>
    <border>
      <left style="double">
        <color theme="9" tint="-0.24994659260841701"/>
      </left>
      <right/>
      <top style="medium">
        <color indexed="64"/>
      </top>
      <bottom style="medium">
        <color indexed="64"/>
      </bottom>
      <diagonal/>
    </border>
    <border>
      <left style="double">
        <color theme="9" tint="-0.24994659260841701"/>
      </left>
      <right/>
      <top/>
      <bottom/>
      <diagonal/>
    </border>
    <border>
      <left style="double">
        <color theme="9" tint="-0.24994659260841701"/>
      </left>
      <right/>
      <top style="double">
        <color indexed="64"/>
      </top>
      <bottom style="double">
        <color theme="9" tint="-0.24994659260841701"/>
      </bottom>
      <diagonal/>
    </border>
    <border diagonalDown="1">
      <left style="thin">
        <color indexed="64"/>
      </left>
      <right style="double">
        <color theme="9" tint="-0.24994659260841701"/>
      </right>
      <top style="medium">
        <color indexed="64"/>
      </top>
      <bottom style="double">
        <color indexed="64"/>
      </bottom>
      <diagonal style="thin">
        <color indexed="64"/>
      </diagonal>
    </border>
    <border diagonalDown="1">
      <left style="thin">
        <color indexed="64"/>
      </left>
      <right style="double">
        <color theme="9" tint="-0.24994659260841701"/>
      </right>
      <top style="double">
        <color indexed="64"/>
      </top>
      <bottom style="double">
        <color theme="9" tint="-0.24994659260841701"/>
      </bottom>
      <diagonal style="thin">
        <color indexed="64"/>
      </diagonal>
    </border>
    <border>
      <left style="thin">
        <color rgb="FF000000"/>
      </left>
      <right/>
      <top style="medium">
        <color indexed="64"/>
      </top>
      <bottom style="medium">
        <color indexed="64"/>
      </bottom>
      <diagonal/>
    </border>
    <border>
      <left style="double">
        <color theme="9" tint="-0.24994659260841701"/>
      </left>
      <right/>
      <top style="double">
        <color theme="9" tint="-0.24994659260841701"/>
      </top>
      <bottom style="medium">
        <color indexed="64"/>
      </bottom>
      <diagonal/>
    </border>
    <border>
      <left style="double">
        <color theme="9" tint="-0.24994659260841701"/>
      </left>
      <right/>
      <top style="dotted">
        <color indexed="64"/>
      </top>
      <bottom style="double">
        <color theme="9" tint="-0.24994659260841701"/>
      </bottom>
      <diagonal/>
    </border>
    <border>
      <left style="double">
        <color theme="9" tint="-0.24994659260841701"/>
      </left>
      <right/>
      <top style="dotted">
        <color indexed="64"/>
      </top>
      <bottom style="medium">
        <color indexed="64"/>
      </bottom>
      <diagonal/>
    </border>
    <border>
      <left style="thin">
        <color rgb="FF000000"/>
      </left>
      <right style="thin">
        <color indexed="64"/>
      </right>
      <top/>
      <bottom style="medium">
        <color indexed="64"/>
      </bottom>
      <diagonal/>
    </border>
    <border>
      <left style="thin">
        <color indexed="64"/>
      </left>
      <right style="double">
        <color theme="9" tint="-0.24994659260841701"/>
      </right>
      <top style="double">
        <color theme="9" tint="-0.24994659260841701"/>
      </top>
      <bottom style="double">
        <color indexed="64"/>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style="medium">
        <color indexed="64"/>
      </left>
      <right style="medium">
        <color indexed="64"/>
      </right>
      <top/>
      <bottom style="thin">
        <color theme="1"/>
      </bottom>
      <diagonal/>
    </border>
    <border>
      <left style="medium">
        <color indexed="64"/>
      </left>
      <right style="medium">
        <color indexed="64"/>
      </right>
      <top style="thin">
        <color theme="1"/>
      </top>
      <bottom style="thin">
        <color indexed="64"/>
      </bottom>
      <diagonal/>
    </border>
    <border>
      <left/>
      <right style="double">
        <color theme="9" tint="-0.24994659260841701"/>
      </right>
      <top style="medium">
        <color indexed="64"/>
      </top>
      <bottom style="medium">
        <color indexed="64"/>
      </bottom>
      <diagonal/>
    </border>
    <border diagonalDown="1">
      <left/>
      <right style="double">
        <color theme="9" tint="-0.24994659260841701"/>
      </right>
      <top style="medium">
        <color indexed="64"/>
      </top>
      <bottom style="double">
        <color indexed="64"/>
      </bottom>
      <diagonal style="thin">
        <color indexed="64"/>
      </diagonal>
    </border>
    <border>
      <left style="double">
        <color rgb="FFE26B0A"/>
      </left>
      <right style="dotted">
        <color indexed="64"/>
      </right>
      <top style="double">
        <color indexed="64"/>
      </top>
      <bottom/>
      <diagonal/>
    </border>
    <border>
      <left style="double">
        <color rgb="FFE26B0A"/>
      </left>
      <right style="dotted">
        <color indexed="64"/>
      </right>
      <top style="medium">
        <color indexed="64"/>
      </top>
      <bottom/>
      <diagonal/>
    </border>
    <border>
      <left style="double">
        <color rgb="FFE26B0A"/>
      </left>
      <right style="dotted">
        <color indexed="64"/>
      </right>
      <top style="thin">
        <color indexed="64"/>
      </top>
      <bottom style="thin">
        <color indexed="64"/>
      </bottom>
      <diagonal/>
    </border>
    <border>
      <left style="double">
        <color rgb="FFE26B0A"/>
      </left>
      <right style="dotted">
        <color indexed="64"/>
      </right>
      <top style="thin">
        <color indexed="64"/>
      </top>
      <bottom style="medium">
        <color indexed="64"/>
      </bottom>
      <diagonal/>
    </border>
    <border>
      <left style="double">
        <color rgb="FFE26B0A"/>
      </left>
      <right style="dotted">
        <color indexed="64"/>
      </right>
      <top/>
      <bottom/>
      <diagonal/>
    </border>
    <border>
      <left style="double">
        <color rgb="FFE26B0A"/>
      </left>
      <right style="dotted">
        <color indexed="64"/>
      </right>
      <top style="medium">
        <color indexed="64"/>
      </top>
      <bottom style="medium">
        <color indexed="64"/>
      </bottom>
      <diagonal/>
    </border>
    <border>
      <left style="double">
        <color rgb="FFE26B0A"/>
      </left>
      <right style="dotted">
        <color indexed="64"/>
      </right>
      <top/>
      <bottom style="thin">
        <color indexed="64"/>
      </bottom>
      <diagonal/>
    </border>
    <border>
      <left style="double">
        <color rgb="FFE26B0A"/>
      </left>
      <right style="dotted">
        <color indexed="64"/>
      </right>
      <top style="thin">
        <color indexed="64"/>
      </top>
      <bottom/>
      <diagonal/>
    </border>
    <border>
      <left style="double">
        <color rgb="FFE26B0A"/>
      </left>
      <right style="dotted">
        <color indexed="64"/>
      </right>
      <top style="medium">
        <color indexed="64"/>
      </top>
      <bottom style="thin">
        <color indexed="64"/>
      </bottom>
      <diagonal/>
    </border>
    <border>
      <left style="double">
        <color rgb="FFE26B0A"/>
      </left>
      <right style="dotted">
        <color indexed="64"/>
      </right>
      <top style="double">
        <color indexed="64"/>
      </top>
      <bottom style="double">
        <color indexed="64"/>
      </bottom>
      <diagonal/>
    </border>
    <border>
      <left style="double">
        <color rgb="FFE26B0A"/>
      </left>
      <right style="dotted">
        <color indexed="64"/>
      </right>
      <top style="double">
        <color indexed="64"/>
      </top>
      <bottom style="double">
        <color rgb="FFE26B0A"/>
      </bottom>
      <diagonal/>
    </border>
    <border>
      <left style="dotted">
        <color indexed="64"/>
      </left>
      <right style="thin">
        <color indexed="64"/>
      </right>
      <top style="double">
        <color indexed="64"/>
      </top>
      <bottom style="double">
        <color rgb="FFE26B0A"/>
      </bottom>
      <diagonal/>
    </border>
    <border>
      <left style="double">
        <color rgb="FFE26B0A"/>
      </left>
      <right style="dotted">
        <color indexed="64"/>
      </right>
      <top style="double">
        <color indexed="64"/>
      </top>
      <bottom style="medium">
        <color indexed="64"/>
      </bottom>
      <diagonal/>
    </border>
    <border>
      <left style="double">
        <color rgb="FFE26B0A"/>
      </left>
      <right style="dotted">
        <color indexed="64"/>
      </right>
      <top/>
      <bottom style="medium">
        <color indexed="64"/>
      </bottom>
      <diagonal/>
    </border>
    <border>
      <left style="double">
        <color rgb="FFE26B0A"/>
      </left>
      <right style="dotted">
        <color indexed="64"/>
      </right>
      <top/>
      <bottom style="double">
        <color indexed="64"/>
      </bottom>
      <diagonal/>
    </border>
    <border>
      <left style="dotted">
        <color indexed="64"/>
      </left>
      <right/>
      <top style="double">
        <color indexed="64"/>
      </top>
      <bottom style="double">
        <color rgb="FFE26B0A"/>
      </bottom>
      <diagonal/>
    </border>
    <border>
      <left style="medium">
        <color indexed="64"/>
      </left>
      <right style="thin">
        <color rgb="FF000000"/>
      </right>
      <top style="medium">
        <color indexed="64"/>
      </top>
      <bottom/>
      <diagonal/>
    </border>
    <border>
      <left style="medium">
        <color indexed="64"/>
      </left>
      <right style="thin">
        <color rgb="FF000000"/>
      </right>
      <top style="double">
        <color indexed="64"/>
      </top>
      <bottom/>
      <diagonal/>
    </border>
    <border>
      <left style="medium">
        <color indexed="64"/>
      </left>
      <right style="thin">
        <color rgb="FF000000"/>
      </right>
      <top style="thin">
        <color indexed="64"/>
      </top>
      <bottom style="thin">
        <color indexed="64"/>
      </bottom>
      <diagonal/>
    </border>
    <border>
      <left style="medium">
        <color indexed="64"/>
      </left>
      <right style="thin">
        <color rgb="FF000000"/>
      </right>
      <top style="thin">
        <color indexed="64"/>
      </top>
      <bottom style="medium">
        <color indexed="64"/>
      </bottom>
      <diagonal/>
    </border>
    <border>
      <left style="medium">
        <color indexed="64"/>
      </left>
      <right style="thin">
        <color rgb="FF000000"/>
      </right>
      <top/>
      <bottom/>
      <diagonal/>
    </border>
    <border>
      <left style="medium">
        <color indexed="64"/>
      </left>
      <right style="thin">
        <color rgb="FF000000"/>
      </right>
      <top style="medium">
        <color indexed="64"/>
      </top>
      <bottom style="medium">
        <color indexed="64"/>
      </bottom>
      <diagonal/>
    </border>
    <border>
      <left style="medium">
        <color indexed="64"/>
      </left>
      <right style="thin">
        <color rgb="FF000000"/>
      </right>
      <top/>
      <bottom style="thin">
        <color indexed="64"/>
      </bottom>
      <diagonal/>
    </border>
    <border>
      <left style="medium">
        <color indexed="64"/>
      </left>
      <right style="thin">
        <color rgb="FF000000"/>
      </right>
      <top style="thin">
        <color indexed="64"/>
      </top>
      <bottom/>
      <diagonal/>
    </border>
    <border>
      <left style="medium">
        <color indexed="64"/>
      </left>
      <right style="thin">
        <color rgb="FF000000"/>
      </right>
      <top style="medium">
        <color indexed="64"/>
      </top>
      <bottom style="thin">
        <color indexed="64"/>
      </bottom>
      <diagonal/>
    </border>
    <border>
      <left style="medium">
        <color indexed="64"/>
      </left>
      <right style="thin">
        <color rgb="FF000000"/>
      </right>
      <top style="double">
        <color indexed="64"/>
      </top>
      <bottom style="double">
        <color indexed="64"/>
      </bottom>
      <diagonal/>
    </border>
    <border>
      <left style="medium">
        <color indexed="64"/>
      </left>
      <right style="thin">
        <color rgb="FF000000"/>
      </right>
      <top style="double">
        <color indexed="64"/>
      </top>
      <bottom style="medium">
        <color indexed="64"/>
      </bottom>
      <diagonal/>
    </border>
    <border>
      <left/>
      <right/>
      <top style="medium">
        <color theme="1"/>
      </top>
      <bottom style="medium">
        <color indexed="64"/>
      </bottom>
      <diagonal/>
    </border>
    <border>
      <left/>
      <right/>
      <top style="dotted">
        <color indexed="64"/>
      </top>
      <bottom style="medium">
        <color theme="1"/>
      </bottom>
      <diagonal/>
    </border>
    <border>
      <left style="medium">
        <color theme="1"/>
      </left>
      <right style="thin">
        <color rgb="FF000000"/>
      </right>
      <top style="medium">
        <color theme="1"/>
      </top>
      <bottom style="medium">
        <color indexed="64"/>
      </bottom>
      <diagonal/>
    </border>
    <border>
      <left style="medium">
        <color theme="1"/>
      </left>
      <right style="thin">
        <color rgb="FF000000"/>
      </right>
      <top style="double">
        <color indexed="64"/>
      </top>
      <bottom style="dotted">
        <color indexed="64"/>
      </bottom>
      <diagonal/>
    </border>
    <border>
      <left style="medium">
        <color theme="1"/>
      </left>
      <right style="thin">
        <color rgb="FF000000"/>
      </right>
      <top style="dotted">
        <color indexed="64"/>
      </top>
      <bottom style="double">
        <color indexed="64"/>
      </bottom>
      <diagonal/>
    </border>
    <border>
      <left style="medium">
        <color theme="1"/>
      </left>
      <right style="thin">
        <color rgb="FF000000"/>
      </right>
      <top/>
      <bottom style="double">
        <color indexed="64"/>
      </bottom>
      <diagonal/>
    </border>
    <border>
      <left style="medium">
        <color theme="1"/>
      </left>
      <right style="thin">
        <color rgb="FF000000"/>
      </right>
      <top/>
      <bottom style="dotted">
        <color indexed="64"/>
      </bottom>
      <diagonal/>
    </border>
    <border>
      <left style="medium">
        <color theme="1"/>
      </left>
      <right style="thin">
        <color rgb="FF000000"/>
      </right>
      <top style="medium">
        <color indexed="64"/>
      </top>
      <bottom style="dotted">
        <color indexed="64"/>
      </bottom>
      <diagonal/>
    </border>
    <border>
      <left style="medium">
        <color theme="1"/>
      </left>
      <right style="thin">
        <color rgb="FF000000"/>
      </right>
      <top style="dotted">
        <color indexed="64"/>
      </top>
      <bottom style="medium">
        <color theme="1"/>
      </bottom>
      <diagonal/>
    </border>
    <border>
      <left style="medium">
        <color theme="1"/>
      </left>
      <right style="thin">
        <color rgb="FF000000"/>
      </right>
      <top style="medium">
        <color theme="1"/>
      </top>
      <bottom style="double">
        <color theme="1"/>
      </bottom>
      <diagonal/>
    </border>
    <border>
      <left style="medium">
        <color theme="1"/>
      </left>
      <right style="thin">
        <color rgb="FF000000"/>
      </right>
      <top/>
      <bottom style="thin">
        <color indexed="64"/>
      </bottom>
      <diagonal/>
    </border>
    <border>
      <left style="medium">
        <color theme="1"/>
      </left>
      <right style="thin">
        <color rgb="FF000000"/>
      </right>
      <top style="thin">
        <color indexed="64"/>
      </top>
      <bottom style="medium">
        <color indexed="64"/>
      </bottom>
      <diagonal/>
    </border>
    <border>
      <left style="medium">
        <color theme="1"/>
      </left>
      <right style="thin">
        <color rgb="FF000000"/>
      </right>
      <top/>
      <bottom style="medium">
        <color indexed="64"/>
      </bottom>
      <diagonal/>
    </border>
    <border>
      <left style="medium">
        <color theme="1"/>
      </left>
      <right style="thin">
        <color rgb="FF000000"/>
      </right>
      <top style="medium">
        <color indexed="64"/>
      </top>
      <bottom style="thin">
        <color indexed="64"/>
      </bottom>
      <diagonal/>
    </border>
    <border>
      <left style="medium">
        <color theme="1"/>
      </left>
      <right style="thin">
        <color rgb="FF000000"/>
      </right>
      <top style="medium">
        <color indexed="64"/>
      </top>
      <bottom style="medium">
        <color indexed="64"/>
      </bottom>
      <diagonal/>
    </border>
    <border>
      <left style="medium">
        <color theme="1"/>
      </left>
      <right style="thin">
        <color rgb="FF000000"/>
      </right>
      <top/>
      <bottom/>
      <diagonal/>
    </border>
    <border>
      <left style="medium">
        <color theme="1"/>
      </left>
      <right style="thin">
        <color rgb="FF000000"/>
      </right>
      <top style="double">
        <color indexed="64"/>
      </top>
      <bottom style="medium">
        <color theme="1"/>
      </bottom>
      <diagonal/>
    </border>
    <border>
      <left/>
      <right style="double">
        <color theme="9" tint="-0.24994659260841701"/>
      </right>
      <top style="double">
        <color theme="9" tint="-0.24994659260841701"/>
      </top>
      <bottom/>
      <diagonal/>
    </border>
    <border>
      <left style="medium">
        <color theme="1"/>
      </left>
      <right style="thin">
        <color rgb="FF000000"/>
      </right>
      <top style="dotted">
        <color indexed="64"/>
      </top>
      <bottom style="medium">
        <color indexed="64"/>
      </bottom>
      <diagonal/>
    </border>
    <border diagonalDown="1">
      <left style="thin">
        <color theme="1"/>
      </left>
      <right style="double">
        <color theme="9" tint="-0.24994659260841701"/>
      </right>
      <top style="medium">
        <color indexed="64"/>
      </top>
      <bottom style="medium">
        <color indexed="64"/>
      </bottom>
      <diagonal style="thin">
        <color theme="1"/>
      </diagonal>
    </border>
    <border diagonalDown="1">
      <left style="thin">
        <color indexed="64"/>
      </left>
      <right style="double">
        <color theme="9" tint="-0.24994659260841701"/>
      </right>
      <top style="medium">
        <color indexed="64"/>
      </top>
      <bottom style="medium">
        <color indexed="64"/>
      </bottom>
      <diagonal style="thin">
        <color indexed="64"/>
      </diagonal>
    </border>
    <border diagonalDown="1">
      <left style="thin">
        <color indexed="64"/>
      </left>
      <right style="double">
        <color theme="9" tint="-0.24994659260841701"/>
      </right>
      <top/>
      <bottom style="medium">
        <color indexed="64"/>
      </bottom>
      <diagonal style="thin">
        <color indexed="64"/>
      </diagonal>
    </border>
    <border>
      <left style="thin">
        <color indexed="64"/>
      </left>
      <right style="double">
        <color theme="9" tint="-0.24994659260841701"/>
      </right>
      <top style="medium">
        <color indexed="64"/>
      </top>
      <bottom style="medium">
        <color indexed="64"/>
      </bottom>
      <diagonal/>
    </border>
    <border>
      <left style="dotted">
        <color indexed="64"/>
      </left>
      <right/>
      <top/>
      <bottom style="double">
        <color theme="9" tint="-0.24994659260841701"/>
      </bottom>
      <diagonal/>
    </border>
    <border>
      <left style="thin">
        <color theme="9" tint="-0.24994659260841701"/>
      </left>
      <right style="double">
        <color theme="9" tint="-0.24994659260841701"/>
      </right>
      <top style="double">
        <color theme="9" tint="-0.24994659260841701"/>
      </top>
      <bottom style="double">
        <color indexed="64"/>
      </bottom>
      <diagonal/>
    </border>
    <border>
      <left style="thin">
        <color theme="9" tint="-0.24994659260841701"/>
      </left>
      <right style="double">
        <color theme="9" tint="-0.24994659260841701"/>
      </right>
      <top style="medium">
        <color indexed="64"/>
      </top>
      <bottom style="medium">
        <color indexed="64"/>
      </bottom>
      <diagonal/>
    </border>
    <border diagonalDown="1">
      <left style="thin">
        <color theme="9" tint="-0.24994659260841701"/>
      </left>
      <right style="double">
        <color theme="9" tint="-0.24994659260841701"/>
      </right>
      <top style="medium">
        <color indexed="64"/>
      </top>
      <bottom style="double">
        <color indexed="64"/>
      </bottom>
      <diagonal style="thin">
        <color indexed="64"/>
      </diagonal>
    </border>
    <border diagonalDown="1">
      <left/>
      <right style="double">
        <color theme="9" tint="-0.24994659260841701"/>
      </right>
      <top style="medium">
        <color indexed="64"/>
      </top>
      <bottom style="medium">
        <color indexed="64"/>
      </bottom>
      <diagonal style="thin">
        <color indexed="64"/>
      </diagonal>
    </border>
    <border>
      <left style="dotted">
        <color indexed="64"/>
      </left>
      <right style="thin">
        <color theme="9" tint="-0.24994659260841701"/>
      </right>
      <top style="double">
        <color indexed="64"/>
      </top>
      <bottom style="medium">
        <color indexed="64"/>
      </bottom>
      <diagonal/>
    </border>
    <border>
      <left style="dotted">
        <color indexed="64"/>
      </left>
      <right style="thin">
        <color theme="9" tint="-0.24994659260841701"/>
      </right>
      <top/>
      <bottom/>
      <diagonal/>
    </border>
    <border>
      <left style="dotted">
        <color indexed="64"/>
      </left>
      <right style="thin">
        <color theme="9" tint="-0.24994659260841701"/>
      </right>
      <top style="thin">
        <color theme="1"/>
      </top>
      <bottom style="thin">
        <color theme="1"/>
      </bottom>
      <diagonal/>
    </border>
    <border>
      <left style="dotted">
        <color indexed="64"/>
      </left>
      <right style="thin">
        <color theme="9" tint="-0.24994659260841701"/>
      </right>
      <top style="thin">
        <color theme="1"/>
      </top>
      <bottom style="medium">
        <color indexed="64"/>
      </bottom>
      <diagonal/>
    </border>
    <border>
      <left style="dotted">
        <color indexed="64"/>
      </left>
      <right style="thin">
        <color theme="9" tint="-0.24994659260841701"/>
      </right>
      <top/>
      <bottom style="thin">
        <color theme="1"/>
      </bottom>
      <diagonal/>
    </border>
    <border>
      <left style="dotted">
        <color indexed="64"/>
      </left>
      <right style="thin">
        <color theme="9" tint="-0.24994659260841701"/>
      </right>
      <top style="medium">
        <color indexed="64"/>
      </top>
      <bottom style="medium">
        <color indexed="64"/>
      </bottom>
      <diagonal/>
    </border>
    <border>
      <left style="dotted">
        <color indexed="64"/>
      </left>
      <right style="thin">
        <color theme="9" tint="-0.24994659260841701"/>
      </right>
      <top style="thin">
        <color theme="1"/>
      </top>
      <bottom style="thin">
        <color indexed="64"/>
      </bottom>
      <diagonal/>
    </border>
    <border>
      <left style="dotted">
        <color indexed="64"/>
      </left>
      <right style="thin">
        <color theme="9" tint="-0.24994659260841701"/>
      </right>
      <top/>
      <bottom style="double">
        <color indexed="64"/>
      </bottom>
      <diagonal/>
    </border>
    <border>
      <left style="dotted">
        <color indexed="64"/>
      </left>
      <right style="thin">
        <color theme="9" tint="-0.24994659260841701"/>
      </right>
      <top style="double">
        <color indexed="64"/>
      </top>
      <bottom style="double">
        <color indexed="64"/>
      </bottom>
      <diagonal/>
    </border>
    <border>
      <left style="dotted">
        <color indexed="64"/>
      </left>
      <right style="thin">
        <color theme="9" tint="-0.24994659260841701"/>
      </right>
      <top/>
      <bottom style="double">
        <color theme="9" tint="-0.24994659260841701"/>
      </bottom>
      <diagonal/>
    </border>
    <border>
      <left/>
      <right/>
      <top style="double">
        <color indexed="64"/>
      </top>
      <bottom style="double">
        <color theme="9" tint="-0.24994659260841701"/>
      </bottom>
      <diagonal/>
    </border>
    <border>
      <left/>
      <right style="double">
        <color theme="9" tint="-0.24994659260841701"/>
      </right>
      <top style="medium">
        <color indexed="64"/>
      </top>
      <bottom/>
      <diagonal/>
    </border>
    <border>
      <left style="thin">
        <color theme="1"/>
      </left>
      <right style="medium">
        <color theme="1"/>
      </right>
      <top/>
      <bottom style="medium">
        <color indexed="64"/>
      </bottom>
      <diagonal/>
    </border>
    <border>
      <left style="medium">
        <color theme="1"/>
      </left>
      <right style="medium">
        <color theme="1"/>
      </right>
      <top style="medium">
        <color theme="1"/>
      </top>
      <bottom style="medium">
        <color indexed="64"/>
      </bottom>
      <diagonal/>
    </border>
    <border>
      <left style="medium">
        <color theme="1"/>
      </left>
      <right style="medium">
        <color theme="1"/>
      </right>
      <top style="medium">
        <color indexed="64"/>
      </top>
      <bottom style="dotted">
        <color indexed="64"/>
      </bottom>
      <diagonal/>
    </border>
    <border>
      <left style="medium">
        <color theme="1"/>
      </left>
      <right style="medium">
        <color theme="1"/>
      </right>
      <top/>
      <bottom/>
      <diagonal/>
    </border>
    <border>
      <left style="medium">
        <color theme="1"/>
      </left>
      <right style="medium">
        <color theme="1"/>
      </right>
      <top/>
      <bottom style="medium">
        <color indexed="64"/>
      </bottom>
      <diagonal/>
    </border>
    <border>
      <left style="medium">
        <color theme="1"/>
      </left>
      <right style="medium">
        <color theme="1"/>
      </right>
      <top/>
      <bottom style="medium">
        <color theme="1"/>
      </bottom>
      <diagonal/>
    </border>
    <border>
      <left style="medium">
        <color theme="1"/>
      </left>
      <right style="medium">
        <color theme="1"/>
      </right>
      <top/>
      <bottom style="double">
        <color indexed="64"/>
      </bottom>
      <diagonal/>
    </border>
    <border>
      <left style="medium">
        <color theme="1"/>
      </left>
      <right style="medium">
        <color theme="1"/>
      </right>
      <top style="medium">
        <color indexed="64"/>
      </top>
      <bottom style="medium">
        <color theme="1"/>
      </bottom>
      <diagonal/>
    </border>
    <border>
      <left/>
      <right style="double">
        <color theme="9" tint="-0.24994659260841701"/>
      </right>
      <top/>
      <bottom style="double">
        <color theme="9" tint="-0.24994659260841701"/>
      </bottom>
      <diagonal/>
    </border>
    <border>
      <left style="medium">
        <color theme="1"/>
      </left>
      <right style="thin">
        <color theme="1"/>
      </right>
      <top/>
      <bottom style="medium">
        <color theme="1"/>
      </bottom>
      <diagonal/>
    </border>
    <border>
      <left style="thin">
        <color theme="1"/>
      </left>
      <right style="thin">
        <color theme="1"/>
      </right>
      <top/>
      <bottom style="medium">
        <color theme="1"/>
      </bottom>
      <diagonal/>
    </border>
    <border>
      <left style="medium">
        <color theme="1"/>
      </left>
      <right style="double">
        <color theme="9" tint="-0.24994659260841701"/>
      </right>
      <top style="medium">
        <color theme="1"/>
      </top>
      <bottom style="medium">
        <color theme="1"/>
      </bottom>
      <diagonal/>
    </border>
    <border>
      <left/>
      <right style="medium">
        <color theme="1"/>
      </right>
      <top style="medium">
        <color theme="1"/>
      </top>
      <bottom style="medium">
        <color indexed="64"/>
      </bottom>
      <diagonal/>
    </border>
    <border>
      <left/>
      <right style="medium">
        <color theme="1"/>
      </right>
      <top style="medium">
        <color indexed="64"/>
      </top>
      <bottom style="dotted">
        <color indexed="64"/>
      </bottom>
      <diagonal/>
    </border>
    <border>
      <left/>
      <right style="medium">
        <color theme="1"/>
      </right>
      <top/>
      <bottom style="medium">
        <color indexed="64"/>
      </bottom>
      <diagonal/>
    </border>
    <border>
      <left/>
      <right style="medium">
        <color theme="1"/>
      </right>
      <top/>
      <bottom style="medium">
        <color theme="1"/>
      </bottom>
      <diagonal/>
    </border>
    <border>
      <left/>
      <right/>
      <top style="double">
        <color theme="1"/>
      </top>
      <bottom style="medium">
        <color indexed="64"/>
      </bottom>
      <diagonal/>
    </border>
    <border>
      <left style="medium">
        <color theme="1"/>
      </left>
      <right style="medium">
        <color theme="1"/>
      </right>
      <top style="medium">
        <color theme="1"/>
      </top>
      <bottom style="double">
        <color indexed="64"/>
      </bottom>
      <diagonal/>
    </border>
    <border>
      <left/>
      <right style="medium">
        <color theme="1"/>
      </right>
      <top style="medium">
        <color theme="1"/>
      </top>
      <bottom style="double">
        <color indexed="64"/>
      </bottom>
      <diagonal/>
    </border>
    <border>
      <left style="medium">
        <color theme="1"/>
      </left>
      <right style="medium">
        <color theme="1"/>
      </right>
      <top style="medium">
        <color indexed="64"/>
      </top>
      <bottom style="thin">
        <color indexed="64"/>
      </bottom>
      <diagonal/>
    </border>
    <border>
      <left/>
      <right style="medium">
        <color theme="1"/>
      </right>
      <top style="medium">
        <color indexed="64"/>
      </top>
      <bottom style="thin">
        <color indexed="64"/>
      </bottom>
      <diagonal/>
    </border>
    <border>
      <left style="medium">
        <color theme="1"/>
      </left>
      <right style="medium">
        <color theme="1"/>
      </right>
      <top/>
      <bottom style="thin">
        <color indexed="64"/>
      </bottom>
      <diagonal/>
    </border>
    <border>
      <left/>
      <right style="medium">
        <color theme="1"/>
      </right>
      <top/>
      <bottom style="thin">
        <color indexed="64"/>
      </bottom>
      <diagonal/>
    </border>
    <border>
      <left style="medium">
        <color theme="1"/>
      </left>
      <right style="medium">
        <color theme="1"/>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style="medium">
        <color theme="1"/>
      </right>
      <top style="medium">
        <color indexed="64"/>
      </top>
      <bottom style="double">
        <color indexed="64"/>
      </bottom>
      <diagonal/>
    </border>
    <border>
      <left/>
      <right style="medium">
        <color theme="1"/>
      </right>
      <top style="medium">
        <color indexed="64"/>
      </top>
      <bottom style="double">
        <color indexed="64"/>
      </bottom>
      <diagonal/>
    </border>
    <border>
      <left style="medium">
        <color theme="1"/>
      </left>
      <right style="medium">
        <color theme="1"/>
      </right>
      <top style="double">
        <color indexed="64"/>
      </top>
      <bottom style="double">
        <color indexed="64"/>
      </bottom>
      <diagonal/>
    </border>
    <border>
      <left/>
      <right style="medium">
        <color theme="1"/>
      </right>
      <top style="double">
        <color indexed="64"/>
      </top>
      <bottom style="double">
        <color indexed="64"/>
      </bottom>
      <diagonal/>
    </border>
    <border>
      <left style="medium">
        <color rgb="FF000000"/>
      </left>
      <right style="dotted">
        <color indexed="64"/>
      </right>
      <top style="double">
        <color indexed="64"/>
      </top>
      <bottom style="medium">
        <color indexed="64"/>
      </bottom>
      <diagonal/>
    </border>
    <border>
      <left style="dotted">
        <color indexed="64"/>
      </left>
      <right style="thin">
        <color rgb="FF000000"/>
      </right>
      <top style="double">
        <color indexed="64"/>
      </top>
      <bottom style="medium">
        <color indexed="64"/>
      </bottom>
      <diagonal/>
    </border>
    <border>
      <left style="medium">
        <color rgb="FF000000"/>
      </left>
      <right style="dotted">
        <color indexed="64"/>
      </right>
      <top/>
      <bottom style="thin">
        <color indexed="64"/>
      </bottom>
      <diagonal/>
    </border>
    <border>
      <left style="dotted">
        <color indexed="64"/>
      </left>
      <right style="thin">
        <color rgb="FF000000"/>
      </right>
      <top/>
      <bottom/>
      <diagonal/>
    </border>
    <border>
      <left style="medium">
        <color rgb="FF000000"/>
      </left>
      <right style="dotted">
        <color indexed="64"/>
      </right>
      <top style="thin">
        <color indexed="64"/>
      </top>
      <bottom/>
      <diagonal/>
    </border>
    <border>
      <left style="dotted">
        <color indexed="64"/>
      </left>
      <right style="thin">
        <color rgb="FF000000"/>
      </right>
      <top style="thin">
        <color indexed="64"/>
      </top>
      <bottom style="thin">
        <color indexed="64"/>
      </bottom>
      <diagonal/>
    </border>
    <border>
      <left style="medium">
        <color rgb="FF000000"/>
      </left>
      <right style="dotted">
        <color indexed="64"/>
      </right>
      <top style="thin">
        <color indexed="64"/>
      </top>
      <bottom style="medium">
        <color indexed="64"/>
      </bottom>
      <diagonal/>
    </border>
    <border>
      <left style="dotted">
        <color indexed="64"/>
      </left>
      <right style="thin">
        <color rgb="FF000000"/>
      </right>
      <top style="thin">
        <color indexed="64"/>
      </top>
      <bottom style="medium">
        <color indexed="64"/>
      </bottom>
      <diagonal/>
    </border>
    <border>
      <left style="medium">
        <color rgb="FF000000"/>
      </left>
      <right style="dotted">
        <color indexed="64"/>
      </right>
      <top/>
      <bottom style="medium">
        <color indexed="64"/>
      </bottom>
      <diagonal/>
    </border>
    <border>
      <left style="dotted">
        <color indexed="64"/>
      </left>
      <right style="thin">
        <color rgb="FF000000"/>
      </right>
      <top/>
      <bottom style="medium">
        <color indexed="64"/>
      </bottom>
      <diagonal/>
    </border>
    <border>
      <left style="dotted">
        <color indexed="64"/>
      </left>
      <right style="thin">
        <color rgb="FF000000"/>
      </right>
      <top/>
      <bottom style="thin">
        <color indexed="64"/>
      </bottom>
      <diagonal/>
    </border>
    <border>
      <left style="medium">
        <color rgb="FF000000"/>
      </left>
      <right style="dotted">
        <color indexed="64"/>
      </right>
      <top style="thin">
        <color indexed="64"/>
      </top>
      <bottom style="thin">
        <color indexed="64"/>
      </bottom>
      <diagonal/>
    </border>
    <border>
      <left style="medium">
        <color rgb="FF000000"/>
      </left>
      <right style="dotted">
        <color indexed="64"/>
      </right>
      <top style="medium">
        <color indexed="64"/>
      </top>
      <bottom style="medium">
        <color indexed="64"/>
      </bottom>
      <diagonal/>
    </border>
    <border>
      <left style="dotted">
        <color indexed="64"/>
      </left>
      <right style="thin">
        <color rgb="FF000000"/>
      </right>
      <top style="medium">
        <color indexed="64"/>
      </top>
      <bottom style="medium">
        <color indexed="64"/>
      </bottom>
      <diagonal/>
    </border>
    <border>
      <left style="medium">
        <color rgb="FF000000"/>
      </left>
      <right style="dotted">
        <color indexed="64"/>
      </right>
      <top/>
      <bottom/>
      <diagonal/>
    </border>
    <border>
      <left style="medium">
        <color rgb="FF000000"/>
      </left>
      <right style="dotted">
        <color indexed="64"/>
      </right>
      <top/>
      <bottom style="double">
        <color indexed="64"/>
      </bottom>
      <diagonal/>
    </border>
    <border>
      <left style="dotted">
        <color indexed="64"/>
      </left>
      <right style="thin">
        <color rgb="FF000000"/>
      </right>
      <top/>
      <bottom style="double">
        <color indexed="64"/>
      </bottom>
      <diagonal/>
    </border>
    <border>
      <left style="medium">
        <color rgb="FF000000"/>
      </left>
      <right style="dotted">
        <color indexed="64"/>
      </right>
      <top style="double">
        <color indexed="64"/>
      </top>
      <bottom style="double">
        <color indexed="64"/>
      </bottom>
      <diagonal/>
    </border>
    <border>
      <left style="medium">
        <color theme="1"/>
      </left>
      <right/>
      <top style="medium">
        <color theme="1"/>
      </top>
      <bottom style="double">
        <color indexed="64"/>
      </bottom>
      <diagonal/>
    </border>
    <border>
      <left style="medium">
        <color theme="1"/>
      </left>
      <right/>
      <top style="double">
        <color indexed="64"/>
      </top>
      <bottom style="medium">
        <color indexed="64"/>
      </bottom>
      <diagonal/>
    </border>
    <border>
      <left style="medium">
        <color theme="1"/>
      </left>
      <right/>
      <top style="thin">
        <color theme="1"/>
      </top>
      <bottom style="thin">
        <color theme="1"/>
      </bottom>
      <diagonal/>
    </border>
    <border>
      <left style="medium">
        <color theme="1"/>
      </left>
      <right/>
      <top style="thin">
        <color theme="1"/>
      </top>
      <bottom style="medium">
        <color indexed="64"/>
      </bottom>
      <diagonal/>
    </border>
    <border>
      <left style="medium">
        <color theme="1"/>
      </left>
      <right/>
      <top/>
      <bottom style="thin">
        <color theme="1"/>
      </bottom>
      <diagonal/>
    </border>
    <border>
      <left style="medium">
        <color theme="1"/>
      </left>
      <right/>
      <top style="medium">
        <color indexed="64"/>
      </top>
      <bottom style="medium">
        <color indexed="64"/>
      </bottom>
      <diagonal/>
    </border>
    <border>
      <left style="medium">
        <color theme="1"/>
      </left>
      <right/>
      <top style="thin">
        <color theme="1"/>
      </top>
      <bottom style="thin">
        <color indexed="64"/>
      </bottom>
      <diagonal/>
    </border>
    <border>
      <left style="medium">
        <color theme="1"/>
      </left>
      <right/>
      <top style="double">
        <color indexed="64"/>
      </top>
      <bottom style="double">
        <color indexed="64"/>
      </bottom>
      <diagonal/>
    </border>
    <border>
      <left style="medium">
        <color theme="1"/>
      </left>
      <right/>
      <top/>
      <bottom style="medium">
        <color theme="1"/>
      </bottom>
      <diagonal/>
    </border>
    <border>
      <left style="medium">
        <color theme="1"/>
      </left>
      <right style="medium">
        <color theme="1"/>
      </right>
      <top style="double">
        <color indexed="64"/>
      </top>
      <bottom style="medium">
        <color indexed="64"/>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indexed="64"/>
      </bottom>
      <diagonal/>
    </border>
    <border>
      <left style="medium">
        <color theme="1"/>
      </left>
      <right style="medium">
        <color theme="1"/>
      </right>
      <top/>
      <bottom style="thin">
        <color theme="1"/>
      </bottom>
      <diagonal/>
    </border>
    <border>
      <left style="medium">
        <color theme="1"/>
      </left>
      <right style="medium">
        <color theme="1"/>
      </right>
      <top style="medium">
        <color indexed="64"/>
      </top>
      <bottom style="medium">
        <color indexed="64"/>
      </bottom>
      <diagonal/>
    </border>
    <border>
      <left style="medium">
        <color theme="1"/>
      </left>
      <right style="medium">
        <color theme="1"/>
      </right>
      <top style="thin">
        <color theme="1"/>
      </top>
      <bottom style="thin">
        <color indexed="64"/>
      </bottom>
      <diagonal/>
    </border>
    <border diagonalDown="1">
      <left/>
      <right style="double">
        <color theme="9" tint="-0.24994659260841701"/>
      </right>
      <top style="medium">
        <color indexed="64"/>
      </top>
      <bottom style="medium">
        <color indexed="64"/>
      </bottom>
      <diagonal style="thin">
        <color theme="1"/>
      </diagonal>
    </border>
    <border>
      <left style="double">
        <color theme="9" tint="-0.24994659260841701"/>
      </left>
      <right/>
      <top style="double">
        <color indexed="64"/>
      </top>
      <bottom style="medium">
        <color indexed="64"/>
      </bottom>
      <diagonal/>
    </border>
    <border>
      <left style="double">
        <color theme="9" tint="-0.24994659260841701"/>
      </left>
      <right/>
      <top style="thin">
        <color indexed="64"/>
      </top>
      <bottom/>
      <diagonal/>
    </border>
    <border>
      <left style="double">
        <color theme="9" tint="-0.24994659260841701"/>
      </left>
      <right/>
      <top style="thin">
        <color indexed="64"/>
      </top>
      <bottom style="thin">
        <color indexed="64"/>
      </bottom>
      <diagonal/>
    </border>
    <border>
      <left style="double">
        <color theme="9" tint="-0.24994659260841701"/>
      </left>
      <right/>
      <top/>
      <bottom style="double">
        <color indexed="64"/>
      </bottom>
      <diagonal/>
    </border>
    <border>
      <left style="double">
        <color theme="9" tint="-0.24994659260841701"/>
      </left>
      <right/>
      <top style="double">
        <color indexed="64"/>
      </top>
      <bottom style="double">
        <color indexed="64"/>
      </bottom>
      <diagonal/>
    </border>
    <border>
      <left style="dotted">
        <color indexed="64"/>
      </left>
      <right style="thin">
        <color indexed="64"/>
      </right>
      <top style="double">
        <color indexed="64"/>
      </top>
      <bottom style="double">
        <color theme="9" tint="-0.24994659260841701"/>
      </bottom>
      <diagonal/>
    </border>
    <border>
      <left style="dotted">
        <color indexed="64"/>
      </left>
      <right style="thin">
        <color indexed="64"/>
      </right>
      <top/>
      <bottom style="double">
        <color theme="9" tint="-0.24994659260841701"/>
      </bottom>
      <diagonal/>
    </border>
    <border>
      <left style="double">
        <color theme="9" tint="-0.24994659260841701"/>
      </left>
      <right/>
      <top style="medium">
        <color indexed="64"/>
      </top>
      <bottom/>
      <diagonal/>
    </border>
    <border>
      <left style="medium">
        <color theme="1"/>
      </left>
      <right style="medium">
        <color theme="1"/>
      </right>
      <top style="double">
        <color indexed="64"/>
      </top>
      <bottom style="dotted">
        <color indexed="64"/>
      </bottom>
      <diagonal/>
    </border>
    <border>
      <left style="medium">
        <color theme="1"/>
      </left>
      <right style="medium">
        <color theme="1"/>
      </right>
      <top style="dotted">
        <color indexed="64"/>
      </top>
      <bottom style="double">
        <color indexed="64"/>
      </bottom>
      <diagonal/>
    </border>
    <border>
      <left style="dotted">
        <color indexed="64"/>
      </left>
      <right/>
      <top style="double">
        <color indexed="64"/>
      </top>
      <bottom style="double">
        <color theme="9" tint="-0.24994659260841701"/>
      </bottom>
      <diagonal/>
    </border>
    <border>
      <left style="thin">
        <color theme="1"/>
      </left>
      <right style="double">
        <color theme="9" tint="-0.24994659260841701"/>
      </right>
      <top style="double">
        <color theme="9" tint="-0.24994659260841701"/>
      </top>
      <bottom style="double">
        <color indexed="64"/>
      </bottom>
      <diagonal/>
    </border>
    <border>
      <left style="thin">
        <color theme="1"/>
      </left>
      <right style="double">
        <color theme="9" tint="-0.24994659260841701"/>
      </right>
      <top style="double">
        <color theme="9" tint="-0.24994659260841701"/>
      </top>
      <bottom/>
      <diagonal/>
    </border>
    <border diagonalDown="1">
      <left style="thin">
        <color theme="1"/>
      </left>
      <right style="double">
        <color theme="9" tint="-0.24994659260841701"/>
      </right>
      <top style="medium">
        <color indexed="64"/>
      </top>
      <bottom style="medium">
        <color indexed="64"/>
      </bottom>
      <diagonal style="thin">
        <color indexed="64"/>
      </diagonal>
    </border>
    <border>
      <left style="thin">
        <color theme="1"/>
      </left>
      <right style="double">
        <color theme="9" tint="-0.24994659260841701"/>
      </right>
      <top/>
      <bottom style="medium">
        <color indexed="64"/>
      </bottom>
      <diagonal/>
    </border>
    <border diagonalDown="1">
      <left style="thin">
        <color theme="1"/>
      </left>
      <right style="double">
        <color theme="9" tint="-0.24994659260841701"/>
      </right>
      <top/>
      <bottom style="medium">
        <color indexed="64"/>
      </bottom>
      <diagonal style="thin">
        <color indexed="64"/>
      </diagonal>
    </border>
    <border diagonalDown="1">
      <left style="thin">
        <color theme="1"/>
      </left>
      <right style="double">
        <color theme="9" tint="-0.24994659260841701"/>
      </right>
      <top style="medium">
        <color indexed="64"/>
      </top>
      <bottom style="double">
        <color indexed="64"/>
      </bottom>
      <diagonal style="thin">
        <color indexed="64"/>
      </diagonal>
    </border>
    <border diagonalDown="1">
      <left style="thin">
        <color theme="1"/>
      </left>
      <right style="double">
        <color theme="9" tint="-0.24994659260841701"/>
      </right>
      <top style="double">
        <color indexed="64"/>
      </top>
      <bottom style="double">
        <color theme="9" tint="-0.24994659260841701"/>
      </bottom>
      <diagonal style="thin">
        <color indexed="64"/>
      </diagonal>
    </border>
    <border>
      <left style="dotted">
        <color theme="1"/>
      </left>
      <right style="thin">
        <color indexed="64"/>
      </right>
      <top style="double">
        <color theme="1"/>
      </top>
      <bottom style="thin">
        <color indexed="64"/>
      </bottom>
      <diagonal/>
    </border>
    <border>
      <left style="dotted">
        <color theme="1"/>
      </left>
      <right style="thin">
        <color indexed="64"/>
      </right>
      <top style="thin">
        <color indexed="64"/>
      </top>
      <bottom style="medium">
        <color indexed="64"/>
      </bottom>
      <diagonal/>
    </border>
    <border>
      <left style="dotted">
        <color theme="1"/>
      </left>
      <right style="thin">
        <color indexed="64"/>
      </right>
      <top/>
      <bottom style="medium">
        <color indexed="64"/>
      </bottom>
      <diagonal/>
    </border>
    <border>
      <left style="dotted">
        <color theme="1"/>
      </left>
      <right style="thin">
        <color indexed="64"/>
      </right>
      <top/>
      <bottom style="thin">
        <color indexed="64"/>
      </bottom>
      <diagonal/>
    </border>
    <border>
      <left style="dotted">
        <color theme="1"/>
      </left>
      <right style="thin">
        <color indexed="64"/>
      </right>
      <top style="medium">
        <color indexed="64"/>
      </top>
      <bottom style="medium">
        <color indexed="64"/>
      </bottom>
      <diagonal/>
    </border>
    <border>
      <left style="dotted">
        <color theme="1"/>
      </left>
      <right style="thin">
        <color indexed="64"/>
      </right>
      <top style="double">
        <color indexed="64"/>
      </top>
      <bottom style="double">
        <color theme="9" tint="-0.24994659260841701"/>
      </bottom>
      <diagonal/>
    </border>
    <border>
      <left/>
      <right style="medium">
        <color theme="1"/>
      </right>
      <top style="thin">
        <color indexed="64"/>
      </top>
      <bottom style="medium">
        <color indexed="64"/>
      </bottom>
      <diagonal/>
    </border>
    <border>
      <left/>
      <right style="medium">
        <color theme="1"/>
      </right>
      <top style="medium">
        <color indexed="64"/>
      </top>
      <bottom style="medium">
        <color indexed="64"/>
      </bottom>
      <diagonal/>
    </border>
    <border>
      <left style="medium">
        <color theme="1"/>
      </left>
      <right style="dotted">
        <color indexed="64"/>
      </right>
      <top style="medium">
        <color indexed="64"/>
      </top>
      <bottom style="double">
        <color indexed="64"/>
      </bottom>
      <diagonal/>
    </border>
    <border>
      <left/>
      <right style="medium">
        <color theme="1"/>
      </right>
      <top style="double">
        <color indexed="64"/>
      </top>
      <bottom style="medium">
        <color theme="1"/>
      </bottom>
      <diagonal/>
    </border>
    <border>
      <left style="medium">
        <color theme="1"/>
      </left>
      <right style="medium">
        <color theme="1"/>
      </right>
      <top style="dotted">
        <color indexed="64"/>
      </top>
      <bottom style="medium">
        <color indexed="64"/>
      </bottom>
      <diagonal/>
    </border>
    <border>
      <left style="medium">
        <color theme="1"/>
      </left>
      <right style="medium">
        <color theme="1"/>
      </right>
      <top style="dotted">
        <color indexed="64"/>
      </top>
      <bottom style="medium">
        <color theme="1"/>
      </bottom>
      <diagonal/>
    </border>
    <border>
      <left/>
      <right/>
      <top style="double">
        <color theme="9" tint="-0.24994659260841701"/>
      </top>
      <bottom style="medium">
        <color indexed="64"/>
      </bottom>
      <diagonal/>
    </border>
    <border>
      <left/>
      <right/>
      <top style="dotted">
        <color indexed="64"/>
      </top>
      <bottom style="double">
        <color theme="9" tint="-0.24994659260841701"/>
      </bottom>
      <diagonal/>
    </border>
    <border>
      <left style="medium">
        <color theme="9" tint="-0.24994659260841701"/>
      </left>
      <right style="double">
        <color theme="9" tint="-0.24994659260841701"/>
      </right>
      <top style="double">
        <color theme="9" tint="-0.24994659260841701"/>
      </top>
      <bottom style="medium">
        <color indexed="64"/>
      </bottom>
      <diagonal/>
    </border>
    <border>
      <left style="medium">
        <color theme="9" tint="-0.24994659260841701"/>
      </left>
      <right style="double">
        <color theme="9" tint="-0.24994659260841701"/>
      </right>
      <top style="medium">
        <color indexed="64"/>
      </top>
      <bottom style="dotted">
        <color indexed="64"/>
      </bottom>
      <diagonal/>
    </border>
    <border>
      <left style="medium">
        <color theme="9" tint="-0.24994659260841701"/>
      </left>
      <right style="double">
        <color theme="9" tint="-0.24994659260841701"/>
      </right>
      <top style="dotted">
        <color indexed="64"/>
      </top>
      <bottom style="medium">
        <color indexed="64"/>
      </bottom>
      <diagonal/>
    </border>
    <border>
      <left style="medium">
        <color theme="9" tint="-0.24994659260841701"/>
      </left>
      <right style="double">
        <color theme="9" tint="-0.24994659260841701"/>
      </right>
      <top/>
      <bottom style="medium">
        <color indexed="64"/>
      </bottom>
      <diagonal/>
    </border>
    <border>
      <left style="medium">
        <color theme="9" tint="-0.24994659260841701"/>
      </left>
      <right style="double">
        <color theme="9" tint="-0.24994659260841701"/>
      </right>
      <top style="dotted">
        <color indexed="64"/>
      </top>
      <bottom style="double">
        <color indexed="64"/>
      </bottom>
      <diagonal/>
    </border>
    <border>
      <left style="medium">
        <color theme="9" tint="-0.24994659260841701"/>
      </left>
      <right style="double">
        <color theme="9" tint="-0.24994659260841701"/>
      </right>
      <top style="dotted">
        <color indexed="64"/>
      </top>
      <bottom style="double">
        <color theme="9" tint="-0.24994659260841701"/>
      </bottom>
      <diagonal/>
    </border>
    <border>
      <left style="double">
        <color theme="9" tint="-0.24994659260841701"/>
      </left>
      <right/>
      <top style="medium">
        <color indexed="64"/>
      </top>
      <bottom style="dotted">
        <color indexed="64"/>
      </bottom>
      <diagonal/>
    </border>
    <border>
      <left style="double">
        <color theme="9" tint="-0.24994659260841701"/>
      </left>
      <right/>
      <top style="double">
        <color indexed="64"/>
      </top>
      <bottom/>
      <diagonal/>
    </border>
    <border>
      <left/>
      <right style="double">
        <color theme="9" tint="-0.24994659260841701"/>
      </right>
      <top style="double">
        <color indexed="64"/>
      </top>
      <bottom style="medium">
        <color indexed="64"/>
      </bottom>
      <diagonal/>
    </border>
    <border>
      <left style="double">
        <color rgb="FFE26B0A"/>
      </left>
      <right style="double">
        <color theme="9" tint="-0.24994659260841701"/>
      </right>
      <top style="medium">
        <color indexed="64"/>
      </top>
      <bottom style="medium">
        <color indexed="64"/>
      </bottom>
      <diagonal/>
    </border>
    <border>
      <left style="double">
        <color rgb="FFE26B0A"/>
      </left>
      <right style="double">
        <color theme="9" tint="-0.24994659260841701"/>
      </right>
      <top/>
      <bottom style="medium">
        <color indexed="64"/>
      </bottom>
      <diagonal/>
    </border>
    <border>
      <left style="double">
        <color rgb="FFE26B0A"/>
      </left>
      <right style="double">
        <color theme="9" tint="-0.24994659260841701"/>
      </right>
      <top style="double">
        <color indexed="64"/>
      </top>
      <bottom style="medium">
        <color indexed="64"/>
      </bottom>
      <diagonal/>
    </border>
    <border>
      <left style="double">
        <color rgb="FFE26B0A"/>
      </left>
      <right style="double">
        <color theme="9" tint="-0.24994659260841701"/>
      </right>
      <top/>
      <bottom style="double">
        <color theme="9" tint="-0.24994659260841701"/>
      </bottom>
      <diagonal/>
    </border>
    <border>
      <left style="double">
        <color theme="9" tint="-0.24994659260841701"/>
      </left>
      <right/>
      <top style="dotted">
        <color indexed="64"/>
      </top>
      <bottom/>
      <diagonal/>
    </border>
    <border>
      <left style="double">
        <color rgb="FFE26B0A"/>
      </left>
      <right/>
      <top style="medium">
        <color indexed="64"/>
      </top>
      <bottom style="medium">
        <color indexed="64"/>
      </bottom>
      <diagonal/>
    </border>
    <border>
      <left style="double">
        <color rgb="FFE26B0A"/>
      </left>
      <right/>
      <top/>
      <bottom style="double">
        <color indexed="64"/>
      </bottom>
      <diagonal/>
    </border>
    <border>
      <left style="double">
        <color rgb="FFE26B0A"/>
      </left>
      <right/>
      <top style="double">
        <color indexed="64"/>
      </top>
      <bottom style="medium">
        <color indexed="64"/>
      </bottom>
      <diagonal/>
    </border>
    <border>
      <left/>
      <right style="medium">
        <color theme="1"/>
      </right>
      <top style="double">
        <color indexed="64"/>
      </top>
      <bottom style="dotted">
        <color indexed="64"/>
      </bottom>
      <diagonal/>
    </border>
    <border>
      <left/>
      <right style="medium">
        <color theme="1"/>
      </right>
      <top style="dotted">
        <color indexed="64"/>
      </top>
      <bottom style="double">
        <color indexed="64"/>
      </bottom>
      <diagonal/>
    </border>
    <border>
      <left/>
      <right style="medium">
        <color theme="1"/>
      </right>
      <top/>
      <bottom style="double">
        <color indexed="64"/>
      </bottom>
      <diagonal/>
    </border>
    <border>
      <left style="double">
        <color theme="9" tint="-0.24994659260841701"/>
      </left>
      <right/>
      <top style="double">
        <color indexed="64"/>
      </top>
      <bottom style="dotted">
        <color indexed="64"/>
      </bottom>
      <diagonal/>
    </border>
    <border>
      <left style="double">
        <color theme="9" tint="-0.24994659260841701"/>
      </left>
      <right/>
      <top style="dotted">
        <color indexed="64"/>
      </top>
      <bottom style="double">
        <color indexed="64"/>
      </bottom>
      <diagonal/>
    </border>
    <border>
      <left style="double">
        <color theme="9" tint="-0.24994659260841701"/>
      </left>
      <right/>
      <top/>
      <bottom style="dotted">
        <color indexed="64"/>
      </bottom>
      <diagonal/>
    </border>
    <border>
      <left style="thin">
        <color theme="1"/>
      </left>
      <right/>
      <top/>
      <bottom style="thin">
        <color indexed="64"/>
      </bottom>
      <diagonal/>
    </border>
    <border>
      <left style="thin">
        <color theme="1"/>
      </left>
      <right/>
      <top style="thin">
        <color indexed="64"/>
      </top>
      <bottom style="medium">
        <color indexed="64"/>
      </bottom>
      <diagonal/>
    </border>
    <border>
      <left style="thin">
        <color theme="1"/>
      </left>
      <right/>
      <top style="double">
        <color indexed="64"/>
      </top>
      <bottom style="double">
        <color theme="9" tint="-0.24994659260841701"/>
      </bottom>
      <diagonal/>
    </border>
    <border>
      <left/>
      <right style="medium">
        <color theme="1"/>
      </right>
      <top style="dotted">
        <color indexed="64"/>
      </top>
      <bottom style="medium">
        <color indexed="64"/>
      </bottom>
      <diagonal/>
    </border>
    <border>
      <left/>
      <right style="medium">
        <color theme="1"/>
      </right>
      <top style="dotted">
        <color indexed="64"/>
      </top>
      <bottom style="medium">
        <color theme="1"/>
      </bottom>
      <diagonal/>
    </border>
    <border>
      <left style="double">
        <color rgb="FFE26B0A"/>
      </left>
      <right style="double">
        <color theme="9" tint="-0.24994659260841701"/>
      </right>
      <top style="double">
        <color theme="9" tint="-0.24994659260841701"/>
      </top>
      <bottom style="medium">
        <color indexed="64"/>
      </bottom>
      <diagonal/>
    </border>
    <border>
      <left style="double">
        <color rgb="FFE26B0A"/>
      </left>
      <right style="double">
        <color theme="9" tint="-0.24994659260841701"/>
      </right>
      <top style="medium">
        <color indexed="64"/>
      </top>
      <bottom style="dotted">
        <color indexed="64"/>
      </bottom>
      <diagonal/>
    </border>
    <border>
      <left style="double">
        <color rgb="FFE26B0A"/>
      </left>
      <right style="double">
        <color theme="9" tint="-0.24994659260841701"/>
      </right>
      <top style="dotted">
        <color indexed="64"/>
      </top>
      <bottom/>
      <diagonal/>
    </border>
    <border>
      <left/>
      <right style="double">
        <color theme="9" tint="-0.24994659260841701"/>
      </right>
      <top style="dotted">
        <color indexed="64"/>
      </top>
      <bottom/>
      <diagonal/>
    </border>
    <border>
      <left style="double">
        <color rgb="FFE26B0A"/>
      </left>
      <right style="double">
        <color theme="9" tint="-0.24994659260841701"/>
      </right>
      <top style="dotted">
        <color indexed="64"/>
      </top>
      <bottom style="medium">
        <color indexed="64"/>
      </bottom>
      <diagonal/>
    </border>
    <border>
      <left style="double">
        <color theme="9" tint="-0.24994659260841701"/>
      </left>
      <right style="double">
        <color theme="9" tint="-0.24994659260841701"/>
      </right>
      <top style="dotted">
        <color indexed="64"/>
      </top>
      <bottom style="medium">
        <color theme="1"/>
      </bottom>
      <diagonal/>
    </border>
    <border>
      <left/>
      <right style="medium">
        <color theme="1"/>
      </right>
      <top/>
      <bottom/>
      <diagonal/>
    </border>
    <border>
      <left style="double">
        <color rgb="FFE26B0A"/>
      </left>
      <right/>
      <top style="medium">
        <color theme="1"/>
      </top>
      <bottom style="medium">
        <color indexed="64"/>
      </bottom>
      <diagonal/>
    </border>
    <border>
      <left style="thin">
        <color theme="1"/>
      </left>
      <right style="medium">
        <color theme="1"/>
      </right>
      <top style="medium">
        <color theme="1"/>
      </top>
      <bottom style="medium">
        <color indexed="64"/>
      </bottom>
      <diagonal/>
    </border>
    <border>
      <left style="double">
        <color rgb="FFE26B0A"/>
      </left>
      <right/>
      <top/>
      <bottom style="dotted">
        <color indexed="64"/>
      </bottom>
      <diagonal/>
    </border>
    <border>
      <left style="thin">
        <color theme="1"/>
      </left>
      <right style="medium">
        <color theme="1"/>
      </right>
      <top style="medium">
        <color indexed="64"/>
      </top>
      <bottom style="dotted">
        <color indexed="64"/>
      </bottom>
      <diagonal/>
    </border>
    <border>
      <left style="double">
        <color rgb="FFE26B0A"/>
      </left>
      <right/>
      <top/>
      <bottom/>
      <diagonal/>
    </border>
    <border>
      <left style="thin">
        <color theme="1"/>
      </left>
      <right style="medium">
        <color theme="1"/>
      </right>
      <top/>
      <bottom/>
      <diagonal/>
    </border>
    <border>
      <left style="double">
        <color rgb="FFE26B0A"/>
      </left>
      <right/>
      <top/>
      <bottom style="medium">
        <color indexed="64"/>
      </bottom>
      <diagonal/>
    </border>
    <border>
      <left style="double">
        <color rgb="FFE26B0A"/>
      </left>
      <right/>
      <top style="medium">
        <color indexed="64"/>
      </top>
      <bottom style="dotted">
        <color indexed="64"/>
      </bottom>
      <diagonal/>
    </border>
    <border>
      <left style="double">
        <color rgb="FFE26B0A"/>
      </left>
      <right/>
      <top style="dotted">
        <color indexed="64"/>
      </top>
      <bottom style="medium">
        <color theme="1"/>
      </bottom>
      <diagonal/>
    </border>
    <border>
      <left style="thin">
        <color theme="1"/>
      </left>
      <right style="medium">
        <color theme="1"/>
      </right>
      <top style="dotted">
        <color indexed="64"/>
      </top>
      <bottom style="medium">
        <color theme="1"/>
      </bottom>
      <diagonal/>
    </border>
    <border>
      <left style="dotted">
        <color indexed="64"/>
      </left>
      <right style="double">
        <color theme="9" tint="-0.24994659260841701"/>
      </right>
      <top style="double">
        <color indexed="64"/>
      </top>
      <bottom style="medium">
        <color indexed="64"/>
      </bottom>
      <diagonal/>
    </border>
    <border>
      <left style="dotted">
        <color indexed="64"/>
      </left>
      <right style="double">
        <color theme="9" tint="-0.24994659260841701"/>
      </right>
      <top/>
      <bottom style="thin">
        <color indexed="64"/>
      </bottom>
      <diagonal/>
    </border>
    <border>
      <left style="dotted">
        <color indexed="64"/>
      </left>
      <right style="double">
        <color theme="9" tint="-0.24994659260841701"/>
      </right>
      <top style="thin">
        <color indexed="64"/>
      </top>
      <bottom style="thin">
        <color indexed="64"/>
      </bottom>
      <diagonal/>
    </border>
    <border>
      <left style="dotted">
        <color indexed="64"/>
      </left>
      <right style="double">
        <color theme="9" tint="-0.24994659260841701"/>
      </right>
      <top style="thin">
        <color indexed="64"/>
      </top>
      <bottom style="medium">
        <color indexed="64"/>
      </bottom>
      <diagonal/>
    </border>
    <border>
      <left style="dotted">
        <color indexed="64"/>
      </left>
      <right style="double">
        <color theme="9" tint="-0.24994659260841701"/>
      </right>
      <top style="medium">
        <color indexed="64"/>
      </top>
      <bottom style="thin">
        <color indexed="64"/>
      </bottom>
      <diagonal/>
    </border>
    <border>
      <left style="dotted">
        <color indexed="64"/>
      </left>
      <right style="double">
        <color theme="9" tint="-0.24994659260841701"/>
      </right>
      <top style="medium">
        <color indexed="64"/>
      </top>
      <bottom style="medium">
        <color indexed="64"/>
      </bottom>
      <diagonal/>
    </border>
    <border>
      <left style="dotted">
        <color indexed="64"/>
      </left>
      <right style="double">
        <color theme="9" tint="-0.24994659260841701"/>
      </right>
      <top style="double">
        <color indexed="64"/>
      </top>
      <bottom style="double">
        <color indexed="64"/>
      </bottom>
      <diagonal/>
    </border>
    <border>
      <left style="double">
        <color rgb="FFE26B0A"/>
      </left>
      <right style="dotted">
        <color indexed="64"/>
      </right>
      <top style="double">
        <color indexed="64"/>
      </top>
      <bottom style="double">
        <color theme="9" tint="-0.24994659260841701"/>
      </bottom>
      <diagonal/>
    </border>
    <border>
      <left style="dotted">
        <color indexed="64"/>
      </left>
      <right style="double">
        <color theme="9" tint="-0.24994659260841701"/>
      </right>
      <top style="double">
        <color indexed="64"/>
      </top>
      <bottom style="double">
        <color theme="9" tint="-0.24994659260841701"/>
      </bottom>
      <diagonal/>
    </border>
    <border>
      <left style="dotted">
        <color indexed="64"/>
      </left>
      <right style="medium">
        <color theme="1"/>
      </right>
      <top style="double">
        <color indexed="64"/>
      </top>
      <bottom style="medium">
        <color indexed="64"/>
      </bottom>
      <diagonal/>
    </border>
    <border>
      <left style="dotted">
        <color indexed="64"/>
      </left>
      <right style="medium">
        <color theme="1"/>
      </right>
      <top/>
      <bottom/>
      <diagonal/>
    </border>
    <border>
      <left style="dotted">
        <color indexed="64"/>
      </left>
      <right style="medium">
        <color theme="1"/>
      </right>
      <top style="thin">
        <color indexed="64"/>
      </top>
      <bottom style="thin">
        <color indexed="64"/>
      </bottom>
      <diagonal/>
    </border>
    <border>
      <left style="dotted">
        <color indexed="64"/>
      </left>
      <right style="medium">
        <color theme="1"/>
      </right>
      <top style="thin">
        <color indexed="64"/>
      </top>
      <bottom style="medium">
        <color indexed="64"/>
      </bottom>
      <diagonal/>
    </border>
    <border>
      <left style="dotted">
        <color indexed="64"/>
      </left>
      <right style="medium">
        <color theme="1"/>
      </right>
      <top/>
      <bottom style="medium">
        <color indexed="64"/>
      </bottom>
      <diagonal/>
    </border>
    <border>
      <left style="dotted">
        <color indexed="64"/>
      </left>
      <right style="medium">
        <color theme="1"/>
      </right>
      <top/>
      <bottom style="thin">
        <color indexed="64"/>
      </bottom>
      <diagonal/>
    </border>
    <border>
      <left style="dotted">
        <color indexed="64"/>
      </left>
      <right style="medium">
        <color theme="1"/>
      </right>
      <top style="medium">
        <color indexed="64"/>
      </top>
      <bottom style="medium">
        <color indexed="64"/>
      </bottom>
      <diagonal/>
    </border>
    <border>
      <left/>
      <right style="double">
        <color theme="9" tint="-0.24994659260841701"/>
      </right>
      <top style="double">
        <color rgb="FFE26B0A"/>
      </top>
      <bottom style="double">
        <color indexed="64"/>
      </bottom>
      <diagonal/>
    </border>
    <border>
      <left style="dotted">
        <color indexed="64"/>
      </left>
      <right style="thin">
        <color rgb="FF000000"/>
      </right>
      <top style="double">
        <color indexed="64"/>
      </top>
      <bottom style="double">
        <color rgb="FFE26B0A"/>
      </bottom>
      <diagonal/>
    </border>
    <border>
      <left style="thin">
        <color rgb="FF000000"/>
      </left>
      <right style="dotted">
        <color indexed="64"/>
      </right>
      <top style="double">
        <color indexed="64"/>
      </top>
      <bottom style="double">
        <color rgb="FFE26B0A"/>
      </bottom>
      <diagonal/>
    </border>
    <border>
      <left/>
      <right/>
      <top style="double">
        <color indexed="64"/>
      </top>
      <bottom style="double">
        <color rgb="FFE26B0A"/>
      </bottom>
      <diagonal/>
    </border>
    <border>
      <left style="thin">
        <color theme="1"/>
      </left>
      <right style="dotted">
        <color indexed="64"/>
      </right>
      <top style="double">
        <color indexed="64"/>
      </top>
      <bottom style="double">
        <color rgb="FFE26B0A"/>
      </bottom>
      <diagonal/>
    </border>
    <border>
      <left style="dotted">
        <color indexed="64"/>
      </left>
      <right style="medium">
        <color theme="1"/>
      </right>
      <top style="double">
        <color indexed="64"/>
      </top>
      <bottom style="double">
        <color rgb="FFE26B0A"/>
      </bottom>
      <diagonal/>
    </border>
    <border>
      <left style="thin">
        <color theme="1"/>
      </left>
      <right style="medium">
        <color theme="1"/>
      </right>
      <top style="double">
        <color indexed="64"/>
      </top>
      <bottom style="dotted">
        <color indexed="64"/>
      </bottom>
      <diagonal/>
    </border>
    <border>
      <left style="thin">
        <color theme="1"/>
      </left>
      <right style="medium">
        <color theme="1"/>
      </right>
      <top style="dotted">
        <color indexed="64"/>
      </top>
      <bottom style="double">
        <color indexed="64"/>
      </bottom>
      <diagonal/>
    </border>
    <border>
      <left style="thin">
        <color theme="1"/>
      </left>
      <right style="medium">
        <color theme="1"/>
      </right>
      <top/>
      <bottom style="double">
        <color indexed="64"/>
      </bottom>
      <diagonal/>
    </border>
    <border>
      <left style="thin">
        <color theme="1"/>
      </left>
      <right style="medium">
        <color theme="1"/>
      </right>
      <top/>
      <bottom style="dotted">
        <color indexed="64"/>
      </bottom>
      <diagonal/>
    </border>
    <border>
      <left style="thin">
        <color theme="1"/>
      </left>
      <right style="medium">
        <color theme="1"/>
      </right>
      <top/>
      <bottom style="medium">
        <color theme="1"/>
      </bottom>
      <diagonal/>
    </border>
    <border>
      <left style="double">
        <color rgb="FFE26B0A"/>
      </left>
      <right style="double">
        <color rgb="FFE26B0A"/>
      </right>
      <top style="double">
        <color rgb="FFE26B0A"/>
      </top>
      <bottom style="medium">
        <color indexed="64"/>
      </bottom>
      <diagonal/>
    </border>
    <border>
      <left style="double">
        <color rgb="FFE26B0A"/>
      </left>
      <right style="double">
        <color rgb="FFE26B0A"/>
      </right>
      <top style="double">
        <color indexed="64"/>
      </top>
      <bottom style="dotted">
        <color indexed="64"/>
      </bottom>
      <diagonal/>
    </border>
    <border>
      <left style="double">
        <color rgb="FFE26B0A"/>
      </left>
      <right style="double">
        <color rgb="FFE26B0A"/>
      </right>
      <top style="dotted">
        <color indexed="64"/>
      </top>
      <bottom style="double">
        <color indexed="64"/>
      </bottom>
      <diagonal/>
    </border>
    <border>
      <left style="double">
        <color rgb="FFE26B0A"/>
      </left>
      <right style="double">
        <color rgb="FFE26B0A"/>
      </right>
      <top/>
      <bottom style="double">
        <color indexed="64"/>
      </bottom>
      <diagonal/>
    </border>
    <border>
      <left style="double">
        <color rgb="FFE26B0A"/>
      </left>
      <right style="double">
        <color rgb="FFE26B0A"/>
      </right>
      <top/>
      <bottom style="dotted">
        <color indexed="64"/>
      </bottom>
      <diagonal/>
    </border>
    <border>
      <left style="double">
        <color rgb="FFE26B0A"/>
      </left>
      <right style="double">
        <color rgb="FFE26B0A"/>
      </right>
      <top style="medium">
        <color indexed="64"/>
      </top>
      <bottom style="dotted">
        <color indexed="64"/>
      </bottom>
      <diagonal/>
    </border>
    <border>
      <left style="double">
        <color rgb="FFE26B0A"/>
      </left>
      <right style="double">
        <color rgb="FFE26B0A"/>
      </right>
      <top style="dotted">
        <color indexed="64"/>
      </top>
      <bottom style="double">
        <color rgb="FFE26B0A"/>
      </bottom>
      <diagonal/>
    </border>
    <border>
      <left/>
      <right style="thin">
        <color rgb="FF000000"/>
      </right>
      <top/>
      <bottom style="thin">
        <color indexed="64"/>
      </bottom>
      <diagonal/>
    </border>
    <border>
      <left style="double">
        <color rgb="FFE26B0A"/>
      </left>
      <right style="double">
        <color rgb="FFE26B0A"/>
      </right>
      <top style="medium">
        <color indexed="64"/>
      </top>
      <bottom style="medium">
        <color indexed="64"/>
      </bottom>
      <diagonal/>
    </border>
    <border>
      <left style="double">
        <color rgb="FFE26B0A"/>
      </left>
      <right style="double">
        <color rgb="FFE26B0A"/>
      </right>
      <top style="dotted">
        <color indexed="64"/>
      </top>
      <bottom style="medium">
        <color indexed="64"/>
      </bottom>
      <diagonal/>
    </border>
    <border>
      <left style="double">
        <color rgb="FFE26B0A"/>
      </left>
      <right style="double">
        <color rgb="FFE26B0A"/>
      </right>
      <top/>
      <bottom style="medium">
        <color indexed="64"/>
      </bottom>
      <diagonal/>
    </border>
    <border>
      <left style="double">
        <color rgb="FFE26B0A"/>
      </left>
      <right style="double">
        <color rgb="FFE26B0A"/>
      </right>
      <top style="double">
        <color indexed="64"/>
      </top>
      <bottom style="medium">
        <color indexed="64"/>
      </bottom>
      <diagonal/>
    </border>
    <border>
      <left style="thin">
        <color theme="1"/>
      </left>
      <right style="double">
        <color theme="9" tint="-0.24994659260841701"/>
      </right>
      <top style="medium">
        <color theme="1"/>
      </top>
      <bottom style="medium">
        <color indexed="64"/>
      </bottom>
      <diagonal/>
    </border>
    <border>
      <left style="thin">
        <color theme="1"/>
      </left>
      <right style="double">
        <color theme="9" tint="-0.24994659260841701"/>
      </right>
      <top style="medium">
        <color indexed="64"/>
      </top>
      <bottom style="dotted">
        <color indexed="64"/>
      </bottom>
      <diagonal/>
    </border>
    <border>
      <left style="thin">
        <color theme="1"/>
      </left>
      <right style="double">
        <color theme="9" tint="-0.24994659260841701"/>
      </right>
      <top style="dotted">
        <color indexed="64"/>
      </top>
      <bottom style="medium">
        <color indexed="64"/>
      </bottom>
      <diagonal/>
    </border>
    <border>
      <left style="thin">
        <color theme="1"/>
      </left>
      <right style="double">
        <color theme="9" tint="-0.24994659260841701"/>
      </right>
      <top style="dotted">
        <color indexed="64"/>
      </top>
      <bottom style="medium">
        <color theme="1"/>
      </bottom>
      <diagonal/>
    </border>
    <border>
      <left style="dotted">
        <color indexed="64"/>
      </left>
      <right style="double">
        <color theme="9" tint="-0.24994659260841701"/>
      </right>
      <top style="thin">
        <color indexed="64"/>
      </top>
      <bottom/>
      <diagonal/>
    </border>
    <border>
      <left style="medium">
        <color indexed="64"/>
      </left>
      <right style="double">
        <color rgb="FFE26B0A"/>
      </right>
      <top style="thin">
        <color indexed="64"/>
      </top>
      <bottom style="thin">
        <color indexed="64"/>
      </bottom>
      <diagonal/>
    </border>
    <border>
      <left style="medium">
        <color theme="1"/>
      </left>
      <right style="medium">
        <color theme="1"/>
      </right>
      <top style="thin">
        <color indexed="64"/>
      </top>
      <bottom style="thin">
        <color theme="1"/>
      </bottom>
      <diagonal/>
    </border>
    <border>
      <left style="dotted">
        <color indexed="64"/>
      </left>
      <right style="double">
        <color theme="9" tint="-0.24994659260841701"/>
      </right>
      <top/>
      <bottom style="double">
        <color indexed="64"/>
      </bottom>
      <diagonal/>
    </border>
    <border diagonalDown="1">
      <left style="thin">
        <color indexed="64"/>
      </left>
      <right style="double">
        <color theme="9" tint="-0.24994659260841701"/>
      </right>
      <top style="medium">
        <color indexed="64"/>
      </top>
      <bottom/>
      <diagonal style="thin">
        <color indexed="64"/>
      </diagonal>
    </border>
    <border diagonalDown="1">
      <left style="thin">
        <color indexed="64"/>
      </left>
      <right style="double">
        <color theme="9" tint="-0.24994659260841701"/>
      </right>
      <top/>
      <bottom/>
      <diagonal style="thin">
        <color indexed="64"/>
      </diagonal>
    </border>
    <border diagonalDown="1">
      <left style="thin">
        <color theme="9" tint="-0.24994659260841701"/>
      </left>
      <right style="double">
        <color theme="9" tint="-0.24994659260841701"/>
      </right>
      <top style="medium">
        <color indexed="64"/>
      </top>
      <bottom/>
      <diagonal style="thin">
        <color indexed="64"/>
      </diagonal>
    </border>
    <border diagonalDown="1">
      <left style="thin">
        <color theme="9" tint="-0.24994659260841701"/>
      </left>
      <right style="double">
        <color theme="9" tint="-0.24994659260841701"/>
      </right>
      <top/>
      <bottom/>
      <diagonal style="thin">
        <color indexed="64"/>
      </diagonal>
    </border>
    <border diagonalDown="1">
      <left style="thin">
        <color theme="9" tint="-0.24994659260841701"/>
      </left>
      <right style="double">
        <color theme="9" tint="-0.24994659260841701"/>
      </right>
      <top/>
      <bottom style="medium">
        <color indexed="64"/>
      </bottom>
      <diagonal style="thin">
        <color indexed="64"/>
      </diagonal>
    </border>
    <border diagonalDown="1">
      <left/>
      <right style="double">
        <color theme="9" tint="-0.24994659260841701"/>
      </right>
      <top style="medium">
        <color indexed="64"/>
      </top>
      <bottom/>
      <diagonal style="thin">
        <color indexed="64"/>
      </diagonal>
    </border>
    <border diagonalDown="1">
      <left/>
      <right style="double">
        <color theme="9" tint="-0.24994659260841701"/>
      </right>
      <top/>
      <bottom/>
      <diagonal style="thin">
        <color indexed="64"/>
      </diagonal>
    </border>
    <border diagonalDown="1">
      <left/>
      <right style="double">
        <color theme="9" tint="-0.24994659260841701"/>
      </right>
      <top/>
      <bottom style="medium">
        <color indexed="64"/>
      </bottom>
      <diagonal style="thin">
        <color indexed="64"/>
      </diagonal>
    </border>
    <border diagonalDown="1">
      <left style="thin">
        <color indexed="64"/>
      </left>
      <right style="double">
        <color theme="9" tint="-0.24994659260841701"/>
      </right>
      <top style="double">
        <color indexed="64"/>
      </top>
      <bottom/>
      <diagonal style="thin">
        <color indexed="64"/>
      </diagonal>
    </border>
    <border diagonalDown="1">
      <left style="thin">
        <color indexed="64"/>
      </left>
      <right style="double">
        <color theme="9" tint="-0.24994659260841701"/>
      </right>
      <top/>
      <bottom style="double">
        <color theme="9" tint="-0.24994659260841701"/>
      </bottom>
      <diagonal style="thin">
        <color indexed="64"/>
      </diagonal>
    </border>
    <border diagonalDown="1">
      <left style="thin">
        <color theme="9" tint="-0.24994659260841701"/>
      </left>
      <right style="double">
        <color theme="9" tint="-0.24994659260841701"/>
      </right>
      <top style="double">
        <color indexed="64"/>
      </top>
      <bottom/>
      <diagonal style="thin">
        <color indexed="64"/>
      </diagonal>
    </border>
    <border diagonalDown="1">
      <left style="thin">
        <color theme="9" tint="-0.24994659260841701"/>
      </left>
      <right style="double">
        <color theme="9" tint="-0.24994659260841701"/>
      </right>
      <top/>
      <bottom style="double">
        <color theme="9" tint="-0.24994659260841701"/>
      </bottom>
      <diagonal style="thin">
        <color indexed="64"/>
      </diagonal>
    </border>
    <border diagonalDown="1">
      <left/>
      <right style="double">
        <color theme="9" tint="-0.24994659260841701"/>
      </right>
      <top style="double">
        <color indexed="64"/>
      </top>
      <bottom/>
      <diagonal style="thin">
        <color indexed="64"/>
      </diagonal>
    </border>
    <border diagonalDown="1">
      <left/>
      <right style="double">
        <color theme="9" tint="-0.24994659260841701"/>
      </right>
      <top/>
      <bottom style="double">
        <color theme="9" tint="-0.24994659260841701"/>
      </bottom>
      <diagonal style="thin">
        <color indexed="64"/>
      </diagonal>
    </border>
    <border>
      <left style="thin">
        <color indexed="64"/>
      </left>
      <right style="double">
        <color theme="9" tint="-0.24994659260841701"/>
      </right>
      <top style="medium">
        <color indexed="64"/>
      </top>
      <bottom/>
      <diagonal/>
    </border>
    <border>
      <left style="thin">
        <color indexed="64"/>
      </left>
      <right style="double">
        <color theme="9" tint="-0.24994659260841701"/>
      </right>
      <top/>
      <bottom/>
      <diagonal/>
    </border>
    <border>
      <left style="thin">
        <color theme="9" tint="-0.24994659260841701"/>
      </left>
      <right style="double">
        <color theme="9" tint="-0.24994659260841701"/>
      </right>
      <top style="medium">
        <color indexed="64"/>
      </top>
      <bottom/>
      <diagonal/>
    </border>
    <border>
      <left style="thin">
        <color theme="9" tint="-0.24994659260841701"/>
      </left>
      <right style="double">
        <color theme="9" tint="-0.24994659260841701"/>
      </right>
      <top/>
      <bottom/>
      <diagonal/>
    </border>
    <border>
      <left style="thin">
        <color theme="9" tint="-0.24994659260841701"/>
      </left>
      <right style="double">
        <color theme="9" tint="-0.24994659260841701"/>
      </right>
      <top/>
      <bottom style="medium">
        <color indexed="64"/>
      </bottom>
      <diagonal/>
    </border>
    <border>
      <left/>
      <right style="double">
        <color theme="9" tint="-0.24994659260841701"/>
      </right>
      <top/>
      <bottom/>
      <diagonal/>
    </border>
    <border>
      <left style="double">
        <color theme="9" tint="-0.24994659260841701"/>
      </left>
      <right/>
      <top style="double">
        <color theme="9" tint="-0.24994659260841701"/>
      </top>
      <bottom style="double">
        <color indexed="64"/>
      </bottom>
      <diagonal/>
    </border>
    <border>
      <left/>
      <right/>
      <top style="double">
        <color theme="9" tint="-0.24994659260841701"/>
      </top>
      <bottom style="double">
        <color indexed="64"/>
      </bottom>
      <diagonal/>
    </border>
    <border>
      <left style="double">
        <color theme="9" tint="-0.24994659260841701"/>
      </left>
      <right/>
      <top style="double">
        <color theme="9" tint="-0.24994659260841701"/>
      </top>
      <bottom/>
      <diagonal/>
    </border>
    <border>
      <left/>
      <right style="thin">
        <color indexed="64"/>
      </right>
      <top style="double">
        <color theme="9" tint="-0.24994659260841701"/>
      </top>
      <bottom/>
      <diagonal/>
    </border>
    <border>
      <left style="thin">
        <color indexed="64"/>
      </left>
      <right style="double">
        <color theme="9" tint="-0.24994659260841701"/>
      </right>
      <top style="double">
        <color indexed="64"/>
      </top>
      <bottom/>
      <diagonal/>
    </border>
    <border>
      <left style="thin">
        <color theme="9" tint="-0.24994659260841701"/>
      </left>
      <right style="double">
        <color theme="9" tint="-0.24994659260841701"/>
      </right>
      <top style="double">
        <color indexed="64"/>
      </top>
      <bottom/>
      <diagonal/>
    </border>
    <border>
      <left/>
      <right style="double">
        <color theme="9" tint="-0.24994659260841701"/>
      </right>
      <top style="double">
        <color indexed="64"/>
      </top>
      <bottom/>
      <diagonal/>
    </border>
    <border>
      <left style="double">
        <color theme="9" tint="-0.24994659260841701"/>
      </left>
      <right/>
      <top style="medium">
        <color indexed="64"/>
      </top>
      <bottom style="double">
        <color indexed="64"/>
      </bottom>
      <diagonal/>
    </border>
    <border>
      <left/>
      <right style="thin">
        <color indexed="64"/>
      </right>
      <top style="double">
        <color theme="9" tint="-0.24994659260841701"/>
      </top>
      <bottom style="double">
        <color indexed="64"/>
      </bottom>
      <diagonal/>
    </border>
    <border>
      <left style="thin">
        <color rgb="FF000000"/>
      </left>
      <right/>
      <top style="medium">
        <color theme="1"/>
      </top>
      <bottom style="double">
        <color indexed="64"/>
      </bottom>
      <diagonal/>
    </border>
    <border>
      <left/>
      <right/>
      <top style="medium">
        <color theme="1"/>
      </top>
      <bottom style="double">
        <color indexed="64"/>
      </bottom>
      <diagonal/>
    </border>
    <border>
      <left/>
      <right style="thin">
        <color indexed="64"/>
      </right>
      <top style="medium">
        <color theme="1"/>
      </top>
      <bottom style="double">
        <color indexed="64"/>
      </bottom>
      <diagonal/>
    </border>
    <border>
      <left style="double">
        <color rgb="FFE26B0A"/>
      </left>
      <right/>
      <top style="double">
        <color theme="9" tint="-0.24994659260841701"/>
      </top>
      <bottom style="double">
        <color indexed="64"/>
      </bottom>
      <diagonal/>
    </border>
    <border>
      <left/>
      <right style="medium">
        <color indexed="64"/>
      </right>
      <top style="medium">
        <color theme="1"/>
      </top>
      <bottom style="double">
        <color indexed="64"/>
      </bottom>
      <diagonal/>
    </border>
    <border>
      <left/>
      <right style="thin">
        <color theme="1"/>
      </right>
      <top style="medium">
        <color theme="1"/>
      </top>
      <bottom style="double">
        <color indexed="64"/>
      </bottom>
      <diagonal/>
    </border>
    <border>
      <left/>
      <right/>
      <top style="double">
        <color theme="9" tint="-0.24994659260841701"/>
      </top>
      <bottom/>
      <diagonal/>
    </border>
    <border>
      <left style="double">
        <color rgb="FFE26B0A"/>
      </left>
      <right/>
      <top style="double">
        <color rgb="FFE26B0A"/>
      </top>
      <bottom style="double">
        <color indexed="64"/>
      </bottom>
      <diagonal/>
    </border>
    <border>
      <left/>
      <right style="thin">
        <color indexed="64"/>
      </right>
      <top style="double">
        <color rgb="FFE26B0A"/>
      </top>
      <bottom style="double">
        <color indexed="64"/>
      </bottom>
      <diagonal/>
    </border>
    <border diagonalDown="1">
      <left/>
      <right style="double">
        <color theme="9" tint="-0.24994659260841701"/>
      </right>
      <top/>
      <bottom style="double">
        <color rgb="FFE26B0A"/>
      </bottom>
      <diagonal style="thin">
        <color indexed="64"/>
      </diagonal>
    </border>
    <border diagonalDown="1">
      <left/>
      <right style="double">
        <color theme="9" tint="-0.24994659260841701"/>
      </right>
      <top style="medium">
        <color indexed="64"/>
      </top>
      <bottom/>
      <diagonal style="thin">
        <color theme="1"/>
      </diagonal>
    </border>
    <border diagonalDown="1">
      <left/>
      <right style="double">
        <color theme="9" tint="-0.24994659260841701"/>
      </right>
      <top/>
      <bottom/>
      <diagonal style="thin">
        <color theme="1"/>
      </diagonal>
    </border>
    <border diagonalDown="1">
      <left/>
      <right style="double">
        <color theme="9" tint="-0.24994659260841701"/>
      </right>
      <top/>
      <bottom style="medium">
        <color indexed="64"/>
      </bottom>
      <diagonal style="thin">
        <color theme="1"/>
      </diagonal>
    </border>
    <border diagonalDown="1">
      <left/>
      <right style="double">
        <color theme="9" tint="-0.24994659260841701"/>
      </right>
      <top/>
      <bottom style="double">
        <color indexed="64"/>
      </bottom>
      <diagonal style="thin">
        <color theme="1"/>
      </diagonal>
    </border>
    <border diagonalDown="1">
      <left/>
      <right style="double">
        <color theme="9" tint="-0.24994659260841701"/>
      </right>
      <top/>
      <bottom style="double">
        <color indexed="64"/>
      </bottom>
      <diagonal style="thin">
        <color indexed="64"/>
      </diagonal>
    </border>
    <border diagonalDown="1">
      <left style="thin">
        <color theme="1"/>
      </left>
      <right style="double">
        <color theme="9" tint="-0.24994659260841701"/>
      </right>
      <top style="medium">
        <color indexed="64"/>
      </top>
      <bottom/>
      <diagonal style="thin">
        <color theme="1"/>
      </diagonal>
    </border>
    <border diagonalDown="1">
      <left style="thin">
        <color theme="1"/>
      </left>
      <right style="double">
        <color theme="9" tint="-0.24994659260841701"/>
      </right>
      <top/>
      <bottom/>
      <diagonal style="thin">
        <color theme="1"/>
      </diagonal>
    </border>
    <border diagonalDown="1">
      <left style="thin">
        <color theme="1"/>
      </left>
      <right style="double">
        <color theme="9" tint="-0.24994659260841701"/>
      </right>
      <top/>
      <bottom style="double">
        <color indexed="64"/>
      </bottom>
      <diagonal style="thin">
        <color theme="1"/>
      </diagonal>
    </border>
    <border diagonalDown="1">
      <left style="thin">
        <color theme="1"/>
      </left>
      <right style="double">
        <color theme="9" tint="-0.24994659260841701"/>
      </right>
      <top/>
      <bottom style="medium">
        <color indexed="64"/>
      </bottom>
      <diagonal style="thin">
        <color theme="1"/>
      </diagonal>
    </border>
    <border>
      <left/>
      <right style="thin">
        <color theme="9" tint="-0.24994659260841701"/>
      </right>
      <top style="double">
        <color theme="9" tint="-0.24994659260841701"/>
      </top>
      <bottom style="double">
        <color indexed="64"/>
      </bottom>
      <diagonal/>
    </border>
    <border>
      <left/>
      <right style="thin">
        <color theme="1"/>
      </right>
      <top style="double">
        <color theme="9" tint="-0.24994659260841701"/>
      </top>
      <bottom style="double">
        <color indexed="64"/>
      </bottom>
      <diagonal/>
    </border>
    <border>
      <left style="thin">
        <color rgb="FF000000"/>
      </left>
      <right/>
      <top style="double">
        <color rgb="FFE26B0A"/>
      </top>
      <bottom style="double">
        <color indexed="64"/>
      </bottom>
      <diagonal/>
    </border>
    <border>
      <left/>
      <right/>
      <top style="double">
        <color rgb="FFE26B0A"/>
      </top>
      <bottom style="double">
        <color indexed="64"/>
      </bottom>
      <diagonal/>
    </border>
    <border>
      <left style="thin">
        <color theme="1"/>
      </left>
      <right/>
      <top style="double">
        <color rgb="FFE26B0A"/>
      </top>
      <bottom style="double">
        <color indexed="64"/>
      </bottom>
      <diagonal/>
    </border>
    <border>
      <left/>
      <right style="medium">
        <color theme="1"/>
      </right>
      <top style="double">
        <color rgb="FFE26B0A"/>
      </top>
      <bottom style="double">
        <color indexed="64"/>
      </bottom>
      <diagonal/>
    </border>
    <border>
      <left/>
      <right style="thin">
        <color rgb="FF000000"/>
      </right>
      <top style="double">
        <color rgb="FFE26B0A"/>
      </top>
      <bottom style="double">
        <color indexed="64"/>
      </bottom>
      <diagonal/>
    </border>
    <border>
      <left style="thin">
        <color rgb="FF000000"/>
      </left>
      <right/>
      <top style="medium">
        <color indexed="64"/>
      </top>
      <bottom style="double">
        <color indexed="64"/>
      </bottom>
      <diagonal/>
    </border>
    <border>
      <left/>
      <right style="thin">
        <color rgb="FF000000"/>
      </right>
      <top style="medium">
        <color indexed="64"/>
      </top>
      <bottom style="double">
        <color indexed="64"/>
      </bottom>
      <diagonal/>
    </border>
    <border>
      <left style="medium">
        <color rgb="FF000000"/>
      </left>
      <right/>
      <top style="medium">
        <color indexed="64"/>
      </top>
      <bottom style="double">
        <color indexed="64"/>
      </bottom>
      <diagonal/>
    </border>
    <border>
      <left style="medium">
        <color indexed="64"/>
      </left>
      <right/>
      <top style="medium">
        <color theme="1"/>
      </top>
      <bottom style="double">
        <color indexed="64"/>
      </bottom>
      <diagonal/>
    </border>
    <border>
      <left style="thin">
        <color theme="1"/>
      </left>
      <right style="double">
        <color theme="9" tint="-0.24994659260841701"/>
      </right>
      <top style="medium">
        <color indexed="64"/>
      </top>
      <bottom/>
      <diagonal/>
    </border>
    <border>
      <left style="thin">
        <color theme="1"/>
      </left>
      <right style="double">
        <color theme="9" tint="-0.24994659260841701"/>
      </right>
      <top style="double">
        <color indexed="64"/>
      </top>
      <bottom/>
      <diagonal/>
    </border>
    <border>
      <left style="double">
        <color theme="9" tint="-0.24994659260841701"/>
      </left>
      <right/>
      <top style="double">
        <color theme="9" tint="-0.24994659260841701"/>
      </top>
      <bottom style="double">
        <color theme="1"/>
      </bottom>
      <diagonal/>
    </border>
    <border>
      <left/>
      <right style="thin">
        <color theme="1"/>
      </right>
      <top style="double">
        <color theme="9" tint="-0.24994659260841701"/>
      </top>
      <bottom style="double">
        <color theme="1"/>
      </bottom>
      <diagonal/>
    </border>
    <border>
      <left style="thin">
        <color theme="1"/>
      </left>
      <right style="double">
        <color theme="9" tint="-0.24994659260841701"/>
      </right>
      <top/>
      <bottom/>
      <diagonal/>
    </border>
    <border>
      <left/>
      <right/>
      <top style="double">
        <color theme="9" tint="-0.24994659260841701"/>
      </top>
      <bottom style="double">
        <color theme="1"/>
      </bottom>
      <diagonal/>
    </border>
    <border>
      <left style="thin">
        <color indexed="64"/>
      </left>
      <right/>
      <top style="medium">
        <color theme="1"/>
      </top>
      <bottom style="double">
        <color indexed="64"/>
      </bottom>
      <diagonal/>
    </border>
  </borders>
  <cellStyleXfs count="10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4" fillId="8"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2" borderId="0" applyNumberFormat="0" applyBorder="0" applyAlignment="0" applyProtection="0"/>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1"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8" fillId="3" borderId="0" applyNumberFormat="0" applyBorder="0" applyAlignment="0" applyProtection="0"/>
    <xf numFmtId="0" fontId="9" fillId="22" borderId="1" applyNumberFormat="0" applyAlignment="0" applyProtection="0"/>
    <xf numFmtId="0" fontId="10" fillId="23"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13" borderId="0" applyNumberFormat="0" applyBorder="0" applyAlignment="0" applyProtection="0"/>
    <xf numFmtId="188" fontId="39" fillId="0" borderId="0"/>
    <xf numFmtId="0" fontId="19" fillId="0" borderId="0"/>
    <xf numFmtId="0" fontId="19" fillId="10" borderId="7" applyNumberFormat="0" applyFont="0" applyAlignment="0" applyProtection="0"/>
    <xf numFmtId="0" fontId="20" fillId="22"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8"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2" applyNumberFormat="0" applyAlignment="0" applyProtection="0">
      <alignment vertical="center"/>
    </xf>
    <xf numFmtId="0" fontId="26" fillId="13" borderId="0" applyNumberFormat="0" applyBorder="0" applyAlignment="0" applyProtection="0">
      <alignment vertical="center"/>
    </xf>
    <xf numFmtId="9" fontId="2" fillId="0" borderId="0" applyFont="0" applyFill="0" applyBorder="0" applyAlignment="0" applyProtection="0"/>
    <xf numFmtId="0" fontId="2" fillId="10" borderId="7" applyNumberFormat="0" applyFont="0" applyAlignment="0" applyProtection="0">
      <alignment vertical="center"/>
    </xf>
    <xf numFmtId="0" fontId="27" fillId="0" borderId="6" applyNumberFormat="0" applyFill="0" applyAlignment="0" applyProtection="0">
      <alignment vertical="center"/>
    </xf>
    <xf numFmtId="0" fontId="28" fillId="3" borderId="0" applyNumberFormat="0" applyBorder="0" applyAlignment="0" applyProtection="0">
      <alignment vertical="center"/>
    </xf>
    <xf numFmtId="0" fontId="29" fillId="22" borderId="1" applyNumberFormat="0" applyAlignment="0" applyProtection="0">
      <alignment vertical="center"/>
    </xf>
    <xf numFmtId="0" fontId="30" fillId="0" borderId="0" applyNumberFormat="0" applyFill="0" applyBorder="0" applyAlignment="0" applyProtection="0">
      <alignment vertical="center"/>
    </xf>
    <xf numFmtId="38" fontId="2" fillId="0" borderId="0" applyFont="0" applyFill="0" applyBorder="0" applyAlignment="0" applyProtection="0"/>
    <xf numFmtId="38" fontId="2" fillId="0" borderId="0" applyFont="0" applyFill="0" applyBorder="0" applyAlignment="0" applyProtection="0"/>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38" fontId="58" fillId="0" borderId="0" applyFont="0" applyFill="0" applyBorder="0" applyAlignment="0" applyProtection="0">
      <alignment vertical="center"/>
    </xf>
    <xf numFmtId="38" fontId="2" fillId="0" borderId="0" applyFont="0" applyFill="0" applyBorder="0" applyAlignment="0" applyProtection="0"/>
    <xf numFmtId="0" fontId="31" fillId="0" borderId="3" applyNumberFormat="0" applyFill="0" applyAlignment="0" applyProtection="0">
      <alignment vertical="center"/>
    </xf>
    <xf numFmtId="0" fontId="32" fillId="0" borderId="4" applyNumberFormat="0" applyFill="0" applyAlignment="0" applyProtection="0">
      <alignment vertical="center"/>
    </xf>
    <xf numFmtId="0" fontId="33" fillId="0" borderId="5" applyNumberFormat="0" applyFill="0" applyAlignment="0" applyProtection="0">
      <alignment vertical="center"/>
    </xf>
    <xf numFmtId="0" fontId="33" fillId="0" borderId="0" applyNumberFormat="0" applyFill="0" applyBorder="0" applyAlignment="0" applyProtection="0">
      <alignment vertical="center"/>
    </xf>
    <xf numFmtId="0" fontId="34" fillId="0" borderId="9" applyNumberFormat="0" applyFill="0" applyAlignment="0" applyProtection="0">
      <alignment vertical="center"/>
    </xf>
    <xf numFmtId="0" fontId="35" fillId="22" borderId="8" applyNumberFormat="0" applyAlignment="0" applyProtection="0">
      <alignment vertical="center"/>
    </xf>
    <xf numFmtId="0" fontId="36" fillId="0" borderId="0" applyNumberFormat="0" applyFill="0" applyBorder="0" applyAlignment="0" applyProtection="0">
      <alignment vertical="center"/>
    </xf>
    <xf numFmtId="165" fontId="2" fillId="0" borderId="0" applyFont="0" applyFill="0" applyBorder="0" applyAlignment="0" applyProtection="0"/>
    <xf numFmtId="165" fontId="2" fillId="0" borderId="0" applyFont="0" applyFill="0" applyBorder="0" applyAlignment="0" applyProtection="0"/>
    <xf numFmtId="0" fontId="37" fillId="7" borderId="1" applyNumberFormat="0" applyAlignment="0" applyProtection="0">
      <alignment vertical="center"/>
    </xf>
    <xf numFmtId="0" fontId="58" fillId="0" borderId="0">
      <alignment vertical="center"/>
    </xf>
    <xf numFmtId="0" fontId="2" fillId="0" borderId="0">
      <alignment vertical="center"/>
    </xf>
    <xf numFmtId="0" fontId="58" fillId="0" borderId="0">
      <alignment vertical="center"/>
    </xf>
    <xf numFmtId="0" fontId="2" fillId="0" borderId="0">
      <alignment vertical="center"/>
    </xf>
    <xf numFmtId="0" fontId="2" fillId="0" borderId="0"/>
    <xf numFmtId="0" fontId="58" fillId="0" borderId="0">
      <alignment vertical="center"/>
    </xf>
    <xf numFmtId="0" fontId="58" fillId="0" borderId="0">
      <alignment vertical="center"/>
    </xf>
    <xf numFmtId="0" fontId="2" fillId="0" borderId="0">
      <alignment vertical="center"/>
    </xf>
    <xf numFmtId="0" fontId="2" fillId="0" borderId="0">
      <alignment vertical="center"/>
    </xf>
    <xf numFmtId="0" fontId="2" fillId="0" borderId="0"/>
    <xf numFmtId="0" fontId="58" fillId="0" borderId="0">
      <alignment vertical="center"/>
    </xf>
    <xf numFmtId="0" fontId="59" fillId="0" borderId="0"/>
    <xf numFmtId="0" fontId="40" fillId="0" borderId="0"/>
    <xf numFmtId="0" fontId="38" fillId="4" borderId="0" applyNumberFormat="0" applyBorder="0" applyAlignment="0" applyProtection="0">
      <alignment vertical="center"/>
    </xf>
  </cellStyleXfs>
  <cellXfs count="2826">
    <xf numFmtId="0" fontId="0" fillId="0" borderId="0" xfId="0"/>
    <xf numFmtId="0" fontId="0" fillId="0" borderId="0" xfId="0" applyFill="1"/>
    <xf numFmtId="0" fontId="60" fillId="0" borderId="0" xfId="0" applyFont="1" applyFill="1" applyBorder="1"/>
    <xf numFmtId="0" fontId="0" fillId="0" borderId="10" xfId="0" applyBorder="1" applyAlignment="1">
      <alignment horizontal="center" vertical="center"/>
    </xf>
    <xf numFmtId="0" fontId="0" fillId="0" borderId="0" xfId="0" applyFont="1"/>
    <xf numFmtId="0" fontId="0" fillId="0" borderId="11" xfId="0" applyFont="1" applyBorder="1"/>
    <xf numFmtId="38" fontId="0" fillId="0" borderId="0" xfId="77" applyFont="1"/>
    <xf numFmtId="38" fontId="0" fillId="0" borderId="0" xfId="0" applyNumberFormat="1"/>
    <xf numFmtId="190" fontId="0" fillId="0" borderId="0" xfId="77" applyNumberFormat="1" applyFont="1"/>
    <xf numFmtId="38" fontId="60" fillId="0" borderId="12" xfId="77" applyFont="1" applyBorder="1"/>
    <xf numFmtId="0" fontId="60" fillId="0" borderId="0" xfId="0" applyFont="1"/>
    <xf numFmtId="0" fontId="60" fillId="0" borderId="0" xfId="0" applyFont="1" applyBorder="1"/>
    <xf numFmtId="38" fontId="60" fillId="0" borderId="0" xfId="0" applyNumberFormat="1" applyFont="1" applyBorder="1"/>
    <xf numFmtId="0" fontId="60" fillId="0" borderId="0" xfId="0" applyFont="1" applyAlignment="1">
      <alignment horizontal="right"/>
    </xf>
    <xf numFmtId="0" fontId="60" fillId="0" borderId="13" xfId="0" applyFont="1" applyBorder="1" applyAlignment="1">
      <alignment horizontal="center" vertical="center"/>
    </xf>
    <xf numFmtId="38" fontId="60" fillId="0" borderId="14" xfId="77" applyFont="1" applyBorder="1"/>
    <xf numFmtId="38" fontId="60" fillId="0" borderId="15" xfId="77" applyFont="1" applyFill="1" applyBorder="1"/>
    <xf numFmtId="0" fontId="60" fillId="0" borderId="0" xfId="94" applyFont="1" applyAlignment="1"/>
    <xf numFmtId="0" fontId="60" fillId="0" borderId="0" xfId="0" applyFont="1" applyFill="1"/>
    <xf numFmtId="38" fontId="60" fillId="0" borderId="0" xfId="77" applyFont="1"/>
    <xf numFmtId="3" fontId="60" fillId="0" borderId="0" xfId="0" applyNumberFormat="1" applyFont="1"/>
    <xf numFmtId="0" fontId="61" fillId="0" borderId="0" xfId="0" applyFont="1"/>
    <xf numFmtId="38" fontId="60" fillId="0" borderId="0" xfId="77" applyFont="1" applyAlignment="1"/>
    <xf numFmtId="38" fontId="60" fillId="0" borderId="16" xfId="77" applyFont="1" applyBorder="1"/>
    <xf numFmtId="38" fontId="60" fillId="0" borderId="12" xfId="77" applyFont="1" applyBorder="1" applyAlignment="1">
      <alignment horizontal="center" vertical="center"/>
    </xf>
    <xf numFmtId="38" fontId="60" fillId="0" borderId="0" xfId="0" applyNumberFormat="1" applyFont="1"/>
    <xf numFmtId="0" fontId="62" fillId="0" borderId="0" xfId="0" applyFont="1" applyFill="1" applyBorder="1" applyAlignment="1">
      <alignment horizontal="center" vertical="center"/>
    </xf>
    <xf numFmtId="0" fontId="62" fillId="0" borderId="0" xfId="0" applyFont="1" applyFill="1" applyBorder="1" applyAlignment="1">
      <alignment horizontal="center"/>
    </xf>
    <xf numFmtId="179" fontId="60" fillId="0" borderId="0" xfId="77" applyNumberFormat="1" applyFont="1"/>
    <xf numFmtId="38" fontId="60" fillId="0" borderId="17" xfId="77" applyFont="1" applyBorder="1"/>
    <xf numFmtId="38" fontId="60" fillId="0" borderId="18" xfId="77" applyFont="1" applyBorder="1"/>
    <xf numFmtId="0" fontId="0" fillId="0" borderId="0" xfId="0" applyNumberFormat="1"/>
    <xf numFmtId="176" fontId="0" fillId="0" borderId="0" xfId="0" applyNumberFormat="1"/>
    <xf numFmtId="38" fontId="60" fillId="0" borderId="0" xfId="77" applyFont="1" applyFill="1"/>
    <xf numFmtId="0" fontId="60" fillId="0" borderId="11" xfId="0" applyFont="1" applyBorder="1"/>
    <xf numFmtId="0" fontId="62" fillId="0" borderId="19" xfId="0" applyFont="1" applyFill="1" applyBorder="1" applyAlignment="1">
      <alignment vertical="center"/>
    </xf>
    <xf numFmtId="38" fontId="62" fillId="0" borderId="20" xfId="77" applyFont="1" applyFill="1" applyBorder="1" applyAlignment="1">
      <alignment vertical="center"/>
    </xf>
    <xf numFmtId="0" fontId="45" fillId="0" borderId="0" xfId="0" applyFont="1"/>
    <xf numFmtId="0" fontId="63" fillId="0" borderId="0" xfId="0" applyFont="1"/>
    <xf numFmtId="0" fontId="64" fillId="0" borderId="0" xfId="0" applyFont="1"/>
    <xf numFmtId="0" fontId="48" fillId="0" borderId="0" xfId="0" applyFont="1"/>
    <xf numFmtId="0" fontId="49" fillId="0" borderId="21" xfId="0" applyFont="1" applyBorder="1"/>
    <xf numFmtId="0" fontId="50" fillId="0" borderId="22" xfId="94" applyFont="1" applyBorder="1" applyAlignment="1">
      <alignment horizontal="center" vertical="top"/>
    </xf>
    <xf numFmtId="0" fontId="65" fillId="0" borderId="23" xfId="94" applyFont="1" applyFill="1" applyBorder="1" applyAlignment="1">
      <alignment vertical="center"/>
    </xf>
    <xf numFmtId="0" fontId="65" fillId="0" borderId="24" xfId="94" applyFont="1" applyFill="1" applyBorder="1" applyAlignment="1">
      <alignment vertical="center"/>
    </xf>
    <xf numFmtId="0" fontId="66" fillId="0" borderId="25" xfId="94" applyFont="1" applyFill="1" applyBorder="1" applyAlignment="1">
      <alignment vertical="center"/>
    </xf>
    <xf numFmtId="0" fontId="66" fillId="0" borderId="26" xfId="94" applyFont="1" applyFill="1" applyBorder="1" applyAlignment="1">
      <alignment vertical="center"/>
    </xf>
    <xf numFmtId="0" fontId="65" fillId="0" borderId="27" xfId="94" applyFont="1" applyFill="1" applyBorder="1" applyAlignment="1">
      <alignment vertical="center"/>
    </xf>
    <xf numFmtId="0" fontId="65" fillId="0" borderId="28" xfId="94" applyFont="1" applyFill="1" applyBorder="1" applyAlignment="1">
      <alignment vertical="center"/>
    </xf>
    <xf numFmtId="0" fontId="66" fillId="0" borderId="29" xfId="94" applyFont="1" applyFill="1" applyBorder="1" applyAlignment="1">
      <alignment vertical="center"/>
    </xf>
    <xf numFmtId="0" fontId="66" fillId="0" borderId="30" xfId="94" applyFont="1" applyFill="1" applyBorder="1" applyAlignment="1">
      <alignment vertical="center"/>
    </xf>
    <xf numFmtId="0" fontId="66" fillId="0" borderId="31" xfId="94" applyFont="1" applyFill="1" applyBorder="1" applyAlignment="1">
      <alignment vertical="center"/>
    </xf>
    <xf numFmtId="0" fontId="66" fillId="0" borderId="32" xfId="94" applyFont="1" applyFill="1" applyBorder="1" applyAlignment="1">
      <alignment vertical="center"/>
    </xf>
    <xf numFmtId="0" fontId="51" fillId="0" borderId="29" xfId="94" applyFont="1" applyFill="1" applyBorder="1" applyAlignment="1">
      <alignment vertical="center"/>
    </xf>
    <xf numFmtId="0" fontId="66" fillId="0" borderId="14" xfId="94" applyFont="1" applyFill="1" applyBorder="1" applyAlignment="1">
      <alignment vertical="center"/>
    </xf>
    <xf numFmtId="0" fontId="65" fillId="0" borderId="33" xfId="94" applyFont="1" applyFill="1" applyBorder="1" applyAlignment="1">
      <alignment horizontal="left" vertical="center"/>
    </xf>
    <xf numFmtId="0" fontId="67" fillId="0" borderId="34" xfId="94" applyFont="1" applyFill="1" applyBorder="1" applyAlignment="1">
      <alignment vertical="center"/>
    </xf>
    <xf numFmtId="0" fontId="67" fillId="0" borderId="24" xfId="94" applyFont="1" applyFill="1" applyBorder="1" applyAlignment="1">
      <alignment vertical="center"/>
    </xf>
    <xf numFmtId="0" fontId="52" fillId="0" borderId="0" xfId="94" applyFont="1" applyAlignment="1">
      <alignment horizontal="left" vertical="top"/>
    </xf>
    <xf numFmtId="0" fontId="49" fillId="0" borderId="0" xfId="94" applyFont="1" applyAlignment="1"/>
    <xf numFmtId="0" fontId="54" fillId="0" borderId="0" xfId="0" applyFont="1"/>
    <xf numFmtId="0" fontId="64" fillId="0" borderId="0" xfId="0" applyFont="1" applyAlignment="1">
      <alignment horizontal="right"/>
    </xf>
    <xf numFmtId="0" fontId="55" fillId="0" borderId="27" xfId="0" applyFont="1" applyBorder="1" applyAlignment="1">
      <alignment vertical="center"/>
    </xf>
    <xf numFmtId="0" fontId="55" fillId="0" borderId="19" xfId="0" applyFont="1" applyBorder="1" applyAlignment="1">
      <alignment vertical="center"/>
    </xf>
    <xf numFmtId="0" fontId="55" fillId="0" borderId="35" xfId="0" applyFont="1" applyBorder="1" applyAlignment="1">
      <alignment vertical="center"/>
    </xf>
    <xf numFmtId="0" fontId="55" fillId="0" borderId="20" xfId="0" applyFont="1" applyBorder="1" applyAlignment="1">
      <alignment vertical="center"/>
    </xf>
    <xf numFmtId="38" fontId="60" fillId="0" borderId="30" xfId="77" applyFont="1" applyBorder="1"/>
    <xf numFmtId="38" fontId="60" fillId="0" borderId="0" xfId="77" applyFont="1" applyFill="1" applyBorder="1"/>
    <xf numFmtId="38" fontId="60" fillId="0" borderId="23" xfId="77" applyFont="1" applyBorder="1"/>
    <xf numFmtId="0" fontId="49" fillId="0" borderId="0" xfId="0" applyFont="1"/>
    <xf numFmtId="38" fontId="60" fillId="0" borderId="30" xfId="77" applyFont="1" applyBorder="1" applyAlignment="1">
      <alignment horizontal="center" vertical="center"/>
    </xf>
    <xf numFmtId="38" fontId="60" fillId="0" borderId="23" xfId="77" applyFont="1" applyBorder="1" applyAlignment="1">
      <alignment horizontal="center" vertical="center"/>
    </xf>
    <xf numFmtId="0" fontId="52" fillId="0" borderId="0" xfId="0" applyFont="1"/>
    <xf numFmtId="0" fontId="56" fillId="0" borderId="23" xfId="0" applyFont="1" applyFill="1" applyBorder="1" applyAlignment="1">
      <alignment horizontal="left" vertical="center"/>
    </xf>
    <xf numFmtId="0" fontId="56" fillId="0" borderId="24" xfId="0" applyFont="1" applyFill="1" applyBorder="1" applyAlignment="1">
      <alignment horizontal="center" vertical="center"/>
    </xf>
    <xf numFmtId="0" fontId="47" fillId="0" borderId="23" xfId="0" applyFont="1" applyFill="1" applyBorder="1" applyAlignment="1">
      <alignment vertical="center"/>
    </xf>
    <xf numFmtId="0" fontId="47" fillId="0" borderId="10" xfId="0" applyFont="1" applyFill="1" applyBorder="1" applyAlignment="1">
      <alignment vertical="center"/>
    </xf>
    <xf numFmtId="0" fontId="47" fillId="0" borderId="30" xfId="0" applyFont="1" applyFill="1" applyBorder="1" applyAlignment="1">
      <alignment vertical="center"/>
    </xf>
    <xf numFmtId="0" fontId="47" fillId="0" borderId="25" xfId="0" applyFont="1" applyFill="1" applyBorder="1" applyAlignment="1">
      <alignment vertical="center"/>
    </xf>
    <xf numFmtId="0" fontId="47" fillId="0" borderId="23" xfId="0" applyFont="1" applyFill="1" applyBorder="1" applyAlignment="1">
      <alignment horizontal="left" vertical="center"/>
    </xf>
    <xf numFmtId="0" fontId="47" fillId="0" borderId="31" xfId="0" applyFont="1" applyFill="1" applyBorder="1" applyAlignment="1">
      <alignment vertical="center"/>
    </xf>
    <xf numFmtId="0" fontId="56" fillId="0" borderId="27" xfId="0" applyFont="1" applyFill="1" applyBorder="1" applyAlignment="1">
      <alignment horizontal="left" vertical="center"/>
    </xf>
    <xf numFmtId="0" fontId="56" fillId="0" borderId="28" xfId="0" applyFont="1" applyFill="1" applyBorder="1" applyAlignment="1">
      <alignment horizontal="center" vertical="center"/>
    </xf>
    <xf numFmtId="0" fontId="47" fillId="0" borderId="14" xfId="0" applyFont="1" applyFill="1" applyBorder="1" applyAlignment="1">
      <alignment vertical="center"/>
    </xf>
    <xf numFmtId="0" fontId="64" fillId="0" borderId="30" xfId="0" applyFont="1" applyFill="1" applyBorder="1" applyAlignment="1">
      <alignment vertical="center"/>
    </xf>
    <xf numFmtId="0" fontId="47" fillId="0" borderId="31" xfId="0" applyFont="1" applyFill="1" applyBorder="1" applyAlignment="1">
      <alignment horizontal="left" vertical="center"/>
    </xf>
    <xf numFmtId="0" fontId="49" fillId="0" borderId="23" xfId="0" applyFont="1" applyFill="1" applyBorder="1" applyAlignment="1">
      <alignment horizontal="left" vertical="center"/>
    </xf>
    <xf numFmtId="0" fontId="49" fillId="0" borderId="30" xfId="0" applyFont="1" applyFill="1" applyBorder="1" applyAlignment="1">
      <alignment vertical="center"/>
    </xf>
    <xf numFmtId="0" fontId="49" fillId="0" borderId="26" xfId="0" applyFont="1" applyFill="1" applyBorder="1" applyAlignment="1">
      <alignment vertical="center"/>
    </xf>
    <xf numFmtId="0" fontId="47" fillId="0" borderId="26" xfId="0" applyFont="1" applyFill="1" applyBorder="1" applyAlignment="1">
      <alignment vertical="center"/>
    </xf>
    <xf numFmtId="0" fontId="47" fillId="0" borderId="32" xfId="0" applyFont="1" applyFill="1" applyBorder="1" applyAlignment="1">
      <alignment vertical="center"/>
    </xf>
    <xf numFmtId="0" fontId="55" fillId="0" borderId="23" xfId="0" applyFont="1" applyFill="1" applyBorder="1" applyAlignment="1">
      <alignment horizontal="left" vertical="center"/>
    </xf>
    <xf numFmtId="0" fontId="49" fillId="0" borderId="14" xfId="0" applyFont="1" applyFill="1" applyBorder="1" applyAlignment="1">
      <alignment vertical="center"/>
    </xf>
    <xf numFmtId="0" fontId="49" fillId="0" borderId="36" xfId="0" applyFont="1" applyFill="1" applyBorder="1" applyAlignment="1">
      <alignment horizontal="left" vertical="center"/>
    </xf>
    <xf numFmtId="0" fontId="49" fillId="24" borderId="37" xfId="0" applyFont="1" applyFill="1" applyBorder="1" applyAlignment="1">
      <alignment horizontal="center" vertical="center"/>
    </xf>
    <xf numFmtId="0" fontId="49" fillId="24" borderId="38" xfId="0" applyFont="1" applyFill="1" applyBorder="1" applyAlignment="1">
      <alignment horizontal="center" vertical="center"/>
    </xf>
    <xf numFmtId="0" fontId="49" fillId="24" borderId="39" xfId="0" applyFont="1" applyFill="1" applyBorder="1" applyAlignment="1">
      <alignment horizontal="center" vertical="center"/>
    </xf>
    <xf numFmtId="0" fontId="49" fillId="0" borderId="27" xfId="0" applyFont="1" applyBorder="1" applyAlignment="1">
      <alignment horizontal="center"/>
    </xf>
    <xf numFmtId="0" fontId="56" fillId="0" borderId="23" xfId="0" applyFont="1" applyFill="1" applyBorder="1" applyAlignment="1">
      <alignment vertical="center"/>
    </xf>
    <xf numFmtId="0" fontId="47" fillId="0" borderId="40" xfId="0" applyFont="1" applyFill="1" applyBorder="1" applyAlignment="1">
      <alignment vertical="center"/>
    </xf>
    <xf numFmtId="0" fontId="64" fillId="0" borderId="41" xfId="0" applyFont="1" applyFill="1" applyBorder="1" applyAlignment="1">
      <alignment vertical="center"/>
    </xf>
    <xf numFmtId="0" fontId="56" fillId="0" borderId="27" xfId="0" applyFont="1" applyFill="1" applyBorder="1" applyAlignment="1">
      <alignment vertical="center"/>
    </xf>
    <xf numFmtId="0" fontId="47" fillId="0" borderId="42" xfId="0" applyFont="1" applyFill="1" applyBorder="1" applyAlignment="1">
      <alignment vertical="center"/>
    </xf>
    <xf numFmtId="0" fontId="47" fillId="0" borderId="43" xfId="0" applyFont="1" applyFill="1" applyBorder="1" applyAlignment="1">
      <alignment vertical="center"/>
    </xf>
    <xf numFmtId="0" fontId="47" fillId="0" borderId="44" xfId="0" applyFont="1" applyFill="1" applyBorder="1" applyAlignment="1">
      <alignment vertical="center"/>
    </xf>
    <xf numFmtId="0" fontId="56" fillId="0" borderId="45" xfId="0" applyFont="1" applyFill="1" applyBorder="1" applyAlignment="1">
      <alignment horizontal="centerContinuous" vertical="center"/>
    </xf>
    <xf numFmtId="0" fontId="56" fillId="0" borderId="46" xfId="0" applyFont="1" applyFill="1" applyBorder="1" applyAlignment="1">
      <alignment horizontal="centerContinuous" vertical="center"/>
    </xf>
    <xf numFmtId="0" fontId="55" fillId="0" borderId="0" xfId="0" applyFont="1" applyBorder="1" applyAlignment="1">
      <alignment vertical="center"/>
    </xf>
    <xf numFmtId="0" fontId="49" fillId="0" borderId="30" xfId="0" applyFont="1" applyBorder="1"/>
    <xf numFmtId="0" fontId="49" fillId="0" borderId="31" xfId="0" applyFont="1" applyBorder="1"/>
    <xf numFmtId="0" fontId="54" fillId="0" borderId="0" xfId="0" applyFont="1" applyFill="1" applyAlignment="1"/>
    <xf numFmtId="0" fontId="49" fillId="0" borderId="27" xfId="0" applyFont="1" applyBorder="1"/>
    <xf numFmtId="0" fontId="49" fillId="0" borderId="23" xfId="0" applyFont="1" applyBorder="1"/>
    <xf numFmtId="0" fontId="49" fillId="0" borderId="34" xfId="0" applyFont="1" applyBorder="1"/>
    <xf numFmtId="0" fontId="64" fillId="0" borderId="13" xfId="0" applyFont="1" applyBorder="1" applyAlignment="1">
      <alignment horizontal="center" vertical="center"/>
    </xf>
    <xf numFmtId="0" fontId="64" fillId="25" borderId="13" xfId="0" applyFont="1" applyFill="1" applyBorder="1" applyAlignment="1">
      <alignment horizontal="center" vertical="center"/>
    </xf>
    <xf numFmtId="0" fontId="64" fillId="24" borderId="37" xfId="0" applyFont="1" applyFill="1" applyBorder="1" applyAlignment="1">
      <alignment horizontal="center" vertical="center"/>
    </xf>
    <xf numFmtId="0" fontId="64" fillId="24" borderId="38" xfId="0" applyFont="1" applyFill="1" applyBorder="1" applyAlignment="1">
      <alignment horizontal="center" vertical="center"/>
    </xf>
    <xf numFmtId="0" fontId="64" fillId="0" borderId="28" xfId="0" applyFont="1" applyBorder="1" applyAlignment="1">
      <alignment horizontal="center" vertical="center"/>
    </xf>
    <xf numFmtId="0" fontId="49" fillId="24" borderId="47" xfId="0" applyFont="1" applyFill="1" applyBorder="1" applyAlignment="1">
      <alignment horizontal="center" vertical="center"/>
    </xf>
    <xf numFmtId="0" fontId="64" fillId="24" borderId="254" xfId="0" applyFont="1" applyFill="1" applyBorder="1" applyAlignment="1">
      <alignment horizontal="center" vertical="center"/>
    </xf>
    <xf numFmtId="0" fontId="64" fillId="0" borderId="48" xfId="0" applyFont="1" applyFill="1" applyBorder="1" applyAlignment="1">
      <alignment horizontal="center" vertical="top"/>
    </xf>
    <xf numFmtId="0" fontId="64" fillId="0" borderId="49" xfId="0" applyFont="1" applyFill="1" applyBorder="1" applyAlignment="1">
      <alignment horizontal="center" vertical="top"/>
    </xf>
    <xf numFmtId="0" fontId="64" fillId="0" borderId="22" xfId="0" applyFont="1" applyFill="1" applyBorder="1" applyAlignment="1">
      <alignment horizontal="center" vertical="top"/>
    </xf>
    <xf numFmtId="0" fontId="64" fillId="25" borderId="49" xfId="0" applyFont="1" applyFill="1" applyBorder="1" applyAlignment="1">
      <alignment horizontal="center" vertical="top"/>
    </xf>
    <xf numFmtId="0" fontId="64" fillId="0" borderId="255" xfId="0" applyFont="1" applyFill="1" applyBorder="1" applyAlignment="1">
      <alignment horizontal="center" vertical="center"/>
    </xf>
    <xf numFmtId="0" fontId="64" fillId="25" borderId="49" xfId="0" applyFont="1" applyFill="1" applyBorder="1" applyAlignment="1">
      <alignment horizontal="center" vertical="center"/>
    </xf>
    <xf numFmtId="0" fontId="64" fillId="0" borderId="0" xfId="0" applyFont="1" applyFill="1" applyBorder="1" applyAlignment="1">
      <alignment horizontal="center" vertical="center"/>
    </xf>
    <xf numFmtId="49" fontId="64" fillId="0" borderId="21" xfId="77" applyNumberFormat="1" applyFont="1" applyFill="1" applyBorder="1" applyAlignment="1">
      <alignment horizontal="center" vertical="center"/>
    </xf>
    <xf numFmtId="49" fontId="64" fillId="0" borderId="49" xfId="77" applyNumberFormat="1" applyFont="1" applyFill="1" applyBorder="1" applyAlignment="1">
      <alignment horizontal="center" vertical="center"/>
    </xf>
    <xf numFmtId="49" fontId="64" fillId="0" borderId="50" xfId="78" applyNumberFormat="1" applyFont="1" applyFill="1" applyBorder="1" applyAlignment="1">
      <alignment horizontal="center" vertical="center"/>
    </xf>
    <xf numFmtId="0" fontId="64" fillId="26" borderId="13" xfId="0" applyFont="1" applyFill="1" applyBorder="1" applyAlignment="1">
      <alignment horizontal="center" vertical="center"/>
    </xf>
    <xf numFmtId="0" fontId="49" fillId="0" borderId="13" xfId="0" applyFont="1" applyBorder="1" applyAlignment="1">
      <alignment horizontal="center" vertical="center"/>
    </xf>
    <xf numFmtId="0" fontId="68" fillId="0" borderId="19" xfId="0" applyFont="1" applyFill="1" applyBorder="1" applyAlignment="1">
      <alignment vertical="center"/>
    </xf>
    <xf numFmtId="0" fontId="68" fillId="0" borderId="39" xfId="0" applyFont="1" applyFill="1" applyBorder="1" applyAlignment="1">
      <alignment vertical="center"/>
    </xf>
    <xf numFmtId="38" fontId="64" fillId="0" borderId="12" xfId="77" applyFont="1" applyBorder="1"/>
    <xf numFmtId="38" fontId="64" fillId="25" borderId="12" xfId="77" applyFont="1" applyFill="1" applyBorder="1"/>
    <xf numFmtId="38" fontId="64" fillId="26" borderId="12" xfId="77" applyFont="1" applyFill="1" applyBorder="1"/>
    <xf numFmtId="38" fontId="64" fillId="24" borderId="51" xfId="77" applyFont="1" applyFill="1" applyBorder="1"/>
    <xf numFmtId="38" fontId="64" fillId="24" borderId="52" xfId="77" applyFont="1" applyFill="1" applyBorder="1"/>
    <xf numFmtId="38" fontId="64" fillId="0" borderId="53" xfId="77" applyFont="1" applyBorder="1"/>
    <xf numFmtId="38" fontId="64" fillId="24" borderId="54" xfId="77" applyFont="1" applyFill="1" applyBorder="1"/>
    <xf numFmtId="38" fontId="64" fillId="24" borderId="55" xfId="77" applyFont="1" applyFill="1" applyBorder="1"/>
    <xf numFmtId="38" fontId="64" fillId="24" borderId="256" xfId="77" applyFont="1" applyFill="1" applyBorder="1"/>
    <xf numFmtId="180" fontId="64" fillId="0" borderId="30" xfId="77" applyNumberFormat="1" applyFont="1" applyBorder="1"/>
    <xf numFmtId="180" fontId="64" fillId="25" borderId="30" xfId="77" applyNumberFormat="1" applyFont="1" applyFill="1" applyBorder="1"/>
    <xf numFmtId="180" fontId="64" fillId="26" borderId="30" xfId="77" applyNumberFormat="1" applyFont="1" applyFill="1" applyBorder="1"/>
    <xf numFmtId="180" fontId="64" fillId="24" borderId="23" xfId="77" applyNumberFormat="1" applyFont="1" applyFill="1" applyBorder="1"/>
    <xf numFmtId="180" fontId="64" fillId="24" borderId="56" xfId="77" applyNumberFormat="1" applyFont="1" applyFill="1" applyBorder="1"/>
    <xf numFmtId="179" fontId="64" fillId="0" borderId="57" xfId="77" applyNumberFormat="1" applyFont="1" applyBorder="1"/>
    <xf numFmtId="179" fontId="64" fillId="25" borderId="30" xfId="77" applyNumberFormat="1" applyFont="1" applyFill="1" applyBorder="1"/>
    <xf numFmtId="4" fontId="64" fillId="24" borderId="56" xfId="77" applyNumberFormat="1" applyFont="1" applyFill="1" applyBorder="1"/>
    <xf numFmtId="180" fontId="64" fillId="24" borderId="58" xfId="77" applyNumberFormat="1" applyFont="1" applyFill="1" applyBorder="1"/>
    <xf numFmtId="180" fontId="64" fillId="24" borderId="59" xfId="77" applyNumberFormat="1" applyFont="1" applyFill="1" applyBorder="1"/>
    <xf numFmtId="180" fontId="64" fillId="24" borderId="257" xfId="77" applyNumberFormat="1" applyFont="1" applyFill="1" applyBorder="1"/>
    <xf numFmtId="38" fontId="64" fillId="24" borderId="60" xfId="77" applyFont="1" applyFill="1" applyBorder="1"/>
    <xf numFmtId="176" fontId="64" fillId="0" borderId="30" xfId="77" applyNumberFormat="1" applyFont="1" applyBorder="1"/>
    <xf numFmtId="176" fontId="64" fillId="25" borderId="30" xfId="77" applyNumberFormat="1" applyFont="1" applyFill="1" applyBorder="1"/>
    <xf numFmtId="176" fontId="64" fillId="24" borderId="23" xfId="77" applyNumberFormat="1" applyFont="1" applyFill="1" applyBorder="1"/>
    <xf numFmtId="176" fontId="64" fillId="24" borderId="56" xfId="77" applyNumberFormat="1" applyFont="1" applyFill="1" applyBorder="1"/>
    <xf numFmtId="176" fontId="64" fillId="0" borderId="57" xfId="77" applyNumberFormat="1" applyFont="1" applyBorder="1"/>
    <xf numFmtId="176" fontId="64" fillId="24" borderId="257" xfId="77" applyNumberFormat="1" applyFont="1" applyFill="1" applyBorder="1"/>
    <xf numFmtId="38" fontId="64" fillId="0" borderId="12" xfId="77" applyFont="1" applyFill="1" applyBorder="1"/>
    <xf numFmtId="38" fontId="68" fillId="0" borderId="20" xfId="77" applyFont="1" applyFill="1" applyBorder="1" applyAlignment="1">
      <alignment vertical="center"/>
    </xf>
    <xf numFmtId="38" fontId="68" fillId="0" borderId="61" xfId="77" applyFont="1" applyFill="1" applyBorder="1" applyAlignment="1">
      <alignment vertical="center"/>
    </xf>
    <xf numFmtId="38" fontId="64" fillId="0" borderId="62" xfId="77" applyFont="1" applyBorder="1"/>
    <xf numFmtId="179" fontId="68" fillId="0" borderId="20" xfId="77" applyNumberFormat="1" applyFont="1" applyFill="1" applyBorder="1" applyAlignment="1">
      <alignment vertical="center"/>
    </xf>
    <xf numFmtId="176" fontId="64" fillId="0" borderId="63" xfId="77" applyNumberFormat="1" applyFont="1" applyBorder="1"/>
    <xf numFmtId="176" fontId="64" fillId="25" borderId="63" xfId="77" applyNumberFormat="1" applyFont="1" applyFill="1" applyBorder="1"/>
    <xf numFmtId="0" fontId="64" fillId="26" borderId="63" xfId="77" applyNumberFormat="1" applyFont="1" applyFill="1" applyBorder="1"/>
    <xf numFmtId="176" fontId="64" fillId="24" borderId="64" xfId="77" applyNumberFormat="1" applyFont="1" applyFill="1" applyBorder="1"/>
    <xf numFmtId="176" fontId="64" fillId="24" borderId="65" xfId="77" applyNumberFormat="1" applyFont="1" applyFill="1" applyBorder="1"/>
    <xf numFmtId="176" fontId="64" fillId="0" borderId="66" xfId="77" applyNumberFormat="1" applyFont="1" applyBorder="1"/>
    <xf numFmtId="180" fontId="64" fillId="24" borderId="67" xfId="77" applyNumberFormat="1" applyFont="1" applyFill="1" applyBorder="1"/>
    <xf numFmtId="176" fontId="64" fillId="24" borderId="258" xfId="77" applyNumberFormat="1" applyFont="1" applyFill="1" applyBorder="1"/>
    <xf numFmtId="176" fontId="64" fillId="24" borderId="259" xfId="77" applyNumberFormat="1" applyFont="1" applyFill="1" applyBorder="1"/>
    <xf numFmtId="3" fontId="68" fillId="0" borderId="0" xfId="0" applyNumberFormat="1" applyFont="1" applyFill="1" applyBorder="1" applyAlignment="1">
      <alignment horizontal="right" vertical="center"/>
    </xf>
    <xf numFmtId="3" fontId="68" fillId="0" borderId="30" xfId="0" applyNumberFormat="1" applyFont="1" applyFill="1" applyBorder="1" applyAlignment="1">
      <alignment horizontal="right" vertical="center"/>
    </xf>
    <xf numFmtId="3" fontId="68" fillId="25" borderId="30" xfId="0" applyNumberFormat="1" applyFont="1" applyFill="1" applyBorder="1" applyAlignment="1">
      <alignment horizontal="right" vertical="center"/>
    </xf>
    <xf numFmtId="3" fontId="68" fillId="26" borderId="30" xfId="0" applyNumberFormat="1" applyFont="1" applyFill="1" applyBorder="1" applyAlignment="1">
      <alignment horizontal="right" vertical="center"/>
    </xf>
    <xf numFmtId="3" fontId="68" fillId="25" borderId="57" xfId="0" applyNumberFormat="1" applyFont="1" applyFill="1" applyBorder="1" applyAlignment="1">
      <alignment horizontal="right" vertical="center"/>
    </xf>
    <xf numFmtId="3" fontId="68" fillId="26" borderId="57" xfId="0" applyNumberFormat="1" applyFont="1" applyFill="1" applyBorder="1" applyAlignment="1">
      <alignment horizontal="right" vertical="center"/>
    </xf>
    <xf numFmtId="3" fontId="68" fillId="0" borderId="68" xfId="0" applyNumberFormat="1" applyFont="1" applyFill="1" applyBorder="1" applyAlignment="1">
      <alignment horizontal="right" vertical="center"/>
    </xf>
    <xf numFmtId="3" fontId="68" fillId="24" borderId="69" xfId="0" applyNumberFormat="1" applyFont="1" applyFill="1" applyBorder="1" applyAlignment="1">
      <alignment horizontal="right" vertical="center"/>
    </xf>
    <xf numFmtId="180" fontId="68" fillId="24" borderId="70" xfId="0" applyNumberFormat="1" applyFont="1" applyFill="1" applyBorder="1" applyAlignment="1">
      <alignment horizontal="right" vertical="center"/>
    </xf>
    <xf numFmtId="3" fontId="68" fillId="0" borderId="57" xfId="0" applyNumberFormat="1" applyFont="1" applyFill="1" applyBorder="1" applyAlignment="1">
      <alignment horizontal="right" vertical="center"/>
    </xf>
    <xf numFmtId="3" fontId="68" fillId="24" borderId="71" xfId="0" applyNumberFormat="1" applyFont="1" applyFill="1" applyBorder="1" applyAlignment="1">
      <alignment horizontal="right" vertical="center"/>
    </xf>
    <xf numFmtId="180" fontId="68" fillId="24" borderId="72" xfId="0" applyNumberFormat="1" applyFont="1" applyFill="1" applyBorder="1" applyAlignment="1">
      <alignment horizontal="right" vertical="center"/>
    </xf>
    <xf numFmtId="180" fontId="68" fillId="24" borderId="73" xfId="0" applyNumberFormat="1" applyFont="1" applyFill="1" applyBorder="1" applyAlignment="1">
      <alignment horizontal="right" vertical="center"/>
    </xf>
    <xf numFmtId="3" fontId="68" fillId="24" borderId="74" xfId="0" applyNumberFormat="1" applyFont="1" applyFill="1" applyBorder="1" applyAlignment="1">
      <alignment horizontal="right" vertical="center"/>
    </xf>
    <xf numFmtId="180" fontId="68" fillId="24" borderId="75" xfId="0" applyNumberFormat="1" applyFont="1" applyFill="1" applyBorder="1" applyAlignment="1">
      <alignment horizontal="right" vertical="center"/>
    </xf>
    <xf numFmtId="180" fontId="68" fillId="24" borderId="76" xfId="0" applyNumberFormat="1" applyFont="1" applyFill="1" applyBorder="1" applyAlignment="1">
      <alignment horizontal="right" vertical="center"/>
    </xf>
    <xf numFmtId="3" fontId="68" fillId="24" borderId="260" xfId="0" applyNumberFormat="1" applyFont="1" applyFill="1" applyBorder="1" applyAlignment="1">
      <alignment horizontal="right" vertical="center"/>
    </xf>
    <xf numFmtId="3" fontId="68" fillId="27" borderId="261" xfId="0" applyNumberFormat="1" applyFont="1" applyFill="1" applyBorder="1" applyAlignment="1">
      <alignment horizontal="right" vertical="center"/>
    </xf>
    <xf numFmtId="3" fontId="64" fillId="0" borderId="77" xfId="0" applyNumberFormat="1" applyFont="1" applyFill="1" applyBorder="1" applyAlignment="1">
      <alignment horizontal="right" vertical="center"/>
    </xf>
    <xf numFmtId="3" fontId="64" fillId="0" borderId="14" xfId="0" applyNumberFormat="1" applyFont="1" applyFill="1" applyBorder="1" applyAlignment="1">
      <alignment horizontal="right" vertical="center"/>
    </xf>
    <xf numFmtId="3" fontId="64" fillId="25" borderId="14" xfId="0" applyNumberFormat="1" applyFont="1" applyFill="1" applyBorder="1" applyAlignment="1">
      <alignment horizontal="right" vertical="center"/>
    </xf>
    <xf numFmtId="3" fontId="64" fillId="26" borderId="14" xfId="0" applyNumberFormat="1" applyFont="1" applyFill="1" applyBorder="1" applyAlignment="1">
      <alignment horizontal="right" vertical="center"/>
    </xf>
    <xf numFmtId="3" fontId="64" fillId="25" borderId="78" xfId="0" applyNumberFormat="1" applyFont="1" applyFill="1" applyBorder="1" applyAlignment="1">
      <alignment horizontal="right" vertical="center"/>
    </xf>
    <xf numFmtId="3" fontId="64" fillId="26" borderId="78" xfId="0" applyNumberFormat="1" applyFont="1" applyFill="1" applyBorder="1" applyAlignment="1">
      <alignment horizontal="right" vertical="center"/>
    </xf>
    <xf numFmtId="3" fontId="64" fillId="0" borderId="79" xfId="0" applyNumberFormat="1" applyFont="1" applyFill="1" applyBorder="1" applyAlignment="1">
      <alignment horizontal="right" vertical="center"/>
    </xf>
    <xf numFmtId="3" fontId="64" fillId="24" borderId="80" xfId="0" applyNumberFormat="1" applyFont="1" applyFill="1" applyBorder="1" applyAlignment="1">
      <alignment horizontal="right" vertical="center"/>
    </xf>
    <xf numFmtId="180" fontId="64" fillId="24" borderId="81" xfId="0" applyNumberFormat="1" applyFont="1" applyFill="1" applyBorder="1" applyAlignment="1">
      <alignment horizontal="right" vertical="center"/>
    </xf>
    <xf numFmtId="3" fontId="64" fillId="24" borderId="82" xfId="0" applyNumberFormat="1" applyFont="1" applyFill="1" applyBorder="1" applyAlignment="1">
      <alignment horizontal="right" vertical="center"/>
    </xf>
    <xf numFmtId="3" fontId="64" fillId="0" borderId="78" xfId="0" applyNumberFormat="1" applyFont="1" applyFill="1" applyBorder="1" applyAlignment="1">
      <alignment horizontal="right" vertical="center"/>
    </xf>
    <xf numFmtId="3" fontId="64" fillId="24" borderId="83" xfId="0" applyNumberFormat="1" applyFont="1" applyFill="1" applyBorder="1" applyAlignment="1">
      <alignment horizontal="right" vertical="center"/>
    </xf>
    <xf numFmtId="3" fontId="64" fillId="25" borderId="10" xfId="0" applyNumberFormat="1" applyFont="1" applyFill="1" applyBorder="1" applyAlignment="1">
      <alignment horizontal="right" vertical="center"/>
    </xf>
    <xf numFmtId="3" fontId="64" fillId="26" borderId="10" xfId="0" applyNumberFormat="1" applyFont="1" applyFill="1" applyBorder="1" applyAlignment="1">
      <alignment horizontal="right" vertical="center"/>
    </xf>
    <xf numFmtId="3" fontId="64" fillId="24" borderId="84" xfId="0" applyNumberFormat="1" applyFont="1" applyFill="1" applyBorder="1" applyAlignment="1">
      <alignment horizontal="right" vertical="center"/>
    </xf>
    <xf numFmtId="180" fontId="68" fillId="24" borderId="85" xfId="0" applyNumberFormat="1" applyFont="1" applyFill="1" applyBorder="1" applyAlignment="1">
      <alignment horizontal="right" vertical="center"/>
    </xf>
    <xf numFmtId="180" fontId="64" fillId="24" borderId="86" xfId="0" applyNumberFormat="1" applyFont="1" applyFill="1" applyBorder="1" applyAlignment="1">
      <alignment horizontal="right" vertical="center"/>
    </xf>
    <xf numFmtId="3" fontId="64" fillId="24" borderId="262" xfId="0" applyNumberFormat="1" applyFont="1" applyFill="1" applyBorder="1" applyAlignment="1">
      <alignment horizontal="right" vertical="center"/>
    </xf>
    <xf numFmtId="3" fontId="64" fillId="24" borderId="87" xfId="0" applyNumberFormat="1" applyFont="1" applyFill="1" applyBorder="1" applyAlignment="1">
      <alignment horizontal="right" vertical="center"/>
    </xf>
    <xf numFmtId="3" fontId="64" fillId="0" borderId="88" xfId="0" applyNumberFormat="1" applyFont="1" applyFill="1" applyBorder="1" applyAlignment="1">
      <alignment horizontal="right" vertical="center"/>
    </xf>
    <xf numFmtId="3" fontId="64" fillId="0" borderId="25" xfId="0" applyNumberFormat="1" applyFont="1" applyFill="1" applyBorder="1" applyAlignment="1">
      <alignment horizontal="right" vertical="center"/>
    </xf>
    <xf numFmtId="3" fontId="64" fillId="25" borderId="25" xfId="0" applyNumberFormat="1" applyFont="1" applyFill="1" applyBorder="1" applyAlignment="1">
      <alignment horizontal="right" vertical="center"/>
    </xf>
    <xf numFmtId="3" fontId="64" fillId="26" borderId="25" xfId="0" applyNumberFormat="1" applyFont="1" applyFill="1" applyBorder="1" applyAlignment="1">
      <alignment horizontal="right" vertical="center"/>
    </xf>
    <xf numFmtId="3" fontId="64" fillId="25" borderId="89" xfId="0" applyNumberFormat="1" applyFont="1" applyFill="1" applyBorder="1" applyAlignment="1">
      <alignment horizontal="right" vertical="center"/>
    </xf>
    <xf numFmtId="3" fontId="64" fillId="26" borderId="89" xfId="0" applyNumberFormat="1" applyFont="1" applyFill="1" applyBorder="1" applyAlignment="1">
      <alignment horizontal="right" vertical="center"/>
    </xf>
    <xf numFmtId="3" fontId="64" fillId="0" borderId="90" xfId="0" applyNumberFormat="1" applyFont="1" applyFill="1" applyBorder="1" applyAlignment="1">
      <alignment horizontal="right" vertical="center"/>
    </xf>
    <xf numFmtId="3" fontId="64" fillId="24" borderId="91" xfId="0" applyNumberFormat="1" applyFont="1" applyFill="1" applyBorder="1" applyAlignment="1">
      <alignment horizontal="right" vertical="center"/>
    </xf>
    <xf numFmtId="180" fontId="64" fillId="24" borderId="92" xfId="0" applyNumberFormat="1" applyFont="1" applyFill="1" applyBorder="1" applyAlignment="1">
      <alignment horizontal="right" vertical="center"/>
    </xf>
    <xf numFmtId="3" fontId="64" fillId="24" borderId="93" xfId="0" applyNumberFormat="1" applyFont="1" applyFill="1" applyBorder="1" applyAlignment="1">
      <alignment horizontal="right" vertical="center"/>
    </xf>
    <xf numFmtId="3" fontId="64" fillId="0" borderId="89" xfId="0" applyNumberFormat="1" applyFont="1" applyFill="1" applyBorder="1" applyAlignment="1">
      <alignment horizontal="right" vertical="center"/>
    </xf>
    <xf numFmtId="3" fontId="64" fillId="24" borderId="94" xfId="0" applyNumberFormat="1" applyFont="1" applyFill="1" applyBorder="1" applyAlignment="1">
      <alignment horizontal="right" vertical="center"/>
    </xf>
    <xf numFmtId="180" fontId="64" fillId="24" borderId="95" xfId="0" applyNumberFormat="1" applyFont="1" applyFill="1" applyBorder="1" applyAlignment="1">
      <alignment horizontal="right" vertical="center"/>
    </xf>
    <xf numFmtId="3" fontId="64" fillId="24" borderId="263" xfId="0" applyNumberFormat="1" applyFont="1" applyFill="1" applyBorder="1" applyAlignment="1">
      <alignment horizontal="right" vertical="center"/>
    </xf>
    <xf numFmtId="3" fontId="64" fillId="27" borderId="264" xfId="0" applyNumberFormat="1" applyFont="1" applyFill="1" applyBorder="1" applyAlignment="1">
      <alignment horizontal="right" vertical="center"/>
    </xf>
    <xf numFmtId="4" fontId="64" fillId="24" borderId="95" xfId="0" applyNumberFormat="1" applyFont="1" applyFill="1" applyBorder="1" applyAlignment="1">
      <alignment horizontal="right" vertical="center"/>
    </xf>
    <xf numFmtId="3" fontId="64" fillId="0" borderId="96" xfId="0" applyNumberFormat="1" applyFont="1" applyFill="1" applyBorder="1" applyAlignment="1">
      <alignment horizontal="right" vertical="center"/>
    </xf>
    <xf numFmtId="3" fontId="64" fillId="0" borderId="32" xfId="0" applyNumberFormat="1" applyFont="1" applyFill="1" applyBorder="1" applyAlignment="1">
      <alignment horizontal="right" vertical="center"/>
    </xf>
    <xf numFmtId="3" fontId="64" fillId="25" borderId="32" xfId="0" applyNumberFormat="1" applyFont="1" applyFill="1" applyBorder="1" applyAlignment="1">
      <alignment horizontal="right" vertical="center"/>
    </xf>
    <xf numFmtId="3" fontId="64" fillId="26" borderId="32" xfId="0" applyNumberFormat="1" applyFont="1" applyFill="1" applyBorder="1" applyAlignment="1">
      <alignment horizontal="right" vertical="center"/>
    </xf>
    <xf numFmtId="3" fontId="64" fillId="25" borderId="97" xfId="0" applyNumberFormat="1" applyFont="1" applyFill="1" applyBorder="1" applyAlignment="1">
      <alignment horizontal="right" vertical="center"/>
    </xf>
    <xf numFmtId="3" fontId="64" fillId="26" borderId="97" xfId="0" applyNumberFormat="1" applyFont="1" applyFill="1" applyBorder="1" applyAlignment="1">
      <alignment horizontal="right" vertical="center"/>
    </xf>
    <xf numFmtId="3" fontId="64" fillId="0" borderId="98" xfId="0" applyNumberFormat="1" applyFont="1" applyFill="1" applyBorder="1" applyAlignment="1">
      <alignment horizontal="right" vertical="center"/>
    </xf>
    <xf numFmtId="3" fontId="64" fillId="25" borderId="26" xfId="0" applyNumberFormat="1" applyFont="1" applyFill="1" applyBorder="1" applyAlignment="1">
      <alignment horizontal="right" vertical="center"/>
    </xf>
    <xf numFmtId="3" fontId="64" fillId="26" borderId="26" xfId="0" applyNumberFormat="1" applyFont="1" applyFill="1" applyBorder="1" applyAlignment="1">
      <alignment horizontal="right" vertical="center"/>
    </xf>
    <xf numFmtId="3" fontId="64" fillId="24" borderId="99" xfId="0" applyNumberFormat="1" applyFont="1" applyFill="1" applyBorder="1" applyAlignment="1">
      <alignment horizontal="right" vertical="center"/>
    </xf>
    <xf numFmtId="180" fontId="64" fillId="24" borderId="100" xfId="0" applyNumberFormat="1" applyFont="1" applyFill="1" applyBorder="1" applyAlignment="1">
      <alignment horizontal="right" vertical="center"/>
    </xf>
    <xf numFmtId="3" fontId="64" fillId="24" borderId="101" xfId="0" applyNumberFormat="1" applyFont="1" applyFill="1" applyBorder="1" applyAlignment="1">
      <alignment horizontal="right" vertical="center"/>
    </xf>
    <xf numFmtId="3" fontId="64" fillId="0" borderId="97" xfId="0" applyNumberFormat="1" applyFont="1" applyFill="1" applyBorder="1" applyAlignment="1">
      <alignment horizontal="right" vertical="center"/>
    </xf>
    <xf numFmtId="3" fontId="64" fillId="24" borderId="102" xfId="0" applyNumberFormat="1" applyFont="1" applyFill="1" applyBorder="1" applyAlignment="1">
      <alignment horizontal="right" vertical="center"/>
    </xf>
    <xf numFmtId="180" fontId="68" fillId="24" borderId="103" xfId="0" applyNumberFormat="1" applyFont="1" applyFill="1" applyBorder="1" applyAlignment="1">
      <alignment horizontal="right" vertical="center"/>
    </xf>
    <xf numFmtId="3" fontId="64" fillId="24" borderId="104" xfId="0" applyNumberFormat="1" applyFont="1" applyFill="1" applyBorder="1" applyAlignment="1">
      <alignment horizontal="right" vertical="center"/>
    </xf>
    <xf numFmtId="180" fontId="68" fillId="24" borderId="105" xfId="0" applyNumberFormat="1" applyFont="1" applyFill="1" applyBorder="1" applyAlignment="1">
      <alignment horizontal="right" vertical="center"/>
    </xf>
    <xf numFmtId="180" fontId="64" fillId="24" borderId="106" xfId="0" applyNumberFormat="1" applyFont="1" applyFill="1" applyBorder="1" applyAlignment="1">
      <alignment horizontal="right" vertical="center"/>
    </xf>
    <xf numFmtId="3" fontId="64" fillId="24" borderId="265" xfId="0" applyNumberFormat="1" applyFont="1" applyFill="1" applyBorder="1" applyAlignment="1">
      <alignment horizontal="right" vertical="center"/>
    </xf>
    <xf numFmtId="3" fontId="68" fillId="25" borderId="13" xfId="0" applyNumberFormat="1" applyFont="1" applyFill="1" applyBorder="1" applyAlignment="1">
      <alignment horizontal="right" vertical="center"/>
    </xf>
    <xf numFmtId="3" fontId="68" fillId="26" borderId="13" xfId="0" applyNumberFormat="1" applyFont="1" applyFill="1" applyBorder="1" applyAlignment="1">
      <alignment horizontal="right" vertical="center"/>
    </xf>
    <xf numFmtId="3" fontId="68" fillId="24" borderId="107" xfId="0" applyNumberFormat="1" applyFont="1" applyFill="1" applyBorder="1" applyAlignment="1">
      <alignment horizontal="right" vertical="center"/>
    </xf>
    <xf numFmtId="180" fontId="68" fillId="24" borderId="108" xfId="0" applyNumberFormat="1" applyFont="1" applyFill="1" applyBorder="1" applyAlignment="1">
      <alignment horizontal="right" vertical="center"/>
    </xf>
    <xf numFmtId="180" fontId="68" fillId="24" borderId="106" xfId="0" applyNumberFormat="1" applyFont="1" applyFill="1" applyBorder="1" applyAlignment="1">
      <alignment horizontal="right" vertical="center"/>
    </xf>
    <xf numFmtId="3" fontId="68" fillId="24" borderId="266" xfId="0" applyNumberFormat="1" applyFont="1" applyFill="1" applyBorder="1" applyAlignment="1">
      <alignment horizontal="right" vertical="center"/>
    </xf>
    <xf numFmtId="3" fontId="64" fillId="25" borderId="29" xfId="0" applyNumberFormat="1" applyFont="1" applyFill="1" applyBorder="1" applyAlignment="1">
      <alignment horizontal="right" vertical="center"/>
    </xf>
    <xf numFmtId="3" fontId="64" fillId="26" borderId="29" xfId="0" applyNumberFormat="1" applyFont="1" applyFill="1" applyBorder="1" applyAlignment="1">
      <alignment horizontal="right" vertical="center"/>
    </xf>
    <xf numFmtId="3" fontId="64" fillId="24" borderId="109" xfId="0" applyNumberFormat="1" applyFont="1" applyFill="1" applyBorder="1" applyAlignment="1">
      <alignment horizontal="right" vertical="center"/>
    </xf>
    <xf numFmtId="180" fontId="64" fillId="24" borderId="110" xfId="0" applyNumberFormat="1" applyFont="1" applyFill="1" applyBorder="1" applyAlignment="1">
      <alignment horizontal="right" vertical="center"/>
    </xf>
    <xf numFmtId="180" fontId="64" fillId="24" borderId="111" xfId="0" applyNumberFormat="1" applyFont="1" applyFill="1" applyBorder="1" applyAlignment="1">
      <alignment horizontal="right" vertical="center"/>
    </xf>
    <xf numFmtId="180" fontId="64" fillId="24" borderId="103" xfId="0" applyNumberFormat="1" applyFont="1" applyFill="1" applyBorder="1" applyAlignment="1">
      <alignment horizontal="right" vertical="center"/>
    </xf>
    <xf numFmtId="3" fontId="68" fillId="0" borderId="37" xfId="0" applyNumberFormat="1" applyFont="1" applyFill="1" applyBorder="1" applyAlignment="1">
      <alignment horizontal="right" vertical="center"/>
    </xf>
    <xf numFmtId="3" fontId="68" fillId="0" borderId="13" xfId="0" applyNumberFormat="1" applyFont="1" applyFill="1" applyBorder="1" applyAlignment="1">
      <alignment horizontal="right" vertical="center"/>
    </xf>
    <xf numFmtId="38" fontId="68" fillId="0" borderId="13" xfId="77" applyFont="1" applyBorder="1" applyAlignment="1">
      <alignment vertical="center"/>
    </xf>
    <xf numFmtId="38" fontId="68" fillId="25" borderId="13" xfId="77" applyFont="1" applyFill="1" applyBorder="1" applyAlignment="1">
      <alignment vertical="center"/>
    </xf>
    <xf numFmtId="38" fontId="68" fillId="26" borderId="13" xfId="77" applyFont="1" applyFill="1" applyBorder="1" applyAlignment="1">
      <alignment vertical="center"/>
    </xf>
    <xf numFmtId="38" fontId="68" fillId="0" borderId="39" xfId="77" applyFont="1" applyBorder="1" applyAlignment="1">
      <alignment vertical="center"/>
    </xf>
    <xf numFmtId="180" fontId="68" fillId="24" borderId="112" xfId="0" applyNumberFormat="1" applyFont="1" applyFill="1" applyBorder="1" applyAlignment="1">
      <alignment horizontal="right" vertical="center"/>
    </xf>
    <xf numFmtId="3" fontId="68" fillId="0" borderId="28" xfId="0" applyNumberFormat="1" applyFont="1" applyFill="1" applyBorder="1" applyAlignment="1">
      <alignment horizontal="right" vertical="center"/>
    </xf>
    <xf numFmtId="3" fontId="68" fillId="25" borderId="31" xfId="0" applyNumberFormat="1" applyFont="1" applyFill="1" applyBorder="1" applyAlignment="1">
      <alignment horizontal="right" vertical="center"/>
    </xf>
    <xf numFmtId="180" fontId="68" fillId="24" borderId="113" xfId="0" applyNumberFormat="1" applyFont="1" applyFill="1" applyBorder="1" applyAlignment="1">
      <alignment horizontal="right" vertical="center"/>
    </xf>
    <xf numFmtId="3" fontId="68" fillId="24" borderId="114" xfId="0" applyNumberFormat="1" applyFont="1" applyFill="1" applyBorder="1" applyAlignment="1">
      <alignment horizontal="right" vertical="center"/>
    </xf>
    <xf numFmtId="3" fontId="68" fillId="24" borderId="115" xfId="0" applyNumberFormat="1" applyFont="1" applyFill="1" applyBorder="1" applyAlignment="1">
      <alignment horizontal="right" vertical="center"/>
    </xf>
    <xf numFmtId="3" fontId="68" fillId="0" borderId="116" xfId="0" applyNumberFormat="1" applyFont="1" applyFill="1" applyBorder="1" applyAlignment="1">
      <alignment horizontal="right" vertical="center"/>
    </xf>
    <xf numFmtId="3" fontId="68" fillId="24" borderId="267" xfId="0" applyNumberFormat="1" applyFont="1" applyFill="1" applyBorder="1" applyAlignment="1">
      <alignment horizontal="right" vertical="center"/>
    </xf>
    <xf numFmtId="180" fontId="64" fillId="24" borderId="117" xfId="0" applyNumberFormat="1" applyFont="1" applyFill="1" applyBorder="1" applyAlignment="1">
      <alignment horizontal="right" vertical="center"/>
    </xf>
    <xf numFmtId="3" fontId="64" fillId="24" borderId="118" xfId="0" applyNumberFormat="1" applyFont="1" applyFill="1" applyBorder="1" applyAlignment="1">
      <alignment horizontal="right" vertical="center"/>
    </xf>
    <xf numFmtId="3" fontId="64" fillId="24" borderId="119" xfId="0" applyNumberFormat="1" applyFont="1" applyFill="1" applyBorder="1" applyAlignment="1">
      <alignment horizontal="right" vertical="center"/>
    </xf>
    <xf numFmtId="3" fontId="64" fillId="0" borderId="120" xfId="0" applyNumberFormat="1" applyFont="1" applyFill="1" applyBorder="1" applyAlignment="1">
      <alignment horizontal="right" vertical="center"/>
    </xf>
    <xf numFmtId="3" fontId="64" fillId="24" borderId="268" xfId="0" applyNumberFormat="1" applyFont="1" applyFill="1" applyBorder="1" applyAlignment="1">
      <alignment horizontal="right" vertical="center"/>
    </xf>
    <xf numFmtId="3" fontId="64" fillId="27" borderId="269" xfId="0" applyNumberFormat="1" applyFont="1" applyFill="1" applyBorder="1" applyAlignment="1">
      <alignment horizontal="right" vertical="center"/>
    </xf>
    <xf numFmtId="3" fontId="64" fillId="24" borderId="121" xfId="0" applyNumberFormat="1" applyFont="1" applyFill="1" applyBorder="1" applyAlignment="1">
      <alignment horizontal="right" vertical="center"/>
    </xf>
    <xf numFmtId="3" fontId="64" fillId="24" borderId="122" xfId="0" applyNumberFormat="1" applyFont="1" applyFill="1" applyBorder="1" applyAlignment="1">
      <alignment horizontal="right" vertical="center"/>
    </xf>
    <xf numFmtId="3" fontId="64" fillId="0" borderId="123" xfId="0" applyNumberFormat="1" applyFont="1" applyFill="1" applyBorder="1" applyAlignment="1">
      <alignment horizontal="right" vertical="center"/>
    </xf>
    <xf numFmtId="3" fontId="64" fillId="24" borderId="270" xfId="0" applyNumberFormat="1" applyFont="1" applyFill="1" applyBorder="1" applyAlignment="1">
      <alignment horizontal="right" vertical="center"/>
    </xf>
    <xf numFmtId="3" fontId="68" fillId="24" borderId="124" xfId="0" applyNumberFormat="1" applyFont="1" applyFill="1" applyBorder="1" applyAlignment="1">
      <alignment horizontal="right" vertical="center"/>
    </xf>
    <xf numFmtId="3" fontId="68" fillId="24" borderId="87" xfId="0" applyNumberFormat="1" applyFont="1" applyFill="1" applyBorder="1" applyAlignment="1">
      <alignment horizontal="right" vertical="center"/>
    </xf>
    <xf numFmtId="3" fontId="68" fillId="24" borderId="84" xfId="0" applyNumberFormat="1" applyFont="1" applyFill="1" applyBorder="1" applyAlignment="1">
      <alignment horizontal="right" vertical="center"/>
    </xf>
    <xf numFmtId="3" fontId="68" fillId="0" borderId="125" xfId="0" applyNumberFormat="1" applyFont="1" applyFill="1" applyBorder="1" applyAlignment="1">
      <alignment horizontal="right" vertical="center"/>
    </xf>
    <xf numFmtId="3" fontId="68" fillId="25" borderId="10" xfId="0" applyNumberFormat="1" applyFont="1" applyFill="1" applyBorder="1" applyAlignment="1">
      <alignment horizontal="right" vertical="center"/>
    </xf>
    <xf numFmtId="3" fontId="68" fillId="26" borderId="10" xfId="0" applyNumberFormat="1" applyFont="1" applyFill="1" applyBorder="1" applyAlignment="1">
      <alignment horizontal="right" vertical="center"/>
    </xf>
    <xf numFmtId="3" fontId="68" fillId="24" borderId="262" xfId="0" applyNumberFormat="1" applyFont="1" applyFill="1" applyBorder="1" applyAlignment="1">
      <alignment horizontal="right" vertical="center"/>
    </xf>
    <xf numFmtId="3" fontId="64" fillId="0" borderId="126" xfId="0" applyNumberFormat="1" applyFont="1" applyFill="1" applyBorder="1" applyAlignment="1">
      <alignment horizontal="right" vertical="center"/>
    </xf>
    <xf numFmtId="3" fontId="64" fillId="24" borderId="271" xfId="0" applyNumberFormat="1" applyFont="1" applyFill="1" applyBorder="1" applyAlignment="1">
      <alignment horizontal="right" vertical="center"/>
    </xf>
    <xf numFmtId="3" fontId="64" fillId="27" borderId="272" xfId="0" applyNumberFormat="1" applyFont="1" applyFill="1" applyBorder="1" applyAlignment="1">
      <alignment horizontal="right" vertical="center"/>
    </xf>
    <xf numFmtId="3" fontId="68" fillId="0" borderId="19" xfId="0" applyNumberFormat="1" applyFont="1" applyFill="1" applyBorder="1" applyAlignment="1">
      <alignment horizontal="right" vertical="center"/>
    </xf>
    <xf numFmtId="3" fontId="68" fillId="0" borderId="10" xfId="0" applyNumberFormat="1" applyFont="1" applyFill="1" applyBorder="1" applyAlignment="1">
      <alignment horizontal="right" vertical="center"/>
    </xf>
    <xf numFmtId="3" fontId="68" fillId="25" borderId="127" xfId="0" applyNumberFormat="1" applyFont="1" applyFill="1" applyBorder="1" applyAlignment="1">
      <alignment horizontal="right" vertical="center"/>
    </xf>
    <xf numFmtId="3" fontId="68" fillId="26" borderId="127" xfId="0" applyNumberFormat="1" applyFont="1" applyFill="1" applyBorder="1" applyAlignment="1">
      <alignment horizontal="right" vertical="center"/>
    </xf>
    <xf numFmtId="180" fontId="68" fillId="24" borderId="128" xfId="0" applyNumberFormat="1" applyFont="1" applyFill="1" applyBorder="1" applyAlignment="1">
      <alignment horizontal="right" vertical="center"/>
    </xf>
    <xf numFmtId="3" fontId="68" fillId="0" borderId="127" xfId="0" applyNumberFormat="1" applyFont="1" applyFill="1" applyBorder="1" applyAlignment="1">
      <alignment horizontal="right" vertical="center"/>
    </xf>
    <xf numFmtId="180" fontId="68" fillId="24" borderId="129" xfId="0" applyNumberFormat="1" applyFont="1" applyFill="1" applyBorder="1" applyAlignment="1">
      <alignment horizontal="right" vertical="center"/>
    </xf>
    <xf numFmtId="180" fontId="64" fillId="24" borderId="72" xfId="0" applyNumberFormat="1" applyFont="1" applyFill="1" applyBorder="1" applyAlignment="1">
      <alignment horizontal="right" vertical="center"/>
    </xf>
    <xf numFmtId="3" fontId="64" fillId="0" borderId="130" xfId="0" applyNumberFormat="1" applyFont="1" applyFill="1" applyBorder="1" applyAlignment="1">
      <alignment horizontal="right" vertical="center"/>
    </xf>
    <xf numFmtId="3" fontId="64" fillId="25" borderId="31" xfId="0" applyNumberFormat="1" applyFont="1" applyFill="1" applyBorder="1" applyAlignment="1">
      <alignment horizontal="right" vertical="center"/>
    </xf>
    <xf numFmtId="3" fontId="64" fillId="26" borderId="31" xfId="0" applyNumberFormat="1" applyFont="1" applyFill="1" applyBorder="1" applyAlignment="1">
      <alignment horizontal="right" vertical="center"/>
    </xf>
    <xf numFmtId="180" fontId="68" fillId="24" borderId="131" xfId="0" applyNumberFormat="1" applyFont="1" applyFill="1" applyBorder="1" applyAlignment="1">
      <alignment horizontal="right" vertical="center"/>
    </xf>
    <xf numFmtId="180" fontId="68" fillId="24" borderId="132" xfId="0" applyNumberFormat="1" applyFont="1" applyFill="1" applyBorder="1" applyAlignment="1">
      <alignment horizontal="right" vertical="center"/>
    </xf>
    <xf numFmtId="180" fontId="68" fillId="24" borderId="133" xfId="0" applyNumberFormat="1" applyFont="1" applyFill="1" applyBorder="1" applyAlignment="1">
      <alignment horizontal="right" vertical="center"/>
    </xf>
    <xf numFmtId="180" fontId="68" fillId="24" borderId="134" xfId="0" applyNumberFormat="1" applyFont="1" applyFill="1" applyBorder="1" applyAlignment="1">
      <alignment horizontal="right" vertical="center"/>
    </xf>
    <xf numFmtId="3" fontId="68" fillId="27" borderId="273" xfId="0" applyNumberFormat="1" applyFont="1" applyFill="1" applyBorder="1" applyAlignment="1">
      <alignment horizontal="right" vertical="center"/>
    </xf>
    <xf numFmtId="3" fontId="68" fillId="0" borderId="135" xfId="0" applyNumberFormat="1" applyFont="1" applyFill="1" applyBorder="1" applyAlignment="1">
      <alignment horizontal="right" vertical="center"/>
    </xf>
    <xf numFmtId="3" fontId="68" fillId="0" borderId="136" xfId="0" applyNumberFormat="1" applyFont="1" applyFill="1" applyBorder="1" applyAlignment="1">
      <alignment horizontal="right" vertical="center"/>
    </xf>
    <xf numFmtId="3" fontId="68" fillId="25" borderId="136" xfId="0" applyNumberFormat="1" applyFont="1" applyFill="1" applyBorder="1" applyAlignment="1">
      <alignment horizontal="right" vertical="center"/>
    </xf>
    <xf numFmtId="3" fontId="68" fillId="26" borderId="136" xfId="0" applyNumberFormat="1" applyFont="1" applyFill="1" applyBorder="1" applyAlignment="1">
      <alignment horizontal="right" vertical="center"/>
    </xf>
    <xf numFmtId="3" fontId="68" fillId="24" borderId="135" xfId="0" applyNumberFormat="1" applyFont="1" applyFill="1" applyBorder="1" applyAlignment="1">
      <alignment horizontal="right" vertical="center"/>
    </xf>
    <xf numFmtId="3" fontId="68" fillId="24" borderId="137" xfId="0" applyNumberFormat="1" applyFont="1" applyFill="1" applyBorder="1" applyAlignment="1">
      <alignment horizontal="right" vertical="center"/>
    </xf>
    <xf numFmtId="3" fontId="68" fillId="24" borderId="138" xfId="0" applyNumberFormat="1" applyFont="1" applyFill="1" applyBorder="1" applyAlignment="1">
      <alignment horizontal="right" vertical="center"/>
    </xf>
    <xf numFmtId="3" fontId="68" fillId="0" borderId="139" xfId="0" applyNumberFormat="1" applyFont="1" applyFill="1" applyBorder="1" applyAlignment="1">
      <alignment horizontal="right" vertical="center"/>
    </xf>
    <xf numFmtId="3" fontId="68" fillId="24" borderId="33" xfId="0" applyNumberFormat="1" applyFont="1" applyFill="1" applyBorder="1" applyAlignment="1">
      <alignment horizontal="right" vertical="center"/>
    </xf>
    <xf numFmtId="180" fontId="68" fillId="24" borderId="138" xfId="0" applyNumberFormat="1" applyFont="1" applyFill="1" applyBorder="1" applyAlignment="1">
      <alignment horizontal="right" vertical="center"/>
    </xf>
    <xf numFmtId="3" fontId="68" fillId="24" borderId="140" xfId="0" applyNumberFormat="1" applyFont="1" applyFill="1" applyBorder="1" applyAlignment="1">
      <alignment horizontal="right" vertical="center"/>
    </xf>
    <xf numFmtId="3" fontId="68" fillId="24" borderId="141" xfId="0" applyNumberFormat="1" applyFont="1" applyFill="1" applyBorder="1" applyAlignment="1">
      <alignment horizontal="right" vertical="center"/>
    </xf>
    <xf numFmtId="180" fontId="68" fillId="24" borderId="137" xfId="0" applyNumberFormat="1" applyFont="1" applyFill="1" applyBorder="1" applyAlignment="1">
      <alignment horizontal="right" vertical="center"/>
    </xf>
    <xf numFmtId="180" fontId="68" fillId="24" borderId="142" xfId="0" applyNumberFormat="1" applyFont="1" applyFill="1" applyBorder="1" applyAlignment="1">
      <alignment horizontal="right" vertical="center"/>
    </xf>
    <xf numFmtId="180" fontId="68" fillId="24" borderId="143" xfId="0" applyNumberFormat="1" applyFont="1" applyFill="1" applyBorder="1" applyAlignment="1">
      <alignment horizontal="right" vertical="center"/>
    </xf>
    <xf numFmtId="3" fontId="68" fillId="24" borderId="274" xfId="0" applyNumberFormat="1" applyFont="1" applyFill="1" applyBorder="1" applyAlignment="1">
      <alignment horizontal="right" vertical="center"/>
    </xf>
    <xf numFmtId="3" fontId="68" fillId="27" borderId="275" xfId="0" applyNumberFormat="1" applyFont="1" applyFill="1" applyBorder="1" applyAlignment="1">
      <alignment horizontal="right" vertical="center"/>
    </xf>
    <xf numFmtId="3" fontId="68" fillId="0" borderId="11" xfId="0" applyNumberFormat="1" applyFont="1" applyFill="1" applyBorder="1" applyAlignment="1">
      <alignment horizontal="right" vertical="center"/>
    </xf>
    <xf numFmtId="3" fontId="68" fillId="0" borderId="31" xfId="0" applyNumberFormat="1" applyFont="1" applyFill="1" applyBorder="1" applyAlignment="1">
      <alignment horizontal="right" vertical="center"/>
    </xf>
    <xf numFmtId="3" fontId="68" fillId="26" borderId="31" xfId="0" applyNumberFormat="1" applyFont="1" applyFill="1" applyBorder="1" applyAlignment="1">
      <alignment horizontal="right" vertical="center"/>
    </xf>
    <xf numFmtId="3" fontId="68" fillId="24" borderId="144" xfId="0" applyNumberFormat="1" applyFont="1" applyFill="1" applyBorder="1" applyAlignment="1">
      <alignment horizontal="right" vertical="center"/>
    </xf>
    <xf numFmtId="180" fontId="68" fillId="24" borderId="145" xfId="0" applyNumberFormat="1" applyFont="1" applyFill="1" applyBorder="1" applyAlignment="1">
      <alignment horizontal="right" vertical="center"/>
    </xf>
    <xf numFmtId="3" fontId="68" fillId="0" borderId="146" xfId="0" applyNumberFormat="1" applyFont="1" applyFill="1" applyBorder="1" applyAlignment="1">
      <alignment horizontal="right" vertical="center"/>
    </xf>
    <xf numFmtId="3" fontId="68" fillId="25" borderId="147" xfId="0" applyNumberFormat="1" applyFont="1" applyFill="1" applyBorder="1" applyAlignment="1">
      <alignment horizontal="right" vertical="center"/>
    </xf>
    <xf numFmtId="3" fontId="68" fillId="26" borderId="147" xfId="0" applyNumberFormat="1" applyFont="1" applyFill="1" applyBorder="1" applyAlignment="1">
      <alignment horizontal="right" vertical="center"/>
    </xf>
    <xf numFmtId="3" fontId="68" fillId="24" borderId="148" xfId="0" applyNumberFormat="1" applyFont="1" applyFill="1" applyBorder="1" applyAlignment="1">
      <alignment horizontal="right" vertical="center"/>
    </xf>
    <xf numFmtId="3" fontId="68" fillId="24" borderId="276" xfId="0" applyNumberFormat="1" applyFont="1" applyFill="1" applyBorder="1" applyAlignment="1">
      <alignment horizontal="right" vertical="center"/>
    </xf>
    <xf numFmtId="180" fontId="68" fillId="24" borderId="277" xfId="0" applyNumberFormat="1" applyFont="1" applyFill="1" applyBorder="1" applyAlignment="1">
      <alignment horizontal="right" vertical="center"/>
    </xf>
    <xf numFmtId="3" fontId="68" fillId="24" borderId="278" xfId="0" applyNumberFormat="1" applyFont="1" applyFill="1" applyBorder="1" applyAlignment="1">
      <alignment horizontal="right" vertical="center"/>
    </xf>
    <xf numFmtId="180" fontId="68" fillId="24" borderId="279" xfId="0" applyNumberFormat="1" applyFont="1" applyFill="1" applyBorder="1" applyAlignment="1">
      <alignment horizontal="right" vertical="center"/>
    </xf>
    <xf numFmtId="3" fontId="68" fillId="27" borderId="280" xfId="0" applyNumberFormat="1" applyFont="1" applyFill="1" applyBorder="1" applyAlignment="1">
      <alignment horizontal="right" vertical="center"/>
    </xf>
    <xf numFmtId="0" fontId="68" fillId="0" borderId="281" xfId="0" applyFont="1" applyFill="1" applyBorder="1" applyAlignment="1">
      <alignment vertical="center"/>
    </xf>
    <xf numFmtId="184" fontId="64" fillId="25" borderId="30" xfId="77" applyNumberFormat="1" applyFont="1" applyFill="1" applyBorder="1"/>
    <xf numFmtId="176" fontId="64" fillId="24" borderId="149" xfId="77" applyNumberFormat="1" applyFont="1" applyFill="1" applyBorder="1"/>
    <xf numFmtId="176" fontId="64" fillId="24" borderId="0" xfId="77" applyNumberFormat="1" applyFont="1" applyFill="1" applyBorder="1"/>
    <xf numFmtId="176" fontId="64" fillId="24" borderId="282" xfId="77" applyNumberFormat="1" applyFont="1" applyFill="1" applyBorder="1"/>
    <xf numFmtId="176" fontId="64" fillId="24" borderId="58" xfId="77" applyNumberFormat="1" applyFont="1" applyFill="1" applyBorder="1"/>
    <xf numFmtId="184" fontId="64" fillId="0" borderId="30" xfId="77" applyNumberFormat="1" applyFont="1" applyBorder="1"/>
    <xf numFmtId="184" fontId="64" fillId="24" borderId="58" xfId="77" applyNumberFormat="1" applyFont="1" applyFill="1" applyBorder="1"/>
    <xf numFmtId="38" fontId="68" fillId="0" borderId="283" xfId="77" applyFont="1" applyFill="1" applyBorder="1" applyAlignment="1">
      <alignment vertical="center"/>
    </xf>
    <xf numFmtId="176" fontId="64" fillId="0" borderId="30" xfId="77" applyNumberFormat="1" applyFont="1" applyBorder="1" applyAlignment="1">
      <alignment horizontal="center" vertical="center"/>
    </xf>
    <xf numFmtId="176" fontId="64" fillId="25" borderId="30" xfId="77" applyNumberFormat="1" applyFont="1" applyFill="1" applyBorder="1" applyAlignment="1">
      <alignment horizontal="center" vertical="center"/>
    </xf>
    <xf numFmtId="38" fontId="64" fillId="24" borderId="53" xfId="77" applyFont="1" applyFill="1" applyBorder="1"/>
    <xf numFmtId="181" fontId="64" fillId="26" borderId="63" xfId="77" applyNumberFormat="1" applyFont="1" applyFill="1" applyBorder="1"/>
    <xf numFmtId="178" fontId="64" fillId="26" borderId="63" xfId="77" applyNumberFormat="1" applyFont="1" applyFill="1" applyBorder="1"/>
    <xf numFmtId="184" fontId="64" fillId="25" borderId="63" xfId="77" applyNumberFormat="1" applyFont="1" applyFill="1" applyBorder="1"/>
    <xf numFmtId="176" fontId="64" fillId="24" borderId="150" xfId="77" applyNumberFormat="1" applyFont="1" applyFill="1" applyBorder="1"/>
    <xf numFmtId="176" fontId="64" fillId="24" borderId="151" xfId="77" applyNumberFormat="1" applyFont="1" applyFill="1" applyBorder="1"/>
    <xf numFmtId="176" fontId="64" fillId="24" borderId="284" xfId="77" applyNumberFormat="1" applyFont="1" applyFill="1" applyBorder="1"/>
    <xf numFmtId="176" fontId="64" fillId="24" borderId="285" xfId="77" applyNumberFormat="1" applyFont="1" applyFill="1" applyBorder="1"/>
    <xf numFmtId="38" fontId="64" fillId="26" borderId="31" xfId="78" applyFont="1" applyFill="1" applyBorder="1" applyAlignment="1">
      <alignment vertical="center"/>
    </xf>
    <xf numFmtId="38" fontId="64" fillId="25" borderId="31" xfId="78" applyFont="1" applyFill="1" applyBorder="1" applyAlignment="1">
      <alignment vertical="center"/>
    </xf>
    <xf numFmtId="38" fontId="64" fillId="0" borderId="152" xfId="78" applyFont="1" applyFill="1" applyBorder="1" applyAlignment="1">
      <alignment vertical="center"/>
    </xf>
    <xf numFmtId="38" fontId="64" fillId="0" borderId="29" xfId="78" applyFont="1" applyFill="1" applyBorder="1" applyAlignment="1">
      <alignment vertical="center"/>
    </xf>
    <xf numFmtId="38" fontId="64" fillId="25" borderId="29" xfId="78" applyFont="1" applyFill="1" applyBorder="1" applyAlignment="1">
      <alignment vertical="center"/>
    </xf>
    <xf numFmtId="38" fontId="64" fillId="26" borderId="29" xfId="78" applyFont="1" applyFill="1" applyBorder="1" applyAlignment="1">
      <alignment vertical="center"/>
    </xf>
    <xf numFmtId="38" fontId="64" fillId="24" borderId="109" xfId="78" applyFont="1" applyFill="1" applyBorder="1" applyAlignment="1">
      <alignment vertical="center"/>
    </xf>
    <xf numFmtId="38" fontId="64" fillId="24" borderId="153" xfId="78" applyFont="1" applyFill="1" applyBorder="1" applyAlignment="1">
      <alignment vertical="center"/>
    </xf>
    <xf numFmtId="38" fontId="64" fillId="24" borderId="119" xfId="78" applyFont="1" applyFill="1" applyBorder="1" applyAlignment="1">
      <alignment vertical="center"/>
    </xf>
    <xf numFmtId="38" fontId="64" fillId="0" borderId="79" xfId="78" applyFont="1" applyFill="1" applyBorder="1" applyAlignment="1">
      <alignment vertical="center"/>
    </xf>
    <xf numFmtId="179" fontId="64" fillId="24" borderId="153" xfId="78" applyNumberFormat="1" applyFont="1" applyFill="1" applyBorder="1" applyAlignment="1">
      <alignment vertical="center"/>
    </xf>
    <xf numFmtId="38" fontId="64" fillId="24" borderId="118" xfId="78" applyFont="1" applyFill="1" applyBorder="1" applyAlignment="1">
      <alignment vertical="center"/>
    </xf>
    <xf numFmtId="180" fontId="64" fillId="24" borderId="110" xfId="78" applyNumberFormat="1" applyFont="1" applyFill="1" applyBorder="1" applyAlignment="1">
      <alignment vertical="center"/>
    </xf>
    <xf numFmtId="180" fontId="64" fillId="24" borderId="86" xfId="78" applyNumberFormat="1" applyFont="1" applyFill="1" applyBorder="1" applyAlignment="1">
      <alignment vertical="center"/>
    </xf>
    <xf numFmtId="176" fontId="64" fillId="24" borderId="110" xfId="78" applyNumberFormat="1" applyFont="1" applyFill="1" applyBorder="1" applyAlignment="1">
      <alignment vertical="center"/>
    </xf>
    <xf numFmtId="180" fontId="64" fillId="24" borderId="154" xfId="78" applyNumberFormat="1" applyFont="1" applyFill="1" applyBorder="1" applyAlignment="1">
      <alignment vertical="center"/>
    </xf>
    <xf numFmtId="38" fontId="64" fillId="24" borderId="268" xfId="78" applyFont="1" applyFill="1" applyBorder="1" applyAlignment="1">
      <alignment vertical="center"/>
    </xf>
    <xf numFmtId="38" fontId="64" fillId="27" borderId="286" xfId="78" applyFont="1" applyFill="1" applyBorder="1" applyAlignment="1">
      <alignment vertical="center"/>
    </xf>
    <xf numFmtId="38" fontId="64" fillId="0" borderId="155" xfId="78" applyFont="1" applyFill="1" applyBorder="1" applyAlignment="1">
      <alignment vertical="center"/>
    </xf>
    <xf numFmtId="38" fontId="64" fillId="0" borderId="26" xfId="78" applyFont="1" applyFill="1" applyBorder="1" applyAlignment="1">
      <alignment vertical="center"/>
    </xf>
    <xf numFmtId="38" fontId="64" fillId="25" borderId="26" xfId="78" applyFont="1" applyFill="1" applyBorder="1" applyAlignment="1">
      <alignment vertical="center"/>
    </xf>
    <xf numFmtId="38" fontId="64" fillId="26" borderId="26" xfId="78" applyFont="1" applyFill="1" applyBorder="1" applyAlignment="1">
      <alignment vertical="center"/>
    </xf>
    <xf numFmtId="38" fontId="64" fillId="24" borderId="99" xfId="78" applyFont="1" applyFill="1" applyBorder="1" applyAlignment="1">
      <alignment vertical="center"/>
    </xf>
    <xf numFmtId="38" fontId="64" fillId="24" borderId="156" xfId="78" applyFont="1" applyFill="1" applyBorder="1" applyAlignment="1">
      <alignment vertical="center"/>
    </xf>
    <xf numFmtId="38" fontId="64" fillId="24" borderId="122" xfId="78" applyFont="1" applyFill="1" applyBorder="1" applyAlignment="1">
      <alignment vertical="center"/>
    </xf>
    <xf numFmtId="38" fontId="64" fillId="0" borderId="90" xfId="78" applyFont="1" applyFill="1" applyBorder="1" applyAlignment="1">
      <alignment vertical="center"/>
    </xf>
    <xf numFmtId="38" fontId="64" fillId="25" borderId="25" xfId="78" applyFont="1" applyFill="1" applyBorder="1" applyAlignment="1">
      <alignment vertical="center"/>
    </xf>
    <xf numFmtId="38" fontId="64" fillId="26" borderId="25" xfId="78" applyFont="1" applyFill="1" applyBorder="1" applyAlignment="1">
      <alignment vertical="center"/>
    </xf>
    <xf numFmtId="38" fontId="64" fillId="24" borderId="91" xfId="78" applyFont="1" applyFill="1" applyBorder="1" applyAlignment="1">
      <alignment vertical="center"/>
    </xf>
    <xf numFmtId="179" fontId="64" fillId="24" borderId="157" xfId="78" applyNumberFormat="1" applyFont="1" applyFill="1" applyBorder="1" applyAlignment="1">
      <alignment vertical="center"/>
    </xf>
    <xf numFmtId="38" fontId="64" fillId="24" borderId="93" xfId="78" applyFont="1" applyFill="1" applyBorder="1" applyAlignment="1">
      <alignment vertical="center"/>
    </xf>
    <xf numFmtId="38" fontId="64" fillId="24" borderId="121" xfId="78" applyFont="1" applyFill="1" applyBorder="1" applyAlignment="1">
      <alignment vertical="center"/>
    </xf>
    <xf numFmtId="180" fontId="64" fillId="24" borderId="92" xfId="78" applyNumberFormat="1" applyFont="1" applyFill="1" applyBorder="1" applyAlignment="1">
      <alignment vertical="center"/>
    </xf>
    <xf numFmtId="180" fontId="64" fillId="24" borderId="95" xfId="78" applyNumberFormat="1" applyFont="1" applyFill="1" applyBorder="1" applyAlignment="1">
      <alignment vertical="center"/>
    </xf>
    <xf numFmtId="176" fontId="64" fillId="24" borderId="92" xfId="78" applyNumberFormat="1" applyFont="1" applyFill="1" applyBorder="1" applyAlignment="1">
      <alignment vertical="center"/>
    </xf>
    <xf numFmtId="38" fontId="64" fillId="24" borderId="270" xfId="78" applyFont="1" applyFill="1" applyBorder="1" applyAlignment="1">
      <alignment vertical="center"/>
    </xf>
    <xf numFmtId="38" fontId="64" fillId="27" borderId="287" xfId="78" applyFont="1" applyFill="1" applyBorder="1" applyAlignment="1">
      <alignment vertical="center"/>
    </xf>
    <xf numFmtId="38" fontId="64" fillId="0" borderId="130" xfId="78" applyFont="1" applyFill="1" applyBorder="1" applyAlignment="1">
      <alignment vertical="center"/>
    </xf>
    <xf numFmtId="38" fontId="64" fillId="25" borderId="30" xfId="78" applyFont="1" applyFill="1" applyBorder="1" applyAlignment="1">
      <alignment vertical="center"/>
    </xf>
    <xf numFmtId="38" fontId="64" fillId="26" borderId="30" xfId="78" applyFont="1" applyFill="1" applyBorder="1" applyAlignment="1">
      <alignment vertical="center"/>
    </xf>
    <xf numFmtId="38" fontId="64" fillId="24" borderId="69" xfId="78" applyFont="1" applyFill="1" applyBorder="1" applyAlignment="1">
      <alignment vertical="center"/>
    </xf>
    <xf numFmtId="179" fontId="64" fillId="24" borderId="70" xfId="78" applyNumberFormat="1" applyFont="1" applyFill="1" applyBorder="1" applyAlignment="1">
      <alignment vertical="center"/>
    </xf>
    <xf numFmtId="38" fontId="64" fillId="24" borderId="158" xfId="78" applyFont="1" applyFill="1" applyBorder="1" applyAlignment="1">
      <alignment vertical="center"/>
    </xf>
    <xf numFmtId="180" fontId="64" fillId="24" borderId="103" xfId="78" applyNumberFormat="1" applyFont="1" applyFill="1" applyBorder="1" applyAlignment="1">
      <alignment vertical="center"/>
    </xf>
    <xf numFmtId="180" fontId="64" fillId="24" borderId="105" xfId="78" applyNumberFormat="1" applyFont="1" applyFill="1" applyBorder="1" applyAlignment="1">
      <alignment vertical="center"/>
    </xf>
    <xf numFmtId="176" fontId="64" fillId="24" borderId="103" xfId="78" applyNumberFormat="1" applyFont="1" applyFill="1" applyBorder="1" applyAlignment="1">
      <alignment vertical="center"/>
    </xf>
    <xf numFmtId="38" fontId="64" fillId="24" borderId="101" xfId="78" applyFont="1" applyFill="1" applyBorder="1" applyAlignment="1">
      <alignment vertical="center"/>
    </xf>
    <xf numFmtId="180" fontId="64" fillId="24" borderId="106" xfId="78" applyNumberFormat="1" applyFont="1" applyFill="1" applyBorder="1" applyAlignment="1">
      <alignment vertical="center"/>
    </xf>
    <xf numFmtId="38" fontId="64" fillId="24" borderId="265" xfId="78" applyFont="1" applyFill="1" applyBorder="1" applyAlignment="1">
      <alignment vertical="center"/>
    </xf>
    <xf numFmtId="38" fontId="64" fillId="27" borderId="288" xfId="78" applyFont="1" applyFill="1" applyBorder="1" applyAlignment="1">
      <alignment vertical="center"/>
    </xf>
    <xf numFmtId="179" fontId="64" fillId="24" borderId="117" xfId="78" applyNumberFormat="1" applyFont="1" applyFill="1" applyBorder="1" applyAlignment="1">
      <alignment vertical="center"/>
    </xf>
    <xf numFmtId="38" fontId="64" fillId="27" borderId="289" xfId="78" applyFont="1" applyFill="1" applyBorder="1" applyAlignment="1">
      <alignment vertical="center"/>
    </xf>
    <xf numFmtId="38" fontId="64" fillId="0" borderId="88" xfId="78" applyFont="1" applyFill="1" applyBorder="1" applyAlignment="1">
      <alignment vertical="center"/>
    </xf>
    <xf numFmtId="38" fontId="64" fillId="0" borderId="25" xfId="78" applyFont="1" applyFill="1" applyBorder="1" applyAlignment="1">
      <alignment vertical="center"/>
    </xf>
    <xf numFmtId="38" fontId="64" fillId="24" borderId="157" xfId="78" applyFont="1" applyFill="1" applyBorder="1" applyAlignment="1">
      <alignment vertical="center"/>
    </xf>
    <xf numFmtId="38" fontId="64" fillId="0" borderId="120" xfId="78" applyFont="1" applyFill="1" applyBorder="1" applyAlignment="1">
      <alignment vertical="center"/>
    </xf>
    <xf numFmtId="179" fontId="64" fillId="24" borderId="156" xfId="78" applyNumberFormat="1" applyFont="1" applyFill="1" applyBorder="1" applyAlignment="1">
      <alignment vertical="center"/>
    </xf>
    <xf numFmtId="38" fontId="64" fillId="24" borderId="94" xfId="78" applyFont="1" applyFill="1" applyBorder="1" applyAlignment="1">
      <alignment vertical="center"/>
    </xf>
    <xf numFmtId="38" fontId="64" fillId="24" borderId="263" xfId="78" applyFont="1" applyFill="1" applyBorder="1" applyAlignment="1">
      <alignment vertical="center"/>
    </xf>
    <xf numFmtId="176" fontId="64" fillId="24" borderId="103" xfId="78" applyNumberFormat="1" applyFont="1" applyFill="1" applyBorder="1" applyAlignment="1">
      <alignment horizontal="center" vertical="center"/>
    </xf>
    <xf numFmtId="180" fontId="64" fillId="24" borderId="106" xfId="78" applyNumberFormat="1" applyFont="1" applyFill="1" applyBorder="1" applyAlignment="1">
      <alignment horizontal="center" vertical="center"/>
    </xf>
    <xf numFmtId="180" fontId="64" fillId="24" borderId="106" xfId="78" applyNumberFormat="1" applyFont="1" applyFill="1" applyBorder="1" applyAlignment="1">
      <alignment horizontal="right" vertical="center"/>
    </xf>
    <xf numFmtId="176" fontId="64" fillId="24" borderId="117" xfId="78" applyNumberFormat="1" applyFont="1" applyFill="1" applyBorder="1" applyAlignment="1">
      <alignment vertical="center"/>
    </xf>
    <xf numFmtId="38" fontId="64" fillId="0" borderId="25" xfId="78" applyFont="1" applyFill="1" applyBorder="1" applyAlignment="1">
      <alignment horizontal="center" vertical="center"/>
    </xf>
    <xf numFmtId="38" fontId="64" fillId="25" borderId="25" xfId="78" applyFont="1" applyFill="1" applyBorder="1" applyAlignment="1">
      <alignment horizontal="center" vertical="center"/>
    </xf>
    <xf numFmtId="38" fontId="64" fillId="26" borderId="25" xfId="78" applyFont="1" applyFill="1" applyBorder="1" applyAlignment="1">
      <alignment horizontal="center" vertical="center"/>
    </xf>
    <xf numFmtId="176" fontId="64" fillId="24" borderId="100" xfId="78" applyNumberFormat="1" applyFont="1" applyFill="1" applyBorder="1" applyAlignment="1">
      <alignment vertical="center"/>
    </xf>
    <xf numFmtId="38" fontId="64" fillId="0" borderId="96" xfId="78" applyFont="1" applyFill="1" applyBorder="1" applyAlignment="1">
      <alignment vertical="center"/>
    </xf>
    <xf numFmtId="38" fontId="64" fillId="0" borderId="32" xfId="78" applyFont="1" applyFill="1" applyBorder="1" applyAlignment="1">
      <alignment vertical="center"/>
    </xf>
    <xf numFmtId="38" fontId="64" fillId="0" borderId="32" xfId="78" applyFont="1" applyFill="1" applyBorder="1" applyAlignment="1">
      <alignment horizontal="center" vertical="center"/>
    </xf>
    <xf numFmtId="38" fontId="64" fillId="25" borderId="32" xfId="78" applyFont="1" applyFill="1" applyBorder="1" applyAlignment="1">
      <alignment horizontal="center" vertical="center"/>
    </xf>
    <xf numFmtId="38" fontId="64" fillId="26" borderId="32" xfId="78" applyFont="1" applyFill="1" applyBorder="1" applyAlignment="1">
      <alignment horizontal="center" vertical="center"/>
    </xf>
    <xf numFmtId="38" fontId="64" fillId="25" borderId="32" xfId="78" applyFont="1" applyFill="1" applyBorder="1" applyAlignment="1">
      <alignment vertical="center"/>
    </xf>
    <xf numFmtId="38" fontId="64" fillId="26" borderId="32" xfId="78" applyFont="1" applyFill="1" applyBorder="1" applyAlignment="1">
      <alignment vertical="center"/>
    </xf>
    <xf numFmtId="38" fontId="64" fillId="24" borderId="104" xfId="78" applyFont="1" applyFill="1" applyBorder="1" applyAlignment="1">
      <alignment vertical="center"/>
    </xf>
    <xf numFmtId="38" fontId="64" fillId="24" borderId="159" xfId="78" applyFont="1" applyFill="1" applyBorder="1" applyAlignment="1">
      <alignment vertical="center"/>
    </xf>
    <xf numFmtId="38" fontId="64" fillId="24" borderId="102" xfId="78" applyFont="1" applyFill="1" applyBorder="1" applyAlignment="1">
      <alignment vertical="center"/>
    </xf>
    <xf numFmtId="179" fontId="64" fillId="24" borderId="103" xfId="78" applyNumberFormat="1" applyFont="1" applyFill="1" applyBorder="1" applyAlignment="1">
      <alignment vertical="center"/>
    </xf>
    <xf numFmtId="38" fontId="64" fillId="0" borderId="0" xfId="78" applyFont="1" applyFill="1" applyBorder="1" applyAlignment="1">
      <alignment vertical="center"/>
    </xf>
    <xf numFmtId="38" fontId="64" fillId="0" borderId="30" xfId="78" applyFont="1" applyFill="1" applyBorder="1" applyAlignment="1">
      <alignment vertical="center"/>
    </xf>
    <xf numFmtId="38" fontId="64" fillId="24" borderId="70" xfId="78" applyFont="1" applyFill="1" applyBorder="1" applyAlignment="1">
      <alignment vertical="center"/>
    </xf>
    <xf numFmtId="38" fontId="64" fillId="24" borderId="71" xfId="78" applyFont="1" applyFill="1" applyBorder="1" applyAlignment="1">
      <alignment vertical="center"/>
    </xf>
    <xf numFmtId="38" fontId="64" fillId="25" borderId="14" xfId="78" applyFont="1" applyFill="1" applyBorder="1" applyAlignment="1">
      <alignment vertical="center"/>
    </xf>
    <xf numFmtId="38" fontId="64" fillId="24" borderId="266" xfId="78" applyFont="1" applyFill="1" applyBorder="1" applyAlignment="1">
      <alignment vertical="center"/>
    </xf>
    <xf numFmtId="38" fontId="64" fillId="25" borderId="36" xfId="78" applyFont="1" applyFill="1" applyBorder="1" applyAlignment="1">
      <alignment vertical="center"/>
    </xf>
    <xf numFmtId="38" fontId="64" fillId="26" borderId="36" xfId="78" applyFont="1" applyFill="1" applyBorder="1" applyAlignment="1">
      <alignment vertical="center"/>
    </xf>
    <xf numFmtId="38" fontId="64" fillId="0" borderId="17" xfId="77" applyFont="1" applyBorder="1"/>
    <xf numFmtId="38" fontId="64" fillId="25" borderId="17" xfId="77" applyFont="1" applyFill="1" applyBorder="1"/>
    <xf numFmtId="38" fontId="64" fillId="26" borderId="17" xfId="77" applyFont="1" applyFill="1" applyBorder="1"/>
    <xf numFmtId="38" fontId="64" fillId="24" borderId="160" xfId="77" applyFont="1" applyFill="1" applyBorder="1"/>
    <xf numFmtId="38" fontId="64" fillId="24" borderId="161" xfId="77" applyFont="1" applyFill="1" applyBorder="1"/>
    <xf numFmtId="38" fontId="64" fillId="0" borderId="162" xfId="77" applyFont="1" applyBorder="1"/>
    <xf numFmtId="38" fontId="64" fillId="24" borderId="163" xfId="77" applyFont="1" applyFill="1" applyBorder="1"/>
    <xf numFmtId="38" fontId="64" fillId="24" borderId="290" xfId="77" applyFont="1" applyFill="1" applyBorder="1"/>
    <xf numFmtId="180" fontId="64" fillId="0" borderId="164" xfId="77" applyNumberFormat="1" applyFont="1" applyBorder="1"/>
    <xf numFmtId="180" fontId="64" fillId="25" borderId="164" xfId="77" applyNumberFormat="1" applyFont="1" applyFill="1" applyBorder="1"/>
    <xf numFmtId="176" fontId="64" fillId="26" borderId="164" xfId="77" applyNumberFormat="1" applyFont="1" applyFill="1" applyBorder="1"/>
    <xf numFmtId="180" fontId="64" fillId="24" borderId="165" xfId="77" applyNumberFormat="1" applyFont="1" applyFill="1" applyBorder="1"/>
    <xf numFmtId="180" fontId="64" fillId="24" borderId="166" xfId="77" applyNumberFormat="1" applyFont="1" applyFill="1" applyBorder="1"/>
    <xf numFmtId="179" fontId="64" fillId="0" borderId="167" xfId="77" applyNumberFormat="1" applyFont="1" applyBorder="1"/>
    <xf numFmtId="179" fontId="64" fillId="25" borderId="164" xfId="77" applyNumberFormat="1" applyFont="1" applyFill="1" applyBorder="1"/>
    <xf numFmtId="180" fontId="64" fillId="24" borderId="168" xfId="77" applyNumberFormat="1" applyFont="1" applyFill="1" applyBorder="1"/>
    <xf numFmtId="180" fontId="64" fillId="24" borderId="291" xfId="77" applyNumberFormat="1" applyFont="1" applyFill="1" applyBorder="1"/>
    <xf numFmtId="38" fontId="64" fillId="0" borderId="18" xfId="77" applyFont="1" applyBorder="1"/>
    <xf numFmtId="38" fontId="64" fillId="25" borderId="18" xfId="77" applyFont="1" applyFill="1" applyBorder="1"/>
    <xf numFmtId="38" fontId="64" fillId="26" borderId="18" xfId="77" applyFont="1" applyFill="1" applyBorder="1"/>
    <xf numFmtId="38" fontId="64" fillId="0" borderId="18" xfId="77" applyFont="1" applyFill="1" applyBorder="1"/>
    <xf numFmtId="38" fontId="64" fillId="24" borderId="169" xfId="77" applyFont="1" applyFill="1" applyBorder="1"/>
    <xf numFmtId="38" fontId="64" fillId="24" borderId="170" xfId="77" applyFont="1" applyFill="1" applyBorder="1"/>
    <xf numFmtId="38" fontId="64" fillId="24" borderId="171" xfId="77" applyFont="1" applyFill="1" applyBorder="1"/>
    <xf numFmtId="38" fontId="64" fillId="24" borderId="292" xfId="77" applyFont="1" applyFill="1" applyBorder="1"/>
    <xf numFmtId="176" fontId="64" fillId="0" borderId="164" xfId="77" applyNumberFormat="1" applyFont="1" applyBorder="1"/>
    <xf numFmtId="176" fontId="64" fillId="25" borderId="164" xfId="77" applyNumberFormat="1" applyFont="1" applyFill="1" applyBorder="1"/>
    <xf numFmtId="176" fontId="64" fillId="24" borderId="165" xfId="77" applyNumberFormat="1" applyFont="1" applyFill="1" applyBorder="1"/>
    <xf numFmtId="176" fontId="64" fillId="24" borderId="166" xfId="77" applyNumberFormat="1" applyFont="1" applyFill="1" applyBorder="1"/>
    <xf numFmtId="176" fontId="64" fillId="0" borderId="167" xfId="77" applyNumberFormat="1" applyFont="1" applyBorder="1"/>
    <xf numFmtId="176" fontId="64" fillId="24" borderId="165" xfId="77" applyNumberFormat="1" applyFont="1" applyFill="1" applyBorder="1" applyAlignment="1">
      <alignment horizontal="center" vertical="center"/>
    </xf>
    <xf numFmtId="176" fontId="64" fillId="24" borderId="166" xfId="77" applyNumberFormat="1" applyFont="1" applyFill="1" applyBorder="1" applyAlignment="1">
      <alignment horizontal="center" vertical="center"/>
    </xf>
    <xf numFmtId="180" fontId="64" fillId="24" borderId="165" xfId="77" applyNumberFormat="1" applyFont="1" applyFill="1" applyBorder="1" applyAlignment="1">
      <alignment horizontal="center" vertical="center"/>
    </xf>
    <xf numFmtId="180" fontId="64" fillId="24" borderId="168" xfId="77" applyNumberFormat="1" applyFont="1" applyFill="1" applyBorder="1" applyAlignment="1">
      <alignment horizontal="center" vertical="center"/>
    </xf>
    <xf numFmtId="176" fontId="64" fillId="24" borderId="291" xfId="77" applyNumberFormat="1" applyFont="1" applyFill="1" applyBorder="1" applyAlignment="1">
      <alignment horizontal="center" vertical="center"/>
    </xf>
    <xf numFmtId="176" fontId="64" fillId="24" borderId="291" xfId="77" applyNumberFormat="1" applyFont="1" applyFill="1" applyBorder="1" applyAlignment="1">
      <alignment horizontal="center"/>
    </xf>
    <xf numFmtId="176" fontId="64" fillId="24" borderId="291" xfId="77" applyNumberFormat="1" applyFont="1" applyFill="1" applyBorder="1"/>
    <xf numFmtId="180" fontId="64" fillId="24" borderId="64" xfId="77" applyNumberFormat="1" applyFont="1" applyFill="1" applyBorder="1"/>
    <xf numFmtId="0" fontId="47" fillId="28" borderId="21" xfId="94" applyFont="1" applyFill="1" applyBorder="1" applyAlignment="1">
      <alignment horizontal="center"/>
    </xf>
    <xf numFmtId="0" fontId="47" fillId="28" borderId="49" xfId="94" applyFont="1" applyFill="1" applyBorder="1" applyAlignment="1">
      <alignment horizontal="center"/>
    </xf>
    <xf numFmtId="38" fontId="64" fillId="0" borderId="23" xfId="94" applyNumberFormat="1" applyFont="1" applyBorder="1" applyAlignment="1">
      <alignment vertical="center"/>
    </xf>
    <xf numFmtId="38" fontId="64" fillId="0" borderId="30" xfId="94" applyNumberFormat="1" applyFont="1" applyBorder="1" applyAlignment="1">
      <alignment vertical="center"/>
    </xf>
    <xf numFmtId="38" fontId="64" fillId="25" borderId="30" xfId="94" applyNumberFormat="1" applyFont="1" applyFill="1" applyBorder="1" applyAlignment="1">
      <alignment vertical="center"/>
    </xf>
    <xf numFmtId="38" fontId="64" fillId="26" borderId="30" xfId="94" applyNumberFormat="1" applyFont="1" applyFill="1" applyBorder="1" applyAlignment="1">
      <alignment vertical="center"/>
    </xf>
    <xf numFmtId="38" fontId="64" fillId="0" borderId="30" xfId="94" applyNumberFormat="1" applyFont="1" applyFill="1" applyBorder="1" applyAlignment="1">
      <alignment vertical="center"/>
    </xf>
    <xf numFmtId="38" fontId="64" fillId="28" borderId="30" xfId="94" applyNumberFormat="1" applyFont="1" applyFill="1" applyBorder="1" applyAlignment="1">
      <alignment vertical="center"/>
    </xf>
    <xf numFmtId="38" fontId="64" fillId="24" borderId="109" xfId="94" applyNumberFormat="1" applyFont="1" applyFill="1" applyBorder="1" applyAlignment="1">
      <alignment vertical="center"/>
    </xf>
    <xf numFmtId="38" fontId="64" fillId="24" borderId="153" xfId="94" applyNumberFormat="1" applyFont="1" applyFill="1" applyBorder="1" applyAlignment="1">
      <alignment vertical="center"/>
    </xf>
    <xf numFmtId="38" fontId="64" fillId="24" borderId="119" xfId="94" applyNumberFormat="1" applyFont="1" applyFill="1" applyBorder="1" applyAlignment="1">
      <alignment vertical="center"/>
    </xf>
    <xf numFmtId="38" fontId="64" fillId="28" borderId="120" xfId="94" applyNumberFormat="1" applyFont="1" applyFill="1" applyBorder="1" applyAlignment="1">
      <alignment vertical="center"/>
    </xf>
    <xf numFmtId="38" fontId="64" fillId="25" borderId="29" xfId="94" applyNumberFormat="1" applyFont="1" applyFill="1" applyBorder="1" applyAlignment="1">
      <alignment vertical="center"/>
    </xf>
    <xf numFmtId="38" fontId="64" fillId="26" borderId="29" xfId="94" applyNumberFormat="1" applyFont="1" applyFill="1" applyBorder="1" applyAlignment="1">
      <alignment vertical="center"/>
    </xf>
    <xf numFmtId="180" fontId="64" fillId="24" borderId="152" xfId="94" applyNumberFormat="1" applyFont="1" applyFill="1" applyBorder="1" applyAlignment="1">
      <alignment vertical="center"/>
    </xf>
    <xf numFmtId="38" fontId="64" fillId="24" borderId="118" xfId="94" applyNumberFormat="1" applyFont="1" applyFill="1" applyBorder="1" applyAlignment="1">
      <alignment vertical="center"/>
    </xf>
    <xf numFmtId="181" fontId="64" fillId="24" borderId="153" xfId="94" applyNumberFormat="1" applyFont="1" applyFill="1" applyBorder="1" applyAlignment="1">
      <alignment vertical="center"/>
    </xf>
    <xf numFmtId="38" fontId="64" fillId="24" borderId="268" xfId="94" applyNumberFormat="1" applyFont="1" applyFill="1" applyBorder="1" applyAlignment="1">
      <alignment vertical="center"/>
    </xf>
    <xf numFmtId="38" fontId="64" fillId="27" borderId="269" xfId="94" applyNumberFormat="1" applyFont="1" applyFill="1" applyBorder="1" applyAlignment="1">
      <alignment vertical="center"/>
    </xf>
    <xf numFmtId="38" fontId="64" fillId="0" borderId="172" xfId="94" applyNumberFormat="1" applyFont="1" applyBorder="1" applyAlignment="1">
      <alignment vertical="center"/>
    </xf>
    <xf numFmtId="38" fontId="64" fillId="0" borderId="32" xfId="94" applyNumberFormat="1" applyFont="1" applyBorder="1" applyAlignment="1">
      <alignment vertical="center"/>
    </xf>
    <xf numFmtId="38" fontId="64" fillId="25" borderId="32" xfId="94" applyNumberFormat="1" applyFont="1" applyFill="1" applyBorder="1" applyAlignment="1">
      <alignment vertical="center"/>
    </xf>
    <xf numFmtId="38" fontId="64" fillId="26" borderId="32" xfId="94" applyNumberFormat="1" applyFont="1" applyFill="1" applyBorder="1" applyAlignment="1">
      <alignment vertical="center"/>
    </xf>
    <xf numFmtId="38" fontId="64" fillId="0" borderId="32" xfId="94" applyNumberFormat="1" applyFont="1" applyFill="1" applyBorder="1" applyAlignment="1">
      <alignment vertical="center"/>
    </xf>
    <xf numFmtId="38" fontId="64" fillId="28" borderId="32" xfId="94" applyNumberFormat="1" applyFont="1" applyFill="1" applyBorder="1" applyAlignment="1">
      <alignment vertical="center"/>
    </xf>
    <xf numFmtId="38" fontId="64" fillId="24" borderId="104" xfId="94" applyNumberFormat="1" applyFont="1" applyFill="1" applyBorder="1" applyAlignment="1">
      <alignment vertical="center"/>
    </xf>
    <xf numFmtId="38" fontId="64" fillId="24" borderId="159" xfId="94" applyNumberFormat="1" applyFont="1" applyFill="1" applyBorder="1" applyAlignment="1">
      <alignment vertical="center"/>
    </xf>
    <xf numFmtId="38" fontId="64" fillId="24" borderId="101" xfId="94" applyNumberFormat="1" applyFont="1" applyFill="1" applyBorder="1" applyAlignment="1">
      <alignment vertical="center"/>
    </xf>
    <xf numFmtId="38" fontId="64" fillId="0" borderId="98" xfId="94" applyNumberFormat="1" applyFont="1" applyFill="1" applyBorder="1" applyAlignment="1">
      <alignment vertical="center"/>
    </xf>
    <xf numFmtId="180" fontId="64" fillId="24" borderId="106" xfId="94" applyNumberFormat="1" applyFont="1" applyFill="1" applyBorder="1" applyAlignment="1">
      <alignment vertical="center"/>
    </xf>
    <xf numFmtId="38" fontId="64" fillId="24" borderId="102" xfId="94" applyNumberFormat="1" applyFont="1" applyFill="1" applyBorder="1" applyAlignment="1">
      <alignment vertical="center"/>
    </xf>
    <xf numFmtId="181" fontId="64" fillId="24" borderId="103" xfId="94" applyNumberFormat="1" applyFont="1" applyFill="1" applyBorder="1" applyAlignment="1">
      <alignment vertical="center"/>
    </xf>
    <xf numFmtId="38" fontId="64" fillId="24" borderId="265" xfId="94" applyNumberFormat="1" applyFont="1" applyFill="1" applyBorder="1" applyAlignment="1">
      <alignment vertical="center"/>
    </xf>
    <xf numFmtId="38" fontId="64" fillId="27" borderId="293" xfId="94" applyNumberFormat="1" applyFont="1" applyFill="1" applyBorder="1" applyAlignment="1">
      <alignment vertical="center"/>
    </xf>
    <xf numFmtId="38" fontId="64" fillId="0" borderId="34" xfId="94" applyNumberFormat="1" applyFont="1" applyBorder="1" applyAlignment="1">
      <alignment vertical="center"/>
    </xf>
    <xf numFmtId="38" fontId="64" fillId="0" borderId="31" xfId="94" applyNumberFormat="1" applyFont="1" applyBorder="1" applyAlignment="1">
      <alignment vertical="center"/>
    </xf>
    <xf numFmtId="38" fontId="64" fillId="25" borderId="31" xfId="94" applyNumberFormat="1" applyFont="1" applyFill="1" applyBorder="1" applyAlignment="1">
      <alignment vertical="center"/>
    </xf>
    <xf numFmtId="38" fontId="64" fillId="26" borderId="31" xfId="94" applyNumberFormat="1" applyFont="1" applyFill="1" applyBorder="1" applyAlignment="1">
      <alignment vertical="center"/>
    </xf>
    <xf numFmtId="38" fontId="64" fillId="0" borderId="31" xfId="94" applyNumberFormat="1" applyFont="1" applyFill="1" applyBorder="1" applyAlignment="1">
      <alignment vertical="center"/>
    </xf>
    <xf numFmtId="38" fontId="64" fillId="28" borderId="31" xfId="94" applyNumberFormat="1" applyFont="1" applyFill="1" applyBorder="1" applyAlignment="1">
      <alignment vertical="center"/>
    </xf>
    <xf numFmtId="38" fontId="64" fillId="24" borderId="173" xfId="94" applyNumberFormat="1" applyFont="1" applyFill="1" applyBorder="1" applyAlignment="1">
      <alignment vertical="center"/>
    </xf>
    <xf numFmtId="38" fontId="64" fillId="24" borderId="174" xfId="94" applyNumberFormat="1" applyFont="1" applyFill="1" applyBorder="1" applyAlignment="1">
      <alignment vertical="center"/>
    </xf>
    <xf numFmtId="38" fontId="64" fillId="24" borderId="175" xfId="94" applyNumberFormat="1" applyFont="1" applyFill="1" applyBorder="1" applyAlignment="1">
      <alignment vertical="center"/>
    </xf>
    <xf numFmtId="38" fontId="64" fillId="0" borderId="116" xfId="94" applyNumberFormat="1" applyFont="1" applyFill="1" applyBorder="1" applyAlignment="1">
      <alignment vertical="center"/>
    </xf>
    <xf numFmtId="180" fontId="64" fillId="24" borderId="129" xfId="94" applyNumberFormat="1" applyFont="1" applyFill="1" applyBorder="1" applyAlignment="1">
      <alignment vertical="center"/>
    </xf>
    <xf numFmtId="38" fontId="64" fillId="24" borderId="176" xfId="94" applyNumberFormat="1" applyFont="1" applyFill="1" applyBorder="1" applyAlignment="1">
      <alignment vertical="center"/>
    </xf>
    <xf numFmtId="181" fontId="64" fillId="24" borderId="72" xfId="94" applyNumberFormat="1" applyFont="1" applyFill="1" applyBorder="1" applyAlignment="1">
      <alignment vertical="center"/>
    </xf>
    <xf numFmtId="180" fontId="64" fillId="24" borderId="177" xfId="94" applyNumberFormat="1" applyFont="1" applyFill="1" applyBorder="1" applyAlignment="1">
      <alignment vertical="center"/>
    </xf>
    <xf numFmtId="38" fontId="64" fillId="24" borderId="294" xfId="94" applyNumberFormat="1" applyFont="1" applyFill="1" applyBorder="1" applyAlignment="1">
      <alignment vertical="center"/>
    </xf>
    <xf numFmtId="38" fontId="64" fillId="27" borderId="295" xfId="94" applyNumberFormat="1" applyFont="1" applyFill="1" applyBorder="1" applyAlignment="1">
      <alignment vertical="center"/>
    </xf>
    <xf numFmtId="38" fontId="64" fillId="0" borderId="178" xfId="94" applyNumberFormat="1" applyFont="1" applyBorder="1" applyAlignment="1">
      <alignment vertical="center"/>
    </xf>
    <xf numFmtId="38" fontId="64" fillId="0" borderId="14" xfId="94" applyNumberFormat="1" applyFont="1" applyBorder="1" applyAlignment="1">
      <alignment vertical="center"/>
    </xf>
    <xf numFmtId="38" fontId="64" fillId="25" borderId="14" xfId="94" applyNumberFormat="1" applyFont="1" applyFill="1" applyBorder="1" applyAlignment="1">
      <alignment vertical="center"/>
    </xf>
    <xf numFmtId="38" fontId="64" fillId="26" borderId="14" xfId="94" applyNumberFormat="1" applyFont="1" applyFill="1" applyBorder="1" applyAlignment="1">
      <alignment vertical="center"/>
    </xf>
    <xf numFmtId="38" fontId="64" fillId="0" borderId="14" xfId="94" applyNumberFormat="1" applyFont="1" applyFill="1" applyBorder="1" applyAlignment="1">
      <alignment vertical="center"/>
    </xf>
    <xf numFmtId="38" fontId="64" fillId="28" borderId="14" xfId="94" applyNumberFormat="1" applyFont="1" applyFill="1" applyBorder="1" applyAlignment="1">
      <alignment vertical="center"/>
    </xf>
    <xf numFmtId="38" fontId="64" fillId="24" borderId="80" xfId="94" applyNumberFormat="1" applyFont="1" applyFill="1" applyBorder="1" applyAlignment="1">
      <alignment vertical="center"/>
    </xf>
    <xf numFmtId="38" fontId="64" fillId="24" borderId="179" xfId="94" applyNumberFormat="1" applyFont="1" applyFill="1" applyBorder="1" applyAlignment="1">
      <alignment vertical="center"/>
    </xf>
    <xf numFmtId="38" fontId="64" fillId="24" borderId="82" xfId="94" applyNumberFormat="1" applyFont="1" applyFill="1" applyBorder="1" applyAlignment="1">
      <alignment vertical="center"/>
    </xf>
    <xf numFmtId="38" fontId="64" fillId="0" borderId="120" xfId="94" applyNumberFormat="1" applyFont="1" applyFill="1" applyBorder="1" applyAlignment="1">
      <alignment vertical="center"/>
    </xf>
    <xf numFmtId="38" fontId="64" fillId="24" borderId="83" xfId="94" applyNumberFormat="1" applyFont="1" applyFill="1" applyBorder="1" applyAlignment="1">
      <alignment vertical="center"/>
    </xf>
    <xf numFmtId="38" fontId="64" fillId="24" borderId="271" xfId="94" applyNumberFormat="1" applyFont="1" applyFill="1" applyBorder="1" applyAlignment="1">
      <alignment vertical="center"/>
    </xf>
    <xf numFmtId="38" fontId="64" fillId="0" borderId="172" xfId="94" applyNumberFormat="1" applyFont="1" applyFill="1" applyBorder="1" applyAlignment="1">
      <alignment vertical="center"/>
    </xf>
    <xf numFmtId="38" fontId="64" fillId="0" borderId="180" xfId="94" applyNumberFormat="1" applyFont="1" applyBorder="1" applyAlignment="1">
      <alignment vertical="center"/>
    </xf>
    <xf numFmtId="38" fontId="64" fillId="0" borderId="13" xfId="94" applyNumberFormat="1" applyFont="1" applyBorder="1" applyAlignment="1">
      <alignment vertical="center"/>
    </xf>
    <xf numFmtId="38" fontId="64" fillId="25" borderId="13" xfId="94" applyNumberFormat="1" applyFont="1" applyFill="1" applyBorder="1" applyAlignment="1">
      <alignment vertical="center"/>
    </xf>
    <xf numFmtId="38" fontId="64" fillId="26" borderId="13" xfId="94" applyNumberFormat="1" applyFont="1" applyFill="1" applyBorder="1" applyAlignment="1">
      <alignment vertical="center"/>
    </xf>
    <xf numFmtId="38" fontId="64" fillId="0" borderId="13" xfId="94" applyNumberFormat="1" applyFont="1" applyFill="1" applyBorder="1" applyAlignment="1">
      <alignment vertical="center"/>
    </xf>
    <xf numFmtId="38" fontId="64" fillId="28" borderId="13" xfId="94" applyNumberFormat="1" applyFont="1" applyFill="1" applyBorder="1" applyAlignment="1">
      <alignment vertical="center"/>
    </xf>
    <xf numFmtId="38" fontId="64" fillId="24" borderId="107" xfId="94" applyNumberFormat="1" applyFont="1" applyFill="1" applyBorder="1" applyAlignment="1">
      <alignment vertical="center"/>
    </xf>
    <xf numFmtId="38" fontId="64" fillId="24" borderId="112" xfId="94" applyNumberFormat="1" applyFont="1" applyFill="1" applyBorder="1" applyAlignment="1">
      <alignment vertical="center"/>
    </xf>
    <xf numFmtId="38" fontId="64" fillId="24" borderId="115" xfId="94" applyNumberFormat="1" applyFont="1" applyFill="1" applyBorder="1" applyAlignment="1">
      <alignment vertical="center"/>
    </xf>
    <xf numFmtId="38" fontId="64" fillId="28" borderId="116" xfId="94" applyNumberFormat="1" applyFont="1" applyFill="1" applyBorder="1" applyAlignment="1">
      <alignment vertical="center"/>
    </xf>
    <xf numFmtId="38" fontId="64" fillId="24" borderId="114" xfId="94" applyNumberFormat="1" applyFont="1" applyFill="1" applyBorder="1" applyAlignment="1">
      <alignment vertical="center"/>
    </xf>
    <xf numFmtId="38" fontId="64" fillId="24" borderId="267" xfId="94" applyNumberFormat="1" applyFont="1" applyFill="1" applyBorder="1" applyAlignment="1">
      <alignment vertical="center"/>
    </xf>
    <xf numFmtId="38" fontId="64" fillId="0" borderId="37" xfId="94" applyNumberFormat="1" applyFont="1" applyBorder="1" applyAlignment="1">
      <alignment vertical="center"/>
    </xf>
    <xf numFmtId="181" fontId="64" fillId="24" borderId="108" xfId="94" applyNumberFormat="1" applyFont="1" applyFill="1" applyBorder="1" applyAlignment="1">
      <alignment vertical="center"/>
    </xf>
    <xf numFmtId="38" fontId="64" fillId="28" borderId="50" xfId="94" applyNumberFormat="1" applyFont="1" applyFill="1" applyBorder="1" applyAlignment="1">
      <alignment vertical="center"/>
    </xf>
    <xf numFmtId="180" fontId="64" fillId="24" borderId="134" xfId="94" applyNumberFormat="1" applyFont="1" applyFill="1" applyBorder="1" applyAlignment="1">
      <alignment vertical="center"/>
    </xf>
    <xf numFmtId="38" fontId="64" fillId="24" borderId="181" xfId="94" applyNumberFormat="1" applyFont="1" applyFill="1" applyBorder="1" applyAlignment="1">
      <alignment vertical="center"/>
    </xf>
    <xf numFmtId="38" fontId="64" fillId="25" borderId="49" xfId="94" applyNumberFormat="1" applyFont="1" applyFill="1" applyBorder="1" applyAlignment="1">
      <alignment vertical="center"/>
    </xf>
    <xf numFmtId="38" fontId="64" fillId="24" borderId="71" xfId="94" applyNumberFormat="1" applyFont="1" applyFill="1" applyBorder="1" applyAlignment="1">
      <alignment vertical="center"/>
    </xf>
    <xf numFmtId="38" fontId="64" fillId="24" borderId="158" xfId="94" applyNumberFormat="1" applyFont="1" applyFill="1" applyBorder="1" applyAlignment="1">
      <alignment vertical="center"/>
    </xf>
    <xf numFmtId="38" fontId="64" fillId="24" borderId="266" xfId="94" applyNumberFormat="1" applyFont="1" applyFill="1" applyBorder="1" applyAlignment="1">
      <alignment vertical="center"/>
    </xf>
    <xf numFmtId="38" fontId="64" fillId="27" borderId="273" xfId="94" applyNumberFormat="1" applyFont="1" applyFill="1" applyBorder="1" applyAlignment="1">
      <alignment vertical="center"/>
    </xf>
    <xf numFmtId="38" fontId="64" fillId="0" borderId="45" xfId="94" applyNumberFormat="1" applyFont="1" applyBorder="1" applyAlignment="1">
      <alignment vertical="center"/>
    </xf>
    <xf numFmtId="38" fontId="64" fillId="0" borderId="147" xfId="94" applyNumberFormat="1" applyFont="1" applyBorder="1" applyAlignment="1">
      <alignment vertical="center"/>
    </xf>
    <xf numFmtId="38" fontId="64" fillId="25" borderId="147" xfId="94" applyNumberFormat="1" applyFont="1" applyFill="1" applyBorder="1" applyAlignment="1">
      <alignment vertical="center"/>
    </xf>
    <xf numFmtId="38" fontId="64" fillId="26" borderId="147" xfId="94" applyNumberFormat="1" applyFont="1" applyFill="1" applyBorder="1" applyAlignment="1">
      <alignment vertical="center"/>
    </xf>
    <xf numFmtId="38" fontId="64" fillId="0" borderId="147" xfId="94" applyNumberFormat="1" applyFont="1" applyFill="1" applyBorder="1" applyAlignment="1">
      <alignment vertical="center"/>
    </xf>
    <xf numFmtId="38" fontId="64" fillId="28" borderId="147" xfId="94" applyNumberFormat="1" applyFont="1" applyFill="1" applyBorder="1" applyAlignment="1">
      <alignment vertical="center"/>
    </xf>
    <xf numFmtId="38" fontId="64" fillId="24" borderId="144" xfId="94" applyNumberFormat="1" applyFont="1" applyFill="1" applyBorder="1" applyAlignment="1">
      <alignment vertical="center"/>
    </xf>
    <xf numFmtId="38" fontId="64" fillId="24" borderId="145" xfId="94" applyNumberFormat="1" applyFont="1" applyFill="1" applyBorder="1" applyAlignment="1">
      <alignment vertical="center"/>
    </xf>
    <xf numFmtId="38" fontId="64" fillId="24" borderId="182" xfId="94" applyNumberFormat="1" applyFont="1" applyFill="1" applyBorder="1" applyAlignment="1">
      <alignment vertical="center"/>
    </xf>
    <xf numFmtId="38" fontId="64" fillId="28" borderId="146" xfId="94" applyNumberFormat="1" applyFont="1" applyFill="1" applyBorder="1" applyAlignment="1">
      <alignment vertical="center"/>
    </xf>
    <xf numFmtId="38" fontId="64" fillId="24" borderId="296" xfId="94" applyNumberFormat="1" applyFont="1" applyFill="1" applyBorder="1" applyAlignment="1">
      <alignment vertical="center"/>
    </xf>
    <xf numFmtId="181" fontId="64" fillId="24" borderId="277" xfId="94" applyNumberFormat="1" applyFont="1" applyFill="1" applyBorder="1" applyAlignment="1">
      <alignment vertical="center"/>
    </xf>
    <xf numFmtId="180" fontId="64" fillId="24" borderId="76" xfId="94" applyNumberFormat="1" applyFont="1" applyFill="1" applyBorder="1" applyAlignment="1">
      <alignment vertical="center"/>
    </xf>
    <xf numFmtId="38" fontId="64" fillId="24" borderId="278" xfId="94" applyNumberFormat="1" applyFont="1" applyFill="1" applyBorder="1" applyAlignment="1">
      <alignment vertical="center"/>
    </xf>
    <xf numFmtId="180" fontId="64" fillId="24" borderId="279" xfId="94" applyNumberFormat="1" applyFont="1" applyFill="1" applyBorder="1" applyAlignment="1">
      <alignment vertical="center"/>
    </xf>
    <xf numFmtId="38" fontId="64" fillId="27" borderId="297" xfId="94" applyNumberFormat="1" applyFont="1" applyFill="1" applyBorder="1" applyAlignment="1">
      <alignment vertical="center"/>
    </xf>
    <xf numFmtId="0" fontId="55" fillId="0" borderId="19" xfId="0" applyFont="1" applyFill="1" applyBorder="1" applyAlignment="1">
      <alignment vertical="center"/>
    </xf>
    <xf numFmtId="0" fontId="55" fillId="0" borderId="39" xfId="0" applyFont="1" applyFill="1" applyBorder="1" applyAlignment="1">
      <alignment vertical="center"/>
    </xf>
    <xf numFmtId="0" fontId="55" fillId="0" borderId="127" xfId="0" applyFont="1" applyFill="1" applyBorder="1" applyAlignment="1">
      <alignment vertical="center"/>
    </xf>
    <xf numFmtId="0" fontId="49" fillId="0" borderId="12" xfId="0" applyFont="1" applyBorder="1"/>
    <xf numFmtId="38" fontId="49" fillId="0" borderId="12" xfId="77" applyFont="1" applyBorder="1"/>
    <xf numFmtId="38" fontId="49" fillId="25" borderId="12" xfId="77" applyFont="1" applyFill="1" applyBorder="1"/>
    <xf numFmtId="38" fontId="49" fillId="26" borderId="12" xfId="77" applyFont="1" applyFill="1" applyBorder="1"/>
    <xf numFmtId="38" fontId="49" fillId="24" borderId="12" xfId="77" applyFont="1" applyFill="1" applyBorder="1"/>
    <xf numFmtId="38" fontId="49" fillId="24" borderId="51" xfId="77" applyFont="1" applyFill="1" applyBorder="1"/>
    <xf numFmtId="38" fontId="49" fillId="24" borderId="52" xfId="77" applyFont="1" applyFill="1" applyBorder="1"/>
    <xf numFmtId="38" fontId="49" fillId="24" borderId="55" xfId="77" applyFont="1" applyFill="1" applyBorder="1"/>
    <xf numFmtId="38" fontId="49" fillId="24" borderId="60" xfId="77" applyFont="1" applyFill="1" applyBorder="1"/>
    <xf numFmtId="38" fontId="49" fillId="24" borderId="256" xfId="77" applyFont="1" applyFill="1" applyBorder="1"/>
    <xf numFmtId="180" fontId="64" fillId="0" borderId="63" xfId="77" applyNumberFormat="1" applyFont="1" applyBorder="1"/>
    <xf numFmtId="180" fontId="64" fillId="25" borderId="63" xfId="77" applyNumberFormat="1" applyFont="1" applyFill="1" applyBorder="1"/>
    <xf numFmtId="180" fontId="64" fillId="26" borderId="63" xfId="77" applyNumberFormat="1" applyFont="1" applyFill="1" applyBorder="1"/>
    <xf numFmtId="180" fontId="64" fillId="24" borderId="65" xfId="77" applyNumberFormat="1" applyFont="1" applyFill="1" applyBorder="1"/>
    <xf numFmtId="179" fontId="64" fillId="0" borderId="66" xfId="77" applyNumberFormat="1" applyFont="1" applyBorder="1"/>
    <xf numFmtId="179" fontId="64" fillId="25" borderId="63" xfId="77" applyNumberFormat="1" applyFont="1" applyFill="1" applyBorder="1"/>
    <xf numFmtId="180" fontId="64" fillId="24" borderId="259" xfId="77" applyNumberFormat="1" applyFont="1" applyFill="1" applyBorder="1"/>
    <xf numFmtId="176" fontId="64" fillId="26" borderId="63" xfId="77" applyNumberFormat="1" applyFont="1" applyFill="1" applyBorder="1"/>
    <xf numFmtId="176" fontId="64" fillId="24" borderId="67" xfId="77" applyNumberFormat="1" applyFont="1" applyFill="1" applyBorder="1"/>
    <xf numFmtId="0" fontId="55" fillId="0" borderId="0" xfId="0" applyFont="1" applyFill="1" applyBorder="1" applyAlignment="1">
      <alignment vertical="center"/>
    </xf>
    <xf numFmtId="38" fontId="55" fillId="0" borderId="0" xfId="77" applyFont="1" applyFill="1" applyBorder="1" applyAlignment="1">
      <alignment vertical="center"/>
    </xf>
    <xf numFmtId="38" fontId="55" fillId="0" borderId="11" xfId="77" applyFont="1" applyFill="1" applyBorder="1" applyAlignment="1">
      <alignment vertical="center"/>
    </xf>
    <xf numFmtId="38" fontId="55" fillId="0" borderId="57" xfId="77" applyFont="1" applyFill="1" applyBorder="1" applyAlignment="1">
      <alignment vertical="center"/>
    </xf>
    <xf numFmtId="38" fontId="49" fillId="26" borderId="53" xfId="77" applyFont="1" applyFill="1" applyBorder="1"/>
    <xf numFmtId="38" fontId="49" fillId="28" borderId="12" xfId="77" applyFont="1" applyFill="1" applyBorder="1"/>
    <xf numFmtId="38" fontId="49" fillId="29" borderId="256" xfId="77" applyFont="1" applyFill="1" applyBorder="1"/>
    <xf numFmtId="180" fontId="64" fillId="29" borderId="259" xfId="77" applyNumberFormat="1" applyFont="1" applyFill="1" applyBorder="1"/>
    <xf numFmtId="180" fontId="64" fillId="26" borderId="164" xfId="77" applyNumberFormat="1" applyFont="1" applyFill="1" applyBorder="1"/>
    <xf numFmtId="180" fontId="64" fillId="29" borderId="291" xfId="77" applyNumberFormat="1" applyFont="1" applyFill="1" applyBorder="1"/>
    <xf numFmtId="38" fontId="55" fillId="0" borderId="20" xfId="77" applyFont="1" applyFill="1" applyBorder="1" applyAlignment="1">
      <alignment vertical="center"/>
    </xf>
    <xf numFmtId="38" fontId="55" fillId="0" borderId="61" xfId="77" applyFont="1" applyFill="1" applyBorder="1" applyAlignment="1">
      <alignment vertical="center"/>
    </xf>
    <xf numFmtId="38" fontId="55" fillId="0" borderId="183" xfId="77" applyFont="1" applyFill="1" applyBorder="1" applyAlignment="1">
      <alignment vertical="center"/>
    </xf>
    <xf numFmtId="176" fontId="64" fillId="24" borderId="168" xfId="77" applyNumberFormat="1" applyFont="1" applyFill="1" applyBorder="1"/>
    <xf numFmtId="0" fontId="55" fillId="0" borderId="20" xfId="0" applyFont="1" applyFill="1" applyBorder="1" applyAlignment="1">
      <alignment vertical="center"/>
    </xf>
    <xf numFmtId="38" fontId="49" fillId="25" borderId="51" xfId="77" applyFont="1" applyFill="1" applyBorder="1"/>
    <xf numFmtId="38" fontId="49" fillId="24" borderId="169" xfId="77" applyFont="1" applyFill="1" applyBorder="1"/>
    <xf numFmtId="38" fontId="49" fillId="24" borderId="292" xfId="77" applyFont="1" applyFill="1" applyBorder="1"/>
    <xf numFmtId="38" fontId="49" fillId="28" borderId="51" xfId="77" applyFont="1" applyFill="1" applyBorder="1"/>
    <xf numFmtId="38" fontId="49" fillId="28" borderId="52" xfId="77" applyFont="1" applyFill="1" applyBorder="1"/>
    <xf numFmtId="38" fontId="49" fillId="28" borderId="55" xfId="77" applyFont="1" applyFill="1" applyBorder="1"/>
    <xf numFmtId="180" fontId="64" fillId="28" borderId="63" xfId="77" applyNumberFormat="1" applyFont="1" applyFill="1" applyBorder="1"/>
    <xf numFmtId="180" fontId="64" fillId="28" borderId="64" xfId="77" applyNumberFormat="1" applyFont="1" applyFill="1" applyBorder="1"/>
    <xf numFmtId="180" fontId="64" fillId="28" borderId="65" xfId="77" applyNumberFormat="1" applyFont="1" applyFill="1" applyBorder="1"/>
    <xf numFmtId="179" fontId="64" fillId="28" borderId="66" xfId="77" applyNumberFormat="1" applyFont="1" applyFill="1" applyBorder="1"/>
    <xf numFmtId="180" fontId="64" fillId="24" borderId="285" xfId="77" applyNumberFormat="1" applyFont="1" applyFill="1" applyBorder="1"/>
    <xf numFmtId="38" fontId="64" fillId="0" borderId="30" xfId="77" applyFont="1" applyBorder="1"/>
    <xf numFmtId="4" fontId="64" fillId="26" borderId="30" xfId="77" applyNumberFormat="1" applyFont="1" applyFill="1" applyBorder="1"/>
    <xf numFmtId="183" fontId="64" fillId="26" borderId="63" xfId="77" applyNumberFormat="1" applyFont="1" applyFill="1" applyBorder="1"/>
    <xf numFmtId="180" fontId="64" fillId="26" borderId="30" xfId="77" applyNumberFormat="1" applyFont="1" applyFill="1" applyBorder="1" applyAlignment="1">
      <alignment horizontal="center"/>
    </xf>
    <xf numFmtId="38" fontId="64" fillId="26" borderId="12" xfId="77" applyFont="1" applyFill="1" applyBorder="1" applyAlignment="1">
      <alignment horizontal="center"/>
    </xf>
    <xf numFmtId="180" fontId="64" fillId="26" borderId="30" xfId="77" applyNumberFormat="1" applyFont="1" applyFill="1" applyBorder="1" applyAlignment="1">
      <alignment horizontal="center" vertical="center"/>
    </xf>
    <xf numFmtId="176" fontId="60" fillId="0" borderId="23" xfId="77" applyNumberFormat="1" applyFont="1" applyBorder="1"/>
    <xf numFmtId="176" fontId="60" fillId="0" borderId="30" xfId="77" applyNumberFormat="1" applyFont="1" applyBorder="1"/>
    <xf numFmtId="176" fontId="0" fillId="0" borderId="0" xfId="77" applyNumberFormat="1" applyFont="1"/>
    <xf numFmtId="184" fontId="64" fillId="26" borderId="164" xfId="77" applyNumberFormat="1" applyFont="1" applyFill="1" applyBorder="1"/>
    <xf numFmtId="176" fontId="64" fillId="26" borderId="164" xfId="77" applyNumberFormat="1" applyFont="1" applyFill="1" applyBorder="1" applyAlignment="1">
      <alignment horizontal="center" vertical="center"/>
    </xf>
    <xf numFmtId="0" fontId="64" fillId="0" borderId="49" xfId="0" applyFont="1" applyBorder="1" applyAlignment="1">
      <alignment horizontal="center" vertical="center"/>
    </xf>
    <xf numFmtId="0" fontId="64" fillId="26" borderId="49" xfId="0" applyFont="1" applyFill="1" applyBorder="1" applyAlignment="1">
      <alignment horizontal="center" vertical="center"/>
    </xf>
    <xf numFmtId="0" fontId="66" fillId="0" borderId="31" xfId="94" applyFont="1" applyFill="1" applyBorder="1" applyAlignment="1">
      <alignment horizontal="center" vertical="center"/>
    </xf>
    <xf numFmtId="38" fontId="64" fillId="24" borderId="184" xfId="77" applyFont="1" applyFill="1" applyBorder="1"/>
    <xf numFmtId="176" fontId="64" fillId="24" borderId="70" xfId="77" applyNumberFormat="1" applyFont="1" applyFill="1" applyBorder="1"/>
    <xf numFmtId="176" fontId="64" fillId="24" borderId="185" xfId="77" applyNumberFormat="1" applyFont="1" applyFill="1" applyBorder="1"/>
    <xf numFmtId="180" fontId="64" fillId="24" borderId="70" xfId="0" applyNumberFormat="1" applyFont="1" applyFill="1" applyBorder="1" applyAlignment="1">
      <alignment horizontal="right" vertical="center"/>
    </xf>
    <xf numFmtId="180" fontId="64" fillId="24" borderId="0" xfId="0" applyNumberFormat="1" applyFont="1" applyFill="1" applyBorder="1" applyAlignment="1">
      <alignment horizontal="right" vertical="center"/>
    </xf>
    <xf numFmtId="180" fontId="64" fillId="24" borderId="85" xfId="0" applyNumberFormat="1" applyFont="1" applyFill="1" applyBorder="1" applyAlignment="1">
      <alignment horizontal="right" vertical="center"/>
    </xf>
    <xf numFmtId="180" fontId="64" fillId="24" borderId="186" xfId="0" applyNumberFormat="1" applyFont="1" applyFill="1" applyBorder="1" applyAlignment="1">
      <alignment horizontal="right" vertical="center"/>
    </xf>
    <xf numFmtId="180" fontId="64" fillId="24" borderId="105" xfId="0" applyNumberFormat="1" applyFont="1" applyFill="1" applyBorder="1" applyAlignment="1">
      <alignment horizontal="right" vertical="center"/>
    </xf>
    <xf numFmtId="3" fontId="64" fillId="27" borderId="261" xfId="0" applyNumberFormat="1" applyFont="1" applyFill="1" applyBorder="1" applyAlignment="1">
      <alignment horizontal="right" vertical="center"/>
    </xf>
    <xf numFmtId="180" fontId="64" fillId="24" borderId="187" xfId="0" applyNumberFormat="1" applyFont="1" applyFill="1" applyBorder="1" applyAlignment="1">
      <alignment horizontal="right" vertical="center"/>
    </xf>
    <xf numFmtId="180" fontId="64" fillId="24" borderId="73" xfId="0" applyNumberFormat="1" applyFont="1" applyFill="1" applyBorder="1" applyAlignment="1">
      <alignment horizontal="right" vertical="center"/>
    </xf>
    <xf numFmtId="3" fontId="68" fillId="24" borderId="188" xfId="0" applyNumberFormat="1" applyFont="1" applyFill="1" applyBorder="1" applyAlignment="1">
      <alignment horizontal="right" vertical="center"/>
    </xf>
    <xf numFmtId="180" fontId="68" fillId="24" borderId="189" xfId="0" applyNumberFormat="1" applyFont="1" applyFill="1" applyBorder="1" applyAlignment="1">
      <alignment horizontal="right" vertical="center"/>
    </xf>
    <xf numFmtId="3" fontId="68" fillId="24" borderId="181" xfId="0" applyNumberFormat="1" applyFont="1" applyFill="1" applyBorder="1" applyAlignment="1">
      <alignment horizontal="right" vertical="center"/>
    </xf>
    <xf numFmtId="4" fontId="68" fillId="24" borderId="129" xfId="0" applyNumberFormat="1" applyFont="1" applyFill="1" applyBorder="1" applyAlignment="1">
      <alignment horizontal="right" vertical="center"/>
    </xf>
    <xf numFmtId="3" fontId="68" fillId="24" borderId="190" xfId="0" applyNumberFormat="1" applyFont="1" applyFill="1" applyBorder="1" applyAlignment="1">
      <alignment horizontal="right" vertical="center"/>
    </xf>
    <xf numFmtId="3" fontId="64" fillId="24" borderId="93" xfId="0" applyNumberFormat="1" applyFont="1" applyFill="1" applyBorder="1" applyAlignment="1">
      <alignment horizontal="right" vertical="center"/>
    </xf>
    <xf numFmtId="3" fontId="68" fillId="24" borderId="158" xfId="0" applyNumberFormat="1" applyFont="1" applyFill="1" applyBorder="1" applyAlignment="1">
      <alignment horizontal="right" vertical="center"/>
    </xf>
    <xf numFmtId="3" fontId="64" fillId="24" borderId="119" xfId="0" applyNumberFormat="1" applyFont="1" applyFill="1" applyBorder="1" applyAlignment="1">
      <alignment horizontal="right" vertical="center"/>
    </xf>
    <xf numFmtId="3" fontId="64" fillId="24" borderId="122" xfId="0" applyNumberFormat="1" applyFont="1" applyFill="1" applyBorder="1" applyAlignment="1">
      <alignment horizontal="right" vertical="center"/>
    </xf>
    <xf numFmtId="3" fontId="68" fillId="24" borderId="182" xfId="0" applyNumberFormat="1" applyFont="1" applyFill="1" applyBorder="1" applyAlignment="1">
      <alignment horizontal="right" vertical="center"/>
    </xf>
    <xf numFmtId="0" fontId="64" fillId="24" borderId="47" xfId="0" applyFont="1" applyFill="1" applyBorder="1" applyAlignment="1">
      <alignment horizontal="center" vertical="center"/>
    </xf>
    <xf numFmtId="38" fontId="49" fillId="24" borderId="171" xfId="77" applyFont="1" applyFill="1" applyBorder="1"/>
    <xf numFmtId="38" fontId="64" fillId="30" borderId="12" xfId="77" applyFont="1" applyFill="1" applyBorder="1"/>
    <xf numFmtId="180" fontId="64" fillId="30" borderId="30" xfId="77" applyNumberFormat="1" applyFont="1" applyFill="1" applyBorder="1"/>
    <xf numFmtId="0" fontId="64" fillId="30" borderId="13" xfId="0" applyFont="1" applyFill="1" applyBorder="1" applyAlignment="1">
      <alignment horizontal="center" vertical="center"/>
    </xf>
    <xf numFmtId="180" fontId="64" fillId="30" borderId="63" xfId="77" applyNumberFormat="1" applyFont="1" applyFill="1" applyBorder="1"/>
    <xf numFmtId="179" fontId="60" fillId="31" borderId="31" xfId="77" applyNumberFormat="1" applyFont="1" applyFill="1" applyBorder="1"/>
    <xf numFmtId="179" fontId="64" fillId="31" borderId="31" xfId="77" applyNumberFormat="1" applyFont="1" applyFill="1" applyBorder="1"/>
    <xf numFmtId="40" fontId="64" fillId="31" borderId="31" xfId="77" applyNumberFormat="1" applyFont="1" applyFill="1" applyBorder="1"/>
    <xf numFmtId="179" fontId="64" fillId="31" borderId="34" xfId="77" applyNumberFormat="1" applyFont="1" applyFill="1" applyBorder="1"/>
    <xf numFmtId="179" fontId="64" fillId="31" borderId="191" xfId="77" applyNumberFormat="1" applyFont="1" applyFill="1" applyBorder="1"/>
    <xf numFmtId="179" fontId="64" fillId="31" borderId="130" xfId="77" applyNumberFormat="1" applyFont="1" applyFill="1" applyBorder="1"/>
    <xf numFmtId="179" fontId="64" fillId="31" borderId="192" xfId="77" applyNumberFormat="1" applyFont="1" applyFill="1" applyBorder="1"/>
    <xf numFmtId="179" fontId="64" fillId="31" borderId="193" xfId="77" applyNumberFormat="1" applyFont="1" applyFill="1" applyBorder="1"/>
    <xf numFmtId="179" fontId="64" fillId="31" borderId="11" xfId="77" applyNumberFormat="1" applyFont="1" applyFill="1" applyBorder="1"/>
    <xf numFmtId="179" fontId="64" fillId="31" borderId="298" xfId="77" applyNumberFormat="1" applyFont="1" applyFill="1" applyBorder="1"/>
    <xf numFmtId="179" fontId="64" fillId="31" borderId="299" xfId="77" applyNumberFormat="1" applyFont="1" applyFill="1" applyBorder="1"/>
    <xf numFmtId="0" fontId="60" fillId="31" borderId="0" xfId="0" applyFont="1" applyFill="1"/>
    <xf numFmtId="179" fontId="60" fillId="31" borderId="194" xfId="77" applyNumberFormat="1" applyFont="1" applyFill="1" applyBorder="1"/>
    <xf numFmtId="179" fontId="60" fillId="31" borderId="36" xfId="77" applyNumberFormat="1" applyFont="1" applyFill="1" applyBorder="1"/>
    <xf numFmtId="179" fontId="64" fillId="31" borderId="36" xfId="77" applyNumberFormat="1" applyFont="1" applyFill="1" applyBorder="1"/>
    <xf numFmtId="40" fontId="64" fillId="31" borderId="36" xfId="77" applyNumberFormat="1" applyFont="1" applyFill="1" applyBorder="1"/>
    <xf numFmtId="179" fontId="64" fillId="31" borderId="195" xfId="77" applyNumberFormat="1" applyFont="1" applyFill="1" applyBorder="1"/>
    <xf numFmtId="40" fontId="64" fillId="31" borderId="196" xfId="77" applyNumberFormat="1" applyFont="1" applyFill="1" applyBorder="1"/>
    <xf numFmtId="179" fontId="64" fillId="31" borderId="197" xfId="77" applyNumberFormat="1" applyFont="1" applyFill="1" applyBorder="1"/>
    <xf numFmtId="179" fontId="64" fillId="31" borderId="300" xfId="77" applyNumberFormat="1" applyFont="1" applyFill="1" applyBorder="1"/>
    <xf numFmtId="179" fontId="64" fillId="31" borderId="259" xfId="77" applyNumberFormat="1" applyFont="1" applyFill="1" applyBorder="1"/>
    <xf numFmtId="179" fontId="64" fillId="31" borderId="301" xfId="77" applyNumberFormat="1" applyFont="1" applyFill="1" applyBorder="1"/>
    <xf numFmtId="179" fontId="60" fillId="31" borderId="31" xfId="77" applyNumberFormat="1" applyFont="1" applyFill="1" applyBorder="1" applyAlignment="1">
      <alignment horizontal="center" vertical="center"/>
    </xf>
    <xf numFmtId="179" fontId="64" fillId="31" borderId="31" xfId="77" applyNumberFormat="1" applyFont="1" applyFill="1" applyBorder="1" applyAlignment="1">
      <alignment horizontal="center" vertical="center"/>
    </xf>
    <xf numFmtId="179" fontId="64" fillId="31" borderId="31" xfId="77" applyNumberFormat="1" applyFont="1" applyFill="1" applyBorder="1" applyAlignment="1">
      <alignment horizontal="center"/>
    </xf>
    <xf numFmtId="179" fontId="60" fillId="31" borderId="194" xfId="77" applyNumberFormat="1" applyFont="1" applyFill="1" applyBorder="1" applyAlignment="1">
      <alignment horizontal="center" vertical="center"/>
    </xf>
    <xf numFmtId="179" fontId="60" fillId="31" borderId="36" xfId="77" applyNumberFormat="1" applyFont="1" applyFill="1" applyBorder="1" applyAlignment="1">
      <alignment horizontal="center" vertical="center"/>
    </xf>
    <xf numFmtId="179" fontId="64" fillId="31" borderId="36" xfId="77" applyNumberFormat="1" applyFont="1" applyFill="1" applyBorder="1" applyAlignment="1">
      <alignment horizontal="center" vertical="center"/>
    </xf>
    <xf numFmtId="179" fontId="60" fillId="31" borderId="34" xfId="77" applyNumberFormat="1" applyFont="1" applyFill="1" applyBorder="1"/>
    <xf numFmtId="0" fontId="49" fillId="31" borderId="31" xfId="0" applyFont="1" applyFill="1" applyBorder="1" applyAlignment="1">
      <alignment vertical="center"/>
    </xf>
    <xf numFmtId="179" fontId="64" fillId="31" borderId="302" xfId="77" applyNumberFormat="1" applyFont="1" applyFill="1" applyBorder="1"/>
    <xf numFmtId="179" fontId="64" fillId="31" borderId="303" xfId="77" applyNumberFormat="1" applyFont="1" applyFill="1" applyBorder="1"/>
    <xf numFmtId="179" fontId="64" fillId="31" borderId="258" xfId="77" applyNumberFormat="1" applyFont="1" applyFill="1" applyBorder="1"/>
    <xf numFmtId="179" fontId="64" fillId="31" borderId="304" xfId="77" applyNumberFormat="1" applyFont="1" applyFill="1" applyBorder="1"/>
    <xf numFmtId="179" fontId="64" fillId="31" borderId="305" xfId="77" applyNumberFormat="1" applyFont="1" applyFill="1" applyBorder="1"/>
    <xf numFmtId="179" fontId="64" fillId="31" borderId="24" xfId="77" applyNumberFormat="1" applyFont="1" applyFill="1" applyBorder="1"/>
    <xf numFmtId="40" fontId="64" fillId="31" borderId="191" xfId="77" applyNumberFormat="1" applyFont="1" applyFill="1" applyBorder="1"/>
    <xf numFmtId="179" fontId="64" fillId="31" borderId="194" xfId="77" applyNumberFormat="1" applyFont="1" applyFill="1" applyBorder="1"/>
    <xf numFmtId="179" fontId="64" fillId="31" borderId="198" xfId="77" applyNumberFormat="1" applyFont="1" applyFill="1" applyBorder="1"/>
    <xf numFmtId="40" fontId="64" fillId="31" borderId="298" xfId="77" applyNumberFormat="1" applyFont="1" applyFill="1" applyBorder="1"/>
    <xf numFmtId="179" fontId="64" fillId="31" borderId="174" xfId="77" applyNumberFormat="1" applyFont="1" applyFill="1" applyBorder="1"/>
    <xf numFmtId="0" fontId="49" fillId="31" borderId="31" xfId="0" applyFont="1" applyFill="1" applyBorder="1" applyAlignment="1">
      <alignment vertical="center" wrapText="1"/>
    </xf>
    <xf numFmtId="179" fontId="64" fillId="31" borderId="116" xfId="77" applyNumberFormat="1" applyFont="1" applyFill="1" applyBorder="1"/>
    <xf numFmtId="179" fontId="64" fillId="31" borderId="306" xfId="77" applyNumberFormat="1" applyFont="1" applyFill="1" applyBorder="1"/>
    <xf numFmtId="179" fontId="64" fillId="31" borderId="307" xfId="77" applyNumberFormat="1" applyFont="1" applyFill="1" applyBorder="1"/>
    <xf numFmtId="38" fontId="64" fillId="30" borderId="17" xfId="77" applyFont="1" applyFill="1" applyBorder="1"/>
    <xf numFmtId="38" fontId="64" fillId="30" borderId="18" xfId="77" applyFont="1" applyFill="1" applyBorder="1"/>
    <xf numFmtId="180" fontId="64" fillId="30" borderId="164" xfId="77" applyNumberFormat="1" applyFont="1" applyFill="1" applyBorder="1"/>
    <xf numFmtId="3" fontId="68" fillId="30" borderId="30" xfId="0" applyNumberFormat="1" applyFont="1" applyFill="1" applyBorder="1" applyAlignment="1">
      <alignment horizontal="right" vertical="center"/>
    </xf>
    <xf numFmtId="3" fontId="64" fillId="30" borderId="14" xfId="0" applyNumberFormat="1" applyFont="1" applyFill="1" applyBorder="1" applyAlignment="1">
      <alignment horizontal="right" vertical="center"/>
    </xf>
    <xf numFmtId="3" fontId="64" fillId="30" borderId="25" xfId="0" applyNumberFormat="1" applyFont="1" applyFill="1" applyBorder="1" applyAlignment="1">
      <alignment horizontal="right" vertical="center"/>
    </xf>
    <xf numFmtId="3" fontId="64" fillId="30" borderId="32" xfId="0" applyNumberFormat="1" applyFont="1" applyFill="1" applyBorder="1" applyAlignment="1">
      <alignment horizontal="right" vertical="center"/>
    </xf>
    <xf numFmtId="38" fontId="68" fillId="30" borderId="13" xfId="77" applyFont="1" applyFill="1" applyBorder="1" applyAlignment="1">
      <alignment vertical="center"/>
    </xf>
    <xf numFmtId="3" fontId="68" fillId="30" borderId="10" xfId="0" applyNumberFormat="1" applyFont="1" applyFill="1" applyBorder="1" applyAlignment="1">
      <alignment horizontal="right" vertical="center"/>
    </xf>
    <xf numFmtId="3" fontId="68" fillId="30" borderId="136" xfId="0" applyNumberFormat="1" applyFont="1" applyFill="1" applyBorder="1" applyAlignment="1">
      <alignment horizontal="right" vertical="center"/>
    </xf>
    <xf numFmtId="3" fontId="68" fillId="30" borderId="31" xfId="0" applyNumberFormat="1" applyFont="1" applyFill="1" applyBorder="1" applyAlignment="1">
      <alignment horizontal="right" vertical="center"/>
    </xf>
    <xf numFmtId="38" fontId="64" fillId="30" borderId="29" xfId="78" applyFont="1" applyFill="1" applyBorder="1" applyAlignment="1">
      <alignment vertical="center"/>
    </xf>
    <xf numFmtId="38" fontId="64" fillId="30" borderId="26" xfId="78" applyFont="1" applyFill="1" applyBorder="1" applyAlignment="1">
      <alignment vertical="center"/>
    </xf>
    <xf numFmtId="38" fontId="64" fillId="30" borderId="25" xfId="78" applyFont="1" applyFill="1" applyBorder="1" applyAlignment="1">
      <alignment vertical="center"/>
    </xf>
    <xf numFmtId="38" fontId="64" fillId="30" borderId="25" xfId="78" applyFont="1" applyFill="1" applyBorder="1" applyAlignment="1">
      <alignment horizontal="center" vertical="center"/>
    </xf>
    <xf numFmtId="38" fontId="64" fillId="30" borderId="32" xfId="78" applyFont="1" applyFill="1" applyBorder="1" applyAlignment="1">
      <alignment horizontal="center" vertical="center"/>
    </xf>
    <xf numFmtId="38" fontId="64" fillId="30" borderId="32" xfId="78" applyFont="1" applyFill="1" applyBorder="1" applyAlignment="1">
      <alignment vertical="center"/>
    </xf>
    <xf numFmtId="38" fontId="64" fillId="30" borderId="30" xfId="78" applyFont="1" applyFill="1" applyBorder="1" applyAlignment="1">
      <alignment vertical="center"/>
    </xf>
    <xf numFmtId="38" fontId="64" fillId="30" borderId="30" xfId="94" applyNumberFormat="1" applyFont="1" applyFill="1" applyBorder="1" applyAlignment="1">
      <alignment vertical="center"/>
    </xf>
    <xf numFmtId="38" fontId="64" fillId="30" borderId="32" xfId="94" applyNumberFormat="1" applyFont="1" applyFill="1" applyBorder="1" applyAlignment="1">
      <alignment vertical="center"/>
    </xf>
    <xf numFmtId="38" fontId="64" fillId="30" borderId="31" xfId="94" applyNumberFormat="1" applyFont="1" applyFill="1" applyBorder="1" applyAlignment="1">
      <alignment vertical="center"/>
    </xf>
    <xf numFmtId="38" fontId="64" fillId="30" borderId="14" xfId="94" applyNumberFormat="1" applyFont="1" applyFill="1" applyBorder="1" applyAlignment="1">
      <alignment vertical="center"/>
    </xf>
    <xf numFmtId="38" fontId="64" fillId="30" borderId="13" xfId="94" applyNumberFormat="1" applyFont="1" applyFill="1" applyBorder="1" applyAlignment="1">
      <alignment vertical="center"/>
    </xf>
    <xf numFmtId="38" fontId="64" fillId="30" borderId="147" xfId="94" applyNumberFormat="1" applyFont="1" applyFill="1" applyBorder="1" applyAlignment="1">
      <alignment vertical="center"/>
    </xf>
    <xf numFmtId="38" fontId="49" fillId="30" borderId="12" xfId="77" applyFont="1" applyFill="1" applyBorder="1"/>
    <xf numFmtId="180" fontId="64" fillId="24" borderId="308" xfId="77" applyNumberFormat="1" applyFont="1" applyFill="1" applyBorder="1"/>
    <xf numFmtId="38" fontId="68" fillId="0" borderId="61" xfId="78" applyFont="1" applyFill="1" applyBorder="1" applyAlignment="1">
      <alignment vertical="center"/>
    </xf>
    <xf numFmtId="38" fontId="68" fillId="0" borderId="147" xfId="78" applyFont="1" applyFill="1" applyBorder="1" applyAlignment="1">
      <alignment vertical="center"/>
    </xf>
    <xf numFmtId="38" fontId="68" fillId="25" borderId="147" xfId="78" applyFont="1" applyFill="1" applyBorder="1" applyAlignment="1">
      <alignment vertical="center"/>
    </xf>
    <xf numFmtId="38" fontId="68" fillId="26" borderId="147" xfId="78" applyFont="1" applyFill="1" applyBorder="1" applyAlignment="1">
      <alignment vertical="center"/>
    </xf>
    <xf numFmtId="38" fontId="68" fillId="30" borderId="147" xfId="78" applyFont="1" applyFill="1" applyBorder="1" applyAlignment="1">
      <alignment vertical="center"/>
    </xf>
    <xf numFmtId="38" fontId="68" fillId="24" borderId="144" xfId="78" applyFont="1" applyFill="1" applyBorder="1" applyAlignment="1">
      <alignment vertical="center"/>
    </xf>
    <xf numFmtId="38" fontId="68" fillId="24" borderId="112" xfId="78" applyFont="1" applyFill="1" applyBorder="1" applyAlignment="1">
      <alignment vertical="center"/>
    </xf>
    <xf numFmtId="38" fontId="68" fillId="0" borderId="146" xfId="78" applyFont="1" applyFill="1" applyBorder="1" applyAlignment="1">
      <alignment vertical="center"/>
    </xf>
    <xf numFmtId="179" fontId="68" fillId="24" borderId="145" xfId="78" applyNumberFormat="1" applyFont="1" applyFill="1" applyBorder="1" applyAlignment="1">
      <alignment vertical="center"/>
    </xf>
    <xf numFmtId="38" fontId="68" fillId="24" borderId="182" xfId="78" applyFont="1" applyFill="1" applyBorder="1" applyAlignment="1">
      <alignment vertical="center"/>
    </xf>
    <xf numFmtId="38" fontId="68" fillId="26" borderId="31" xfId="78" applyFont="1" applyFill="1" applyBorder="1" applyAlignment="1">
      <alignment vertical="center"/>
    </xf>
    <xf numFmtId="38" fontId="68" fillId="24" borderId="176" xfId="78" applyFont="1" applyFill="1" applyBorder="1" applyAlignment="1">
      <alignment vertical="center"/>
    </xf>
    <xf numFmtId="180" fontId="68" fillId="24" borderId="72" xfId="78" applyNumberFormat="1" applyFont="1" applyFill="1" applyBorder="1" applyAlignment="1">
      <alignment vertical="center"/>
    </xf>
    <xf numFmtId="180" fontId="68" fillId="24" borderId="73" xfId="78" applyNumberFormat="1" applyFont="1" applyFill="1" applyBorder="1" applyAlignment="1">
      <alignment vertical="center"/>
    </xf>
    <xf numFmtId="38" fontId="68" fillId="25" borderId="31" xfId="78" applyFont="1" applyFill="1" applyBorder="1" applyAlignment="1">
      <alignment vertical="center"/>
    </xf>
    <xf numFmtId="38" fontId="68" fillId="24" borderId="148" xfId="78" applyFont="1" applyFill="1" applyBorder="1" applyAlignment="1">
      <alignment vertical="center"/>
    </xf>
    <xf numFmtId="176" fontId="68" fillId="24" borderId="75" xfId="78" applyNumberFormat="1" applyFont="1" applyFill="1" applyBorder="1" applyAlignment="1">
      <alignment vertical="center"/>
    </xf>
    <xf numFmtId="180" fontId="68" fillId="24" borderId="76" xfId="78" applyNumberFormat="1" applyFont="1" applyFill="1" applyBorder="1" applyAlignment="1">
      <alignment vertical="center"/>
    </xf>
    <xf numFmtId="38" fontId="68" fillId="24" borderId="309" xfId="78" applyFont="1" applyFill="1" applyBorder="1" applyAlignment="1">
      <alignment vertical="center"/>
    </xf>
    <xf numFmtId="38" fontId="68" fillId="27" borderId="310" xfId="78" applyFont="1" applyFill="1" applyBorder="1" applyAlignment="1">
      <alignment vertical="center"/>
    </xf>
    <xf numFmtId="0" fontId="62" fillId="0" borderId="0" xfId="0" applyFont="1"/>
    <xf numFmtId="38" fontId="68" fillId="0" borderId="39" xfId="78" applyFont="1" applyFill="1" applyBorder="1" applyAlignment="1">
      <alignment vertical="center"/>
    </xf>
    <xf numFmtId="38" fontId="68" fillId="0" borderId="13" xfId="78" applyFont="1" applyFill="1" applyBorder="1" applyAlignment="1">
      <alignment vertical="center"/>
    </xf>
    <xf numFmtId="38" fontId="68" fillId="25" borderId="13" xfId="78" applyFont="1" applyFill="1" applyBorder="1" applyAlignment="1">
      <alignment vertical="center"/>
    </xf>
    <xf numFmtId="38" fontId="68" fillId="26" borderId="13" xfId="78" applyFont="1" applyFill="1" applyBorder="1" applyAlignment="1">
      <alignment vertical="center"/>
    </xf>
    <xf numFmtId="38" fontId="68" fillId="30" borderId="13" xfId="78" applyFont="1" applyFill="1" applyBorder="1" applyAlignment="1">
      <alignment vertical="center"/>
    </xf>
    <xf numFmtId="38" fontId="68" fillId="24" borderId="107" xfId="78" applyFont="1" applyFill="1" applyBorder="1" applyAlignment="1">
      <alignment vertical="center"/>
    </xf>
    <xf numFmtId="38" fontId="68" fillId="0" borderId="116" xfId="78" applyFont="1" applyFill="1" applyBorder="1" applyAlignment="1">
      <alignment vertical="center"/>
    </xf>
    <xf numFmtId="179" fontId="68" fillId="24" borderId="128" xfId="78" applyNumberFormat="1" applyFont="1" applyFill="1" applyBorder="1" applyAlignment="1">
      <alignment vertical="center"/>
    </xf>
    <xf numFmtId="38" fontId="68" fillId="24" borderId="115" xfId="78" applyFont="1" applyFill="1" applyBorder="1" applyAlignment="1">
      <alignment vertical="center"/>
    </xf>
    <xf numFmtId="38" fontId="68" fillId="24" borderId="114" xfId="78" applyFont="1" applyFill="1" applyBorder="1" applyAlignment="1">
      <alignment vertical="center"/>
    </xf>
    <xf numFmtId="176" fontId="68" fillId="24" borderId="108" xfId="78" applyNumberFormat="1" applyFont="1" applyFill="1" applyBorder="1" applyAlignment="1">
      <alignment vertical="center"/>
    </xf>
    <xf numFmtId="38" fontId="68" fillId="24" borderId="175" xfId="78" applyFont="1" applyFill="1" applyBorder="1" applyAlignment="1">
      <alignment vertical="center"/>
    </xf>
    <xf numFmtId="180" fontId="68" fillId="24" borderId="177" xfId="78" applyNumberFormat="1" applyFont="1" applyFill="1" applyBorder="1" applyAlignment="1">
      <alignment vertical="center"/>
    </xf>
    <xf numFmtId="38" fontId="68" fillId="24" borderId="294" xfId="78" applyFont="1" applyFill="1" applyBorder="1" applyAlignment="1">
      <alignment vertical="center"/>
    </xf>
    <xf numFmtId="38" fontId="68" fillId="27" borderId="288" xfId="78" applyFont="1" applyFill="1" applyBorder="1" applyAlignment="1">
      <alignment vertical="center"/>
    </xf>
    <xf numFmtId="179" fontId="68" fillId="24" borderId="108" xfId="78" applyNumberFormat="1" applyFont="1" applyFill="1" applyBorder="1" applyAlignment="1">
      <alignment vertical="center"/>
    </xf>
    <xf numFmtId="180" fontId="68" fillId="24" borderId="103" xfId="78" applyNumberFormat="1" applyFont="1" applyFill="1" applyBorder="1" applyAlignment="1">
      <alignment vertical="center"/>
    </xf>
    <xf numFmtId="180" fontId="68" fillId="24" borderId="105" xfId="78" applyNumberFormat="1" applyFont="1" applyFill="1" applyBorder="1" applyAlignment="1">
      <alignment vertical="center"/>
    </xf>
    <xf numFmtId="176" fontId="68" fillId="24" borderId="85" xfId="78" applyNumberFormat="1" applyFont="1" applyFill="1" applyBorder="1" applyAlignment="1">
      <alignment vertical="center"/>
    </xf>
    <xf numFmtId="38" fontId="68" fillId="0" borderId="11" xfId="78" applyFont="1" applyFill="1" applyBorder="1" applyAlignment="1">
      <alignment vertical="center"/>
    </xf>
    <xf numFmtId="38" fontId="68" fillId="0" borderId="31" xfId="78" applyFont="1" applyFill="1" applyBorder="1" applyAlignment="1">
      <alignment vertical="center"/>
    </xf>
    <xf numFmtId="38" fontId="68" fillId="30" borderId="31" xfId="78" applyFont="1" applyFill="1" applyBorder="1" applyAlignment="1">
      <alignment vertical="center"/>
    </xf>
    <xf numFmtId="38" fontId="68" fillId="24" borderId="173" xfId="78" applyFont="1" applyFill="1" applyBorder="1" applyAlignment="1">
      <alignment vertical="center"/>
    </xf>
    <xf numFmtId="38" fontId="68" fillId="24" borderId="174" xfId="78" applyFont="1" applyFill="1" applyBorder="1" applyAlignment="1">
      <alignment vertical="center"/>
    </xf>
    <xf numFmtId="179" fontId="68" fillId="24" borderId="85" xfId="78" applyNumberFormat="1" applyFont="1" applyFill="1" applyBorder="1" applyAlignment="1">
      <alignment vertical="center"/>
    </xf>
    <xf numFmtId="176" fontId="68" fillId="24" borderId="72" xfId="78" applyNumberFormat="1" applyFont="1" applyFill="1" applyBorder="1" applyAlignment="1">
      <alignment vertical="center"/>
    </xf>
    <xf numFmtId="0" fontId="62" fillId="0" borderId="0" xfId="0" applyFont="1" applyFill="1" applyBorder="1"/>
    <xf numFmtId="38" fontId="68" fillId="0" borderId="0" xfId="78" applyFont="1" applyFill="1" applyBorder="1" applyAlignment="1">
      <alignment vertical="center"/>
    </xf>
    <xf numFmtId="38" fontId="68" fillId="0" borderId="30" xfId="78" applyFont="1" applyFill="1" applyBorder="1" applyAlignment="1">
      <alignment vertical="center"/>
    </xf>
    <xf numFmtId="38" fontId="68" fillId="25" borderId="30" xfId="78" applyFont="1" applyFill="1" applyBorder="1" applyAlignment="1">
      <alignment vertical="center"/>
    </xf>
    <xf numFmtId="38" fontId="68" fillId="26" borderId="30" xfId="78" applyFont="1" applyFill="1" applyBorder="1" applyAlignment="1">
      <alignment vertical="center"/>
    </xf>
    <xf numFmtId="38" fontId="68" fillId="30" borderId="30" xfId="78" applyFont="1" applyFill="1" applyBorder="1" applyAlignment="1">
      <alignment vertical="center"/>
    </xf>
    <xf numFmtId="38" fontId="68" fillId="24" borderId="69" xfId="78" applyFont="1" applyFill="1" applyBorder="1" applyAlignment="1">
      <alignment vertical="center"/>
    </xf>
    <xf numFmtId="38" fontId="68" fillId="24" borderId="70" xfId="78" applyFont="1" applyFill="1" applyBorder="1" applyAlignment="1">
      <alignment vertical="center"/>
    </xf>
    <xf numFmtId="38" fontId="68" fillId="24" borderId="158" xfId="78" applyFont="1" applyFill="1" applyBorder="1" applyAlignment="1">
      <alignment vertical="center"/>
    </xf>
    <xf numFmtId="179" fontId="68" fillId="24" borderId="70" xfId="78" applyNumberFormat="1" applyFont="1" applyFill="1" applyBorder="1" applyAlignment="1">
      <alignment vertical="center"/>
    </xf>
    <xf numFmtId="38" fontId="68" fillId="24" borderId="71" xfId="78" applyFont="1" applyFill="1" applyBorder="1" applyAlignment="1">
      <alignment vertical="center"/>
    </xf>
    <xf numFmtId="176" fontId="68" fillId="24" borderId="128" xfId="78" applyNumberFormat="1" applyFont="1" applyFill="1" applyBorder="1" applyAlignment="1">
      <alignment vertical="center"/>
    </xf>
    <xf numFmtId="180" fontId="68" fillId="24" borderId="72" xfId="78" applyNumberFormat="1" applyFont="1" applyFill="1" applyBorder="1" applyAlignment="1">
      <alignment horizontal="center" vertical="center"/>
    </xf>
    <xf numFmtId="38" fontId="68" fillId="25" borderId="13" xfId="78" applyFont="1" applyFill="1" applyBorder="1" applyAlignment="1">
      <alignment horizontal="center" vertical="center"/>
    </xf>
    <xf numFmtId="38" fontId="68" fillId="26" borderId="13" xfId="78" applyFont="1" applyFill="1" applyBorder="1" applyAlignment="1">
      <alignment horizontal="center" vertical="center"/>
    </xf>
    <xf numFmtId="38" fontId="68" fillId="24" borderId="114" xfId="78" applyFont="1" applyFill="1" applyBorder="1" applyAlignment="1">
      <alignment horizontal="center" vertical="center"/>
    </xf>
    <xf numFmtId="176" fontId="68" fillId="24" borderId="128" xfId="78" applyNumberFormat="1" applyFont="1" applyFill="1" applyBorder="1" applyAlignment="1">
      <alignment horizontal="center" vertical="center"/>
    </xf>
    <xf numFmtId="38" fontId="68" fillId="24" borderId="175" xfId="78" applyFont="1" applyFill="1" applyBorder="1" applyAlignment="1">
      <alignment horizontal="center" vertical="center"/>
    </xf>
    <xf numFmtId="180" fontId="68" fillId="24" borderId="177" xfId="78" applyNumberFormat="1" applyFont="1" applyFill="1" applyBorder="1" applyAlignment="1">
      <alignment horizontal="center" vertical="center"/>
    </xf>
    <xf numFmtId="38" fontId="68" fillId="24" borderId="294" xfId="78" applyFont="1" applyFill="1" applyBorder="1" applyAlignment="1">
      <alignment horizontal="center" vertical="center"/>
    </xf>
    <xf numFmtId="38" fontId="68" fillId="0" borderId="135" xfId="78" applyFont="1" applyFill="1" applyBorder="1" applyAlignment="1">
      <alignment vertical="center"/>
    </xf>
    <xf numFmtId="38" fontId="68" fillId="0" borderId="136" xfId="78" applyFont="1" applyFill="1" applyBorder="1" applyAlignment="1">
      <alignment vertical="center"/>
    </xf>
    <xf numFmtId="38" fontId="68" fillId="25" borderId="136" xfId="78" applyFont="1" applyFill="1" applyBorder="1" applyAlignment="1">
      <alignment vertical="center"/>
    </xf>
    <xf numFmtId="38" fontId="68" fillId="26" borderId="136" xfId="78" applyFont="1" applyFill="1" applyBorder="1" applyAlignment="1">
      <alignment vertical="center"/>
    </xf>
    <xf numFmtId="38" fontId="68" fillId="30" borderId="136" xfId="78" applyFont="1" applyFill="1" applyBorder="1" applyAlignment="1">
      <alignment vertical="center"/>
    </xf>
    <xf numFmtId="38" fontId="68" fillId="24" borderId="141" xfId="78" applyFont="1" applyFill="1" applyBorder="1" applyAlignment="1">
      <alignment vertical="center"/>
    </xf>
    <xf numFmtId="38" fontId="68" fillId="24" borderId="199" xfId="78" applyFont="1" applyFill="1" applyBorder="1" applyAlignment="1">
      <alignment vertical="center"/>
    </xf>
    <xf numFmtId="38" fontId="68" fillId="0" borderId="195" xfId="78" applyFont="1" applyFill="1" applyBorder="1" applyAlignment="1">
      <alignment vertical="center"/>
    </xf>
    <xf numFmtId="38" fontId="68" fillId="25" borderId="36" xfId="78" applyFont="1" applyFill="1" applyBorder="1" applyAlignment="1">
      <alignment vertical="center"/>
    </xf>
    <xf numFmtId="38" fontId="68" fillId="26" borderId="36" xfId="78" applyFont="1" applyFill="1" applyBorder="1" applyAlignment="1">
      <alignment vertical="center"/>
    </xf>
    <xf numFmtId="179" fontId="68" fillId="24" borderId="199" xfId="78" applyNumberFormat="1" applyFont="1" applyFill="1" applyBorder="1" applyAlignment="1">
      <alignment vertical="center"/>
    </xf>
    <xf numFmtId="38" fontId="68" fillId="24" borderId="140" xfId="78" applyFont="1" applyFill="1" applyBorder="1" applyAlignment="1">
      <alignment vertical="center"/>
    </xf>
    <xf numFmtId="38" fontId="68" fillId="24" borderId="200" xfId="78" applyFont="1" applyFill="1" applyBorder="1" applyAlignment="1">
      <alignment vertical="center"/>
    </xf>
    <xf numFmtId="180" fontId="68" fillId="24" borderId="201" xfId="78" applyNumberFormat="1" applyFont="1" applyFill="1" applyBorder="1" applyAlignment="1">
      <alignment vertical="center"/>
    </xf>
    <xf numFmtId="38" fontId="68" fillId="24" borderId="132" xfId="78" applyFont="1" applyFill="1" applyBorder="1" applyAlignment="1">
      <alignment vertical="center"/>
    </xf>
    <xf numFmtId="180" fontId="68" fillId="24" borderId="202" xfId="78" applyNumberFormat="1" applyFont="1" applyFill="1" applyBorder="1" applyAlignment="1">
      <alignment vertical="center"/>
    </xf>
    <xf numFmtId="180" fontId="68" fillId="24" borderId="203" xfId="78" applyNumberFormat="1" applyFont="1" applyFill="1" applyBorder="1" applyAlignment="1">
      <alignment vertical="center"/>
    </xf>
    <xf numFmtId="176" fontId="68" fillId="24" borderId="145" xfId="78" applyNumberFormat="1" applyFont="1" applyFill="1" applyBorder="1" applyAlignment="1">
      <alignment vertical="center"/>
    </xf>
    <xf numFmtId="38" fontId="68" fillId="24" borderId="274" xfId="78" applyFont="1" applyFill="1" applyBorder="1" applyAlignment="1">
      <alignment vertical="center"/>
    </xf>
    <xf numFmtId="38" fontId="68" fillId="27" borderId="275" xfId="78" applyFont="1" applyFill="1" applyBorder="1" applyAlignment="1">
      <alignment vertical="center"/>
    </xf>
    <xf numFmtId="38" fontId="68" fillId="0" borderId="130" xfId="78" applyFont="1" applyFill="1" applyBorder="1" applyAlignment="1">
      <alignment vertical="center"/>
    </xf>
    <xf numFmtId="179" fontId="68" fillId="24" borderId="174" xfId="78" applyNumberFormat="1" applyFont="1" applyFill="1" applyBorder="1" applyAlignment="1">
      <alignment vertical="center"/>
    </xf>
    <xf numFmtId="38" fontId="68" fillId="24" borderId="296" xfId="78" applyFont="1" applyFill="1" applyBorder="1" applyAlignment="1">
      <alignment vertical="center"/>
    </xf>
    <xf numFmtId="184" fontId="68" fillId="24" borderId="311" xfId="78" applyNumberFormat="1" applyFont="1" applyFill="1" applyBorder="1" applyAlignment="1">
      <alignment vertical="center"/>
    </xf>
    <xf numFmtId="38" fontId="68" fillId="24" borderId="278" xfId="78" applyFont="1" applyFill="1" applyBorder="1" applyAlignment="1">
      <alignment vertical="center"/>
    </xf>
    <xf numFmtId="180" fontId="68" fillId="24" borderId="279" xfId="78" applyNumberFormat="1" applyFont="1" applyFill="1" applyBorder="1" applyAlignment="1">
      <alignment vertical="center"/>
    </xf>
    <xf numFmtId="38" fontId="68" fillId="27" borderId="280" xfId="78" applyFont="1" applyFill="1" applyBorder="1" applyAlignment="1">
      <alignment vertical="center"/>
    </xf>
    <xf numFmtId="180" fontId="64" fillId="30" borderId="30" xfId="77" applyNumberFormat="1" applyFont="1" applyFill="1" applyBorder="1" applyAlignment="1">
      <alignment horizontal="center" vertical="center"/>
    </xf>
    <xf numFmtId="0" fontId="64" fillId="30" borderId="63" xfId="77" applyNumberFormat="1" applyFont="1" applyFill="1" applyBorder="1"/>
    <xf numFmtId="182" fontId="64" fillId="30" borderId="63" xfId="77" applyNumberFormat="1" applyFont="1" applyFill="1" applyBorder="1"/>
    <xf numFmtId="181" fontId="49" fillId="30" borderId="63" xfId="77" applyNumberFormat="1" applyFont="1" applyFill="1" applyBorder="1"/>
    <xf numFmtId="178" fontId="64" fillId="30" borderId="63" xfId="77" applyNumberFormat="1" applyFont="1" applyFill="1" applyBorder="1"/>
    <xf numFmtId="176" fontId="64" fillId="30" borderId="63" xfId="77" applyNumberFormat="1" applyFont="1" applyFill="1" applyBorder="1"/>
    <xf numFmtId="187" fontId="49" fillId="30" borderId="12" xfId="77" applyNumberFormat="1" applyFont="1" applyFill="1" applyBorder="1"/>
    <xf numFmtId="181" fontId="64" fillId="30" borderId="63" xfId="77" applyNumberFormat="1" applyFont="1" applyFill="1" applyBorder="1"/>
    <xf numFmtId="180" fontId="64" fillId="0" borderId="31" xfId="77" applyNumberFormat="1" applyFont="1" applyBorder="1"/>
    <xf numFmtId="180" fontId="64" fillId="25" borderId="31" xfId="77" applyNumberFormat="1" applyFont="1" applyFill="1" applyBorder="1"/>
    <xf numFmtId="180" fontId="64" fillId="26" borderId="31" xfId="77" applyNumberFormat="1" applyFont="1" applyFill="1" applyBorder="1"/>
    <xf numFmtId="176" fontId="64" fillId="30" borderId="31" xfId="77" applyNumberFormat="1" applyFont="1" applyFill="1" applyBorder="1"/>
    <xf numFmtId="178" fontId="64" fillId="30" borderId="12" xfId="77" applyNumberFormat="1" applyFont="1" applyFill="1" applyBorder="1"/>
    <xf numFmtId="189" fontId="64" fillId="0" borderId="63" xfId="77" applyNumberFormat="1" applyFont="1" applyBorder="1"/>
    <xf numFmtId="0" fontId="49" fillId="31" borderId="34" xfId="0" applyFont="1" applyFill="1" applyBorder="1"/>
    <xf numFmtId="0" fontId="49" fillId="31" borderId="31" xfId="0" applyFont="1" applyFill="1" applyBorder="1"/>
    <xf numFmtId="177" fontId="64" fillId="31" borderId="31" xfId="77" applyNumberFormat="1" applyFont="1" applyFill="1" applyBorder="1"/>
    <xf numFmtId="177" fontId="64" fillId="31" borderId="34" xfId="77" applyNumberFormat="1" applyFont="1" applyFill="1" applyBorder="1"/>
    <xf numFmtId="177" fontId="64" fillId="31" borderId="191" xfId="77" applyNumberFormat="1" applyFont="1" applyFill="1" applyBorder="1"/>
    <xf numFmtId="177" fontId="64" fillId="31" borderId="24" xfId="77" applyNumberFormat="1" applyFont="1" applyFill="1" applyBorder="1"/>
    <xf numFmtId="177" fontId="64" fillId="31" borderId="116" xfId="77" applyNumberFormat="1" applyFont="1" applyFill="1" applyBorder="1"/>
    <xf numFmtId="177" fontId="64" fillId="31" borderId="303" xfId="77" applyNumberFormat="1" applyFont="1" applyFill="1" applyBorder="1"/>
    <xf numFmtId="177" fontId="64" fillId="31" borderId="258" xfId="77" applyNumberFormat="1" applyFont="1" applyFill="1" applyBorder="1"/>
    <xf numFmtId="177" fontId="64" fillId="31" borderId="312" xfId="77" applyNumberFormat="1" applyFont="1" applyFill="1" applyBorder="1"/>
    <xf numFmtId="177" fontId="64" fillId="31" borderId="304" xfId="77" applyNumberFormat="1" applyFont="1" applyFill="1" applyBorder="1"/>
    <xf numFmtId="177" fontId="64" fillId="31" borderId="306" xfId="77" applyNumberFormat="1" applyFont="1" applyFill="1" applyBorder="1"/>
    <xf numFmtId="177" fontId="0" fillId="31" borderId="0" xfId="0" applyNumberFormat="1" applyFill="1"/>
    <xf numFmtId="0" fontId="49" fillId="31" borderId="30" xfId="0" applyFont="1" applyFill="1" applyBorder="1"/>
    <xf numFmtId="180" fontId="64" fillId="31" borderId="63" xfId="77" applyNumberFormat="1" applyFont="1" applyFill="1" applyBorder="1"/>
    <xf numFmtId="180" fontId="64" fillId="31" borderId="31" xfId="77" applyNumberFormat="1" applyFont="1" applyFill="1" applyBorder="1"/>
    <xf numFmtId="177" fontId="64" fillId="31" borderId="298" xfId="77" applyNumberFormat="1" applyFont="1" applyFill="1" applyBorder="1"/>
    <xf numFmtId="177" fontId="64" fillId="31" borderId="299" xfId="77" applyNumberFormat="1" applyFont="1" applyFill="1" applyBorder="1"/>
    <xf numFmtId="0" fontId="49" fillId="31" borderId="23" xfId="0" applyFont="1" applyFill="1" applyBorder="1"/>
    <xf numFmtId="38" fontId="64" fillId="0" borderId="17" xfId="77" applyFont="1" applyFill="1" applyBorder="1"/>
    <xf numFmtId="38" fontId="2" fillId="24" borderId="256" xfId="77" applyFont="1" applyFill="1" applyBorder="1"/>
    <xf numFmtId="176" fontId="49" fillId="31" borderId="31" xfId="77" applyNumberFormat="1" applyFont="1" applyFill="1" applyBorder="1"/>
    <xf numFmtId="179" fontId="49" fillId="31" borderId="31" xfId="77" applyNumberFormat="1" applyFont="1" applyFill="1" applyBorder="1"/>
    <xf numFmtId="179" fontId="49" fillId="31" borderId="34" xfId="77" applyNumberFormat="1" applyFont="1" applyFill="1" applyBorder="1"/>
    <xf numFmtId="179" fontId="49" fillId="31" borderId="11" xfId="77" applyNumberFormat="1" applyFont="1" applyFill="1" applyBorder="1"/>
    <xf numFmtId="179" fontId="49" fillId="31" borderId="191" xfId="77" applyNumberFormat="1" applyFont="1" applyFill="1" applyBorder="1"/>
    <xf numFmtId="179" fontId="49" fillId="31" borderId="24" xfId="77" applyNumberFormat="1" applyFont="1" applyFill="1" applyBorder="1"/>
    <xf numFmtId="179" fontId="49" fillId="31" borderId="298" xfId="77" applyNumberFormat="1" applyFont="1" applyFill="1" applyBorder="1"/>
    <xf numFmtId="179" fontId="49" fillId="31" borderId="192" xfId="77" applyNumberFormat="1" applyFont="1" applyFill="1" applyBorder="1"/>
    <xf numFmtId="179" fontId="49" fillId="31" borderId="313" xfId="77" applyNumberFormat="1" applyFont="1" applyFill="1" applyBorder="1"/>
    <xf numFmtId="179" fontId="49" fillId="31" borderId="299" xfId="77" applyNumberFormat="1" applyFont="1" applyFill="1" applyBorder="1"/>
    <xf numFmtId="0" fontId="0" fillId="31" borderId="0" xfId="0" applyFill="1"/>
    <xf numFmtId="179" fontId="49" fillId="31" borderId="30" xfId="77" applyNumberFormat="1" applyFont="1" applyFill="1" applyBorder="1"/>
    <xf numFmtId="179" fontId="49" fillId="31" borderId="23" xfId="77" applyNumberFormat="1" applyFont="1" applyFill="1" applyBorder="1"/>
    <xf numFmtId="179" fontId="49" fillId="31" borderId="56" xfId="77" applyNumberFormat="1" applyFont="1" applyFill="1" applyBorder="1"/>
    <xf numFmtId="179" fontId="49" fillId="31" borderId="57" xfId="77" applyNumberFormat="1" applyFont="1" applyFill="1" applyBorder="1"/>
    <xf numFmtId="179" fontId="49" fillId="31" borderId="257" xfId="77" applyNumberFormat="1" applyFont="1" applyFill="1" applyBorder="1"/>
    <xf numFmtId="0" fontId="49" fillId="31" borderId="34" xfId="0" applyFont="1" applyFill="1" applyBorder="1" applyAlignment="1">
      <alignment vertical="center"/>
    </xf>
    <xf numFmtId="0" fontId="49" fillId="31" borderId="24" xfId="0" applyFont="1" applyFill="1" applyBorder="1" applyAlignment="1">
      <alignment vertical="center"/>
    </xf>
    <xf numFmtId="179" fontId="49" fillId="31" borderId="36" xfId="77" applyNumberFormat="1" applyFont="1" applyFill="1" applyBorder="1"/>
    <xf numFmtId="179" fontId="49" fillId="31" borderId="64" xfId="77" applyNumberFormat="1" applyFont="1" applyFill="1" applyBorder="1"/>
    <xf numFmtId="179" fontId="49" fillId="31" borderId="259" xfId="77" applyNumberFormat="1" applyFont="1" applyFill="1" applyBorder="1"/>
    <xf numFmtId="179" fontId="49" fillId="31" borderId="13" xfId="77" applyNumberFormat="1" applyFont="1" applyFill="1" applyBorder="1"/>
    <xf numFmtId="179" fontId="49" fillId="31" borderId="303" xfId="77" applyNumberFormat="1" applyFont="1" applyFill="1" applyBorder="1"/>
    <xf numFmtId="179" fontId="49" fillId="31" borderId="258" xfId="77" applyNumberFormat="1" applyFont="1" applyFill="1" applyBorder="1"/>
    <xf numFmtId="179" fontId="49" fillId="31" borderId="314" xfId="77" applyNumberFormat="1" applyFont="1" applyFill="1" applyBorder="1"/>
    <xf numFmtId="179" fontId="49" fillId="31" borderId="315" xfId="77" applyNumberFormat="1" applyFont="1" applyFill="1" applyBorder="1"/>
    <xf numFmtId="179" fontId="49" fillId="31" borderId="307" xfId="77" applyNumberFormat="1" applyFont="1" applyFill="1" applyBorder="1"/>
    <xf numFmtId="179" fontId="49" fillId="31" borderId="316" xfId="77" applyNumberFormat="1" applyFont="1" applyFill="1" applyBorder="1"/>
    <xf numFmtId="38" fontId="49" fillId="24" borderId="184" xfId="77" applyFont="1" applyFill="1" applyBorder="1"/>
    <xf numFmtId="0" fontId="49" fillId="0" borderId="204" xfId="0" applyFont="1" applyFill="1" applyBorder="1" applyAlignment="1">
      <alignment vertical="center"/>
    </xf>
    <xf numFmtId="38" fontId="64" fillId="0" borderId="197" xfId="78" applyFont="1" applyFill="1" applyBorder="1" applyAlignment="1">
      <alignment vertical="center"/>
    </xf>
    <xf numFmtId="38" fontId="64" fillId="0" borderId="36" xfId="78" applyFont="1" applyFill="1" applyBorder="1" applyAlignment="1">
      <alignment vertical="center"/>
    </xf>
    <xf numFmtId="38" fontId="64" fillId="25" borderId="36" xfId="78" applyFont="1" applyFill="1" applyBorder="1" applyAlignment="1">
      <alignment horizontal="center" vertical="center"/>
    </xf>
    <xf numFmtId="38" fontId="64" fillId="26" borderId="36" xfId="78" applyFont="1" applyFill="1" applyBorder="1" applyAlignment="1">
      <alignment horizontal="center" vertical="center"/>
    </xf>
    <xf numFmtId="38" fontId="64" fillId="30" borderId="36" xfId="78" applyFont="1" applyFill="1" applyBorder="1" applyAlignment="1">
      <alignment horizontal="center" vertical="center"/>
    </xf>
    <xf numFmtId="38" fontId="64" fillId="24" borderId="132" xfId="78" applyFont="1" applyFill="1" applyBorder="1" applyAlignment="1">
      <alignment vertical="center"/>
    </xf>
    <xf numFmtId="38" fontId="64" fillId="24" borderId="131" xfId="78" applyFont="1" applyFill="1" applyBorder="1" applyAlignment="1">
      <alignment vertical="center"/>
    </xf>
    <xf numFmtId="179" fontId="64" fillId="24" borderId="131" xfId="78" applyNumberFormat="1" applyFont="1" applyFill="1" applyBorder="1" applyAlignment="1">
      <alignment vertical="center"/>
    </xf>
    <xf numFmtId="38" fontId="64" fillId="24" borderId="205" xfId="78" applyFont="1" applyFill="1" applyBorder="1" applyAlignment="1">
      <alignment vertical="center"/>
    </xf>
    <xf numFmtId="38" fontId="64" fillId="27" borderId="317" xfId="78" applyFont="1" applyFill="1" applyBorder="1" applyAlignment="1">
      <alignment vertical="center"/>
    </xf>
    <xf numFmtId="0" fontId="55" fillId="0" borderId="28" xfId="0" applyFont="1" applyFill="1" applyBorder="1" applyAlignment="1">
      <alignment horizontal="center" vertical="center"/>
    </xf>
    <xf numFmtId="180" fontId="68" fillId="24" borderId="108" xfId="78" applyNumberFormat="1" applyFont="1" applyFill="1" applyBorder="1" applyAlignment="1">
      <alignment vertical="center"/>
    </xf>
    <xf numFmtId="180" fontId="68" fillId="24" borderId="113" xfId="78" applyNumberFormat="1" applyFont="1" applyFill="1" applyBorder="1" applyAlignment="1">
      <alignment vertical="center"/>
    </xf>
    <xf numFmtId="180" fontId="68" fillId="24" borderId="129" xfId="78" applyNumberFormat="1" applyFont="1" applyFill="1" applyBorder="1" applyAlignment="1">
      <alignment vertical="center"/>
    </xf>
    <xf numFmtId="38" fontId="68" fillId="24" borderId="267" xfId="78" applyFont="1" applyFill="1" applyBorder="1" applyAlignment="1">
      <alignment vertical="center"/>
    </xf>
    <xf numFmtId="38" fontId="68" fillId="27" borderId="295" xfId="78" applyFont="1" applyFill="1" applyBorder="1" applyAlignment="1">
      <alignment vertical="center"/>
    </xf>
    <xf numFmtId="0" fontId="49" fillId="0" borderId="29" xfId="0" applyFont="1" applyFill="1" applyBorder="1" applyAlignment="1">
      <alignment vertical="center"/>
    </xf>
    <xf numFmtId="38" fontId="64" fillId="27" borderId="318" xfId="78" applyFont="1" applyFill="1" applyBorder="1" applyAlignment="1">
      <alignment vertical="center"/>
    </xf>
    <xf numFmtId="0" fontId="49" fillId="0" borderId="30" xfId="0" applyFont="1" applyFill="1" applyBorder="1" applyAlignment="1">
      <alignment horizontal="left" vertical="center"/>
    </xf>
    <xf numFmtId="38" fontId="64" fillId="0" borderId="90" xfId="78" applyFont="1" applyFill="1" applyBorder="1" applyAlignment="1">
      <alignment horizontal="center" vertical="center"/>
    </xf>
    <xf numFmtId="38" fontId="64" fillId="24" borderId="206" xfId="78" applyFont="1" applyFill="1" applyBorder="1" applyAlignment="1">
      <alignment horizontal="center" vertical="center"/>
    </xf>
    <xf numFmtId="180" fontId="64" fillId="24" borderId="201" xfId="78" applyNumberFormat="1" applyFont="1" applyFill="1" applyBorder="1" applyAlignment="1">
      <alignment horizontal="center" vertical="center"/>
    </xf>
    <xf numFmtId="38" fontId="64" fillId="24" borderId="205" xfId="78" applyFont="1" applyFill="1" applyBorder="1" applyAlignment="1">
      <alignment horizontal="center" vertical="center"/>
    </xf>
    <xf numFmtId="38" fontId="64" fillId="24" borderId="319" xfId="78" applyFont="1" applyFill="1" applyBorder="1" applyAlignment="1">
      <alignment horizontal="right" vertical="center"/>
    </xf>
    <xf numFmtId="180" fontId="64" fillId="24" borderId="177" xfId="78" applyNumberFormat="1" applyFont="1" applyFill="1" applyBorder="1" applyAlignment="1">
      <alignment horizontal="center" vertical="center"/>
    </xf>
    <xf numFmtId="38" fontId="64" fillId="24" borderId="319" xfId="78" applyFont="1" applyFill="1" applyBorder="1" applyAlignment="1">
      <alignment vertical="center"/>
    </xf>
    <xf numFmtId="183" fontId="60" fillId="31" borderId="36" xfId="0" applyNumberFormat="1" applyFont="1" applyFill="1" applyBorder="1"/>
    <xf numFmtId="0" fontId="49" fillId="31" borderId="36" xfId="0" applyFont="1" applyFill="1" applyBorder="1" applyAlignment="1">
      <alignment vertical="center"/>
    </xf>
    <xf numFmtId="183" fontId="64" fillId="31" borderId="36" xfId="0" applyNumberFormat="1" applyFont="1" applyFill="1" applyBorder="1"/>
    <xf numFmtId="183" fontId="64" fillId="31" borderId="36" xfId="0" applyNumberFormat="1" applyFont="1" applyFill="1" applyBorder="1" applyAlignment="1">
      <alignment horizontal="center" vertical="center"/>
    </xf>
    <xf numFmtId="183" fontId="64" fillId="31" borderId="36" xfId="0" applyNumberFormat="1" applyFont="1" applyFill="1" applyBorder="1" applyAlignment="1">
      <alignment horizontal="right"/>
    </xf>
    <xf numFmtId="179" fontId="64" fillId="31" borderId="204" xfId="77" applyNumberFormat="1" applyFont="1" applyFill="1" applyBorder="1"/>
    <xf numFmtId="179" fontId="64" fillId="31" borderId="207" xfId="77" applyNumberFormat="1" applyFont="1" applyFill="1" applyBorder="1"/>
    <xf numFmtId="182" fontId="64" fillId="31" borderId="194" xfId="77" applyNumberFormat="1" applyFont="1" applyFill="1" applyBorder="1"/>
    <xf numFmtId="182" fontId="64" fillId="31" borderId="300" xfId="77" applyNumberFormat="1" applyFont="1" applyFill="1" applyBorder="1"/>
    <xf numFmtId="182" fontId="64" fillId="31" borderId="320" xfId="77" applyNumberFormat="1" applyFont="1" applyFill="1" applyBorder="1"/>
    <xf numFmtId="183" fontId="60" fillId="31" borderId="194" xfId="0" applyNumberFormat="1" applyFont="1" applyFill="1" applyBorder="1"/>
    <xf numFmtId="2" fontId="64" fillId="31" borderId="36" xfId="0" applyNumberFormat="1" applyFont="1" applyFill="1" applyBorder="1"/>
    <xf numFmtId="38" fontId="64" fillId="31" borderId="194" xfId="77" applyFont="1" applyFill="1" applyBorder="1"/>
    <xf numFmtId="38" fontId="64" fillId="31" borderId="198" xfId="77" applyFont="1" applyFill="1" applyBorder="1"/>
    <xf numFmtId="38" fontId="64" fillId="31" borderId="207" xfId="77" applyFont="1" applyFill="1" applyBorder="1"/>
    <xf numFmtId="182" fontId="64" fillId="31" borderId="194" xfId="77" applyNumberFormat="1" applyFont="1" applyFill="1" applyBorder="1" applyAlignment="1">
      <alignment horizontal="center" vertical="center"/>
    </xf>
    <xf numFmtId="182" fontId="64" fillId="31" borderId="300" xfId="77" applyNumberFormat="1" applyFont="1" applyFill="1" applyBorder="1" applyAlignment="1">
      <alignment horizontal="center" vertical="center"/>
    </xf>
    <xf numFmtId="176" fontId="60" fillId="31" borderId="194" xfId="0" applyNumberFormat="1" applyFont="1" applyFill="1" applyBorder="1"/>
    <xf numFmtId="176" fontId="64" fillId="31" borderId="36" xfId="0" applyNumberFormat="1" applyFont="1" applyFill="1" applyBorder="1" applyAlignment="1">
      <alignment horizontal="right"/>
    </xf>
    <xf numFmtId="176" fontId="64" fillId="31" borderId="36" xfId="0" applyNumberFormat="1" applyFont="1" applyFill="1" applyBorder="1"/>
    <xf numFmtId="176" fontId="64" fillId="31" borderId="194" xfId="77" applyNumberFormat="1" applyFont="1" applyFill="1" applyBorder="1"/>
    <xf numFmtId="176" fontId="64" fillId="31" borderId="198" xfId="77" applyNumberFormat="1" applyFont="1" applyFill="1" applyBorder="1"/>
    <xf numFmtId="176" fontId="64" fillId="31" borderId="204" xfId="77" applyNumberFormat="1" applyFont="1" applyFill="1" applyBorder="1"/>
    <xf numFmtId="176" fontId="64" fillId="31" borderId="207" xfId="77" applyNumberFormat="1" applyFont="1" applyFill="1" applyBorder="1"/>
    <xf numFmtId="176" fontId="64" fillId="31" borderId="300" xfId="77" applyNumberFormat="1" applyFont="1" applyFill="1" applyBorder="1"/>
    <xf numFmtId="176" fontId="60" fillId="31" borderId="34" xfId="0" applyNumberFormat="1" applyFont="1" applyFill="1" applyBorder="1"/>
    <xf numFmtId="183" fontId="60" fillId="31" borderId="63" xfId="0" applyNumberFormat="1" applyFont="1" applyFill="1" applyBorder="1"/>
    <xf numFmtId="183" fontId="64" fillId="31" borderId="31" xfId="0" applyNumberFormat="1" applyFont="1" applyFill="1" applyBorder="1"/>
    <xf numFmtId="183" fontId="64" fillId="31" borderId="31" xfId="0" applyNumberFormat="1" applyFont="1" applyFill="1" applyBorder="1" applyAlignment="1">
      <alignment horizontal="center" vertical="center"/>
    </xf>
    <xf numFmtId="176" fontId="64" fillId="31" borderId="31" xfId="0" applyNumberFormat="1" applyFont="1" applyFill="1" applyBorder="1" applyAlignment="1">
      <alignment horizontal="right"/>
    </xf>
    <xf numFmtId="176" fontId="64" fillId="31" borderId="31" xfId="0" applyNumberFormat="1" applyFont="1" applyFill="1" applyBorder="1"/>
    <xf numFmtId="176" fontId="64" fillId="31" borderId="34" xfId="77" applyNumberFormat="1" applyFont="1" applyFill="1" applyBorder="1"/>
    <xf numFmtId="176" fontId="64" fillId="31" borderId="191" xfId="77" applyNumberFormat="1" applyFont="1" applyFill="1" applyBorder="1"/>
    <xf numFmtId="176" fontId="64" fillId="31" borderId="130" xfId="77" applyNumberFormat="1" applyFont="1" applyFill="1" applyBorder="1"/>
    <xf numFmtId="176" fontId="64" fillId="31" borderId="192" xfId="77" applyNumberFormat="1" applyFont="1" applyFill="1" applyBorder="1"/>
    <xf numFmtId="176" fontId="64" fillId="31" borderId="11" xfId="77" applyNumberFormat="1" applyFont="1" applyFill="1" applyBorder="1"/>
    <xf numFmtId="176" fontId="64" fillId="31" borderId="321" xfId="77" applyNumberFormat="1" applyFont="1" applyFill="1" applyBorder="1"/>
    <xf numFmtId="176" fontId="64" fillId="31" borderId="258" xfId="77" applyNumberFormat="1" applyFont="1" applyFill="1" applyBorder="1"/>
    <xf numFmtId="176" fontId="64" fillId="31" borderId="314" xfId="77" applyNumberFormat="1" applyFont="1" applyFill="1" applyBorder="1"/>
    <xf numFmtId="176" fontId="64" fillId="31" borderId="304" xfId="77" applyNumberFormat="1" applyFont="1" applyFill="1" applyBorder="1"/>
    <xf numFmtId="176" fontId="64" fillId="31" borderId="306" xfId="77" applyNumberFormat="1" applyFont="1" applyFill="1" applyBorder="1"/>
    <xf numFmtId="183" fontId="64" fillId="31" borderId="306" xfId="0" applyNumberFormat="1" applyFont="1" applyFill="1" applyBorder="1" applyAlignment="1">
      <alignment horizontal="right"/>
    </xf>
    <xf numFmtId="38" fontId="2" fillId="24" borderId="55" xfId="77" applyFont="1" applyFill="1" applyBorder="1"/>
    <xf numFmtId="0" fontId="62" fillId="0" borderId="0" xfId="0" applyFont="1" applyFill="1"/>
    <xf numFmtId="38" fontId="68" fillId="24" borderId="107" xfId="77" applyFont="1" applyFill="1" applyBorder="1" applyAlignment="1">
      <alignment vertical="center"/>
    </xf>
    <xf numFmtId="176" fontId="68" fillId="24" borderId="174" xfId="77" applyNumberFormat="1" applyFont="1" applyFill="1" applyBorder="1" applyAlignment="1">
      <alignment vertical="center"/>
    </xf>
    <xf numFmtId="38" fontId="68" fillId="24" borderId="115" xfId="77" applyFont="1" applyFill="1" applyBorder="1" applyAlignment="1">
      <alignment vertical="center"/>
    </xf>
    <xf numFmtId="0" fontId="65" fillId="0" borderId="208" xfId="94" applyFont="1" applyFill="1" applyBorder="1" applyAlignment="1">
      <alignment horizontal="left" vertical="center"/>
    </xf>
    <xf numFmtId="4" fontId="68" fillId="24" borderId="138" xfId="0" applyNumberFormat="1" applyFont="1" applyFill="1" applyBorder="1" applyAlignment="1">
      <alignment horizontal="right" vertical="center"/>
    </xf>
    <xf numFmtId="4" fontId="64" fillId="24" borderId="106" xfId="94" applyNumberFormat="1" applyFont="1" applyFill="1" applyBorder="1" applyAlignment="1">
      <alignment vertical="center"/>
    </xf>
    <xf numFmtId="0" fontId="64" fillId="26" borderId="37" xfId="0" applyFont="1" applyFill="1" applyBorder="1" applyAlignment="1">
      <alignment horizontal="center" vertical="center"/>
    </xf>
    <xf numFmtId="38" fontId="64" fillId="26" borderId="51" xfId="77" applyFont="1" applyFill="1" applyBorder="1"/>
    <xf numFmtId="0" fontId="64" fillId="30" borderId="37" xfId="0" applyFont="1" applyFill="1" applyBorder="1" applyAlignment="1">
      <alignment horizontal="center" vertical="center"/>
    </xf>
    <xf numFmtId="38" fontId="64" fillId="30" borderId="51" xfId="77" applyFont="1" applyFill="1" applyBorder="1"/>
    <xf numFmtId="180" fontId="64" fillId="30" borderId="23" xfId="77" applyNumberFormat="1" applyFont="1" applyFill="1" applyBorder="1"/>
    <xf numFmtId="180" fontId="64" fillId="30" borderId="64" xfId="77" applyNumberFormat="1" applyFont="1" applyFill="1" applyBorder="1"/>
    <xf numFmtId="0" fontId="64" fillId="25" borderId="28" xfId="0" applyFont="1" applyFill="1" applyBorder="1" applyAlignment="1">
      <alignment horizontal="center" vertical="center"/>
    </xf>
    <xf numFmtId="38" fontId="64" fillId="25" borderId="53" xfId="77" applyFont="1" applyFill="1" applyBorder="1"/>
    <xf numFmtId="176" fontId="64" fillId="25" borderId="57" xfId="77" applyNumberFormat="1" applyFont="1" applyFill="1" applyBorder="1"/>
    <xf numFmtId="176" fontId="64" fillId="25" borderId="66" xfId="77" applyNumberFormat="1" applyFont="1" applyFill="1" applyBorder="1"/>
    <xf numFmtId="179" fontId="64" fillId="31" borderId="37" xfId="77" applyNumberFormat="1" applyFont="1" applyFill="1" applyBorder="1"/>
    <xf numFmtId="179" fontId="64" fillId="31" borderId="47" xfId="77" applyNumberFormat="1" applyFont="1" applyFill="1" applyBorder="1"/>
    <xf numFmtId="179" fontId="64" fillId="31" borderId="322" xfId="77" applyNumberFormat="1" applyFont="1" applyFill="1" applyBorder="1"/>
    <xf numFmtId="179" fontId="64" fillId="31" borderId="28" xfId="77" applyNumberFormat="1" applyFont="1" applyFill="1" applyBorder="1"/>
    <xf numFmtId="179" fontId="64" fillId="31" borderId="323" xfId="77" applyNumberFormat="1" applyFont="1" applyFill="1" applyBorder="1"/>
    <xf numFmtId="179" fontId="64" fillId="31" borderId="39" xfId="77" applyNumberFormat="1" applyFont="1" applyFill="1" applyBorder="1"/>
    <xf numFmtId="179" fontId="64" fillId="31" borderId="112" xfId="77" applyNumberFormat="1" applyFont="1" applyFill="1" applyBorder="1"/>
    <xf numFmtId="0" fontId="64" fillId="0" borderId="28" xfId="0" applyFont="1" applyFill="1" applyBorder="1" applyAlignment="1">
      <alignment horizontal="center" vertical="center"/>
    </xf>
    <xf numFmtId="38" fontId="64" fillId="0" borderId="53" xfId="77" applyFont="1" applyFill="1" applyBorder="1"/>
    <xf numFmtId="179" fontId="64" fillId="31" borderId="38" xfId="77" applyNumberFormat="1" applyFont="1" applyFill="1" applyBorder="1"/>
    <xf numFmtId="3" fontId="68" fillId="26" borderId="23" xfId="0" applyNumberFormat="1" applyFont="1" applyFill="1" applyBorder="1" applyAlignment="1">
      <alignment horizontal="right" vertical="center"/>
    </xf>
    <xf numFmtId="3" fontId="64" fillId="26" borderId="27" xfId="0" applyNumberFormat="1" applyFont="1" applyFill="1" applyBorder="1" applyAlignment="1">
      <alignment horizontal="right" vertical="center"/>
    </xf>
    <xf numFmtId="3" fontId="64" fillId="26" borderId="209" xfId="0" applyNumberFormat="1" applyFont="1" applyFill="1" applyBorder="1" applyAlignment="1">
      <alignment horizontal="right" vertical="center"/>
    </xf>
    <xf numFmtId="3" fontId="64" fillId="26" borderId="210" xfId="0" applyNumberFormat="1" applyFont="1" applyFill="1" applyBorder="1" applyAlignment="1">
      <alignment horizontal="right" vertical="center"/>
    </xf>
    <xf numFmtId="3" fontId="68" fillId="26" borderId="37" xfId="0" applyNumberFormat="1" applyFont="1" applyFill="1" applyBorder="1" applyAlignment="1">
      <alignment horizontal="right" vertical="center"/>
    </xf>
    <xf numFmtId="3" fontId="64" fillId="26" borderId="211" xfId="0" applyNumberFormat="1" applyFont="1" applyFill="1" applyBorder="1" applyAlignment="1">
      <alignment horizontal="right" vertical="center"/>
    </xf>
    <xf numFmtId="3" fontId="64" fillId="26" borderId="212" xfId="0" applyNumberFormat="1" applyFont="1" applyFill="1" applyBorder="1" applyAlignment="1">
      <alignment horizontal="right" vertical="center"/>
    </xf>
    <xf numFmtId="3" fontId="68" fillId="26" borderId="27" xfId="0" applyNumberFormat="1" applyFont="1" applyFill="1" applyBorder="1" applyAlignment="1">
      <alignment horizontal="right" vertical="center"/>
    </xf>
    <xf numFmtId="3" fontId="64" fillId="26" borderId="126" xfId="0" applyNumberFormat="1" applyFont="1" applyFill="1" applyBorder="1" applyAlignment="1">
      <alignment horizontal="right" vertical="center"/>
    </xf>
    <xf numFmtId="3" fontId="64" fillId="26" borderId="34" xfId="0" applyNumberFormat="1" applyFont="1" applyFill="1" applyBorder="1" applyAlignment="1">
      <alignment horizontal="right" vertical="center"/>
    </xf>
    <xf numFmtId="3" fontId="68" fillId="26" borderId="33" xfId="0" applyNumberFormat="1" applyFont="1" applyFill="1" applyBorder="1" applyAlignment="1">
      <alignment horizontal="right" vertical="center"/>
    </xf>
    <xf numFmtId="3" fontId="68" fillId="26" borderId="45" xfId="0" applyNumberFormat="1" applyFont="1" applyFill="1" applyBorder="1" applyAlignment="1">
      <alignment horizontal="right" vertical="center"/>
    </xf>
    <xf numFmtId="180" fontId="68" fillId="24" borderId="213" xfId="0" applyNumberFormat="1" applyFont="1" applyFill="1" applyBorder="1" applyAlignment="1">
      <alignment horizontal="right" vertical="center"/>
    </xf>
    <xf numFmtId="180" fontId="64" fillId="24" borderId="214" xfId="0" applyNumberFormat="1" applyFont="1" applyFill="1" applyBorder="1" applyAlignment="1">
      <alignment horizontal="right" vertical="center"/>
    </xf>
    <xf numFmtId="180" fontId="64" fillId="24" borderId="215" xfId="0" applyNumberFormat="1" applyFont="1" applyFill="1" applyBorder="1" applyAlignment="1">
      <alignment horizontal="right" vertical="center"/>
    </xf>
    <xf numFmtId="180" fontId="64" fillId="24" borderId="216" xfId="0" applyNumberFormat="1" applyFont="1" applyFill="1" applyBorder="1" applyAlignment="1">
      <alignment horizontal="right" vertical="center"/>
    </xf>
    <xf numFmtId="180" fontId="68" fillId="24" borderId="216" xfId="0" applyNumberFormat="1" applyFont="1" applyFill="1" applyBorder="1" applyAlignment="1">
      <alignment horizontal="right" vertical="center"/>
    </xf>
    <xf numFmtId="180" fontId="64" fillId="24" borderId="217" xfId="0" applyNumberFormat="1" applyFont="1" applyFill="1" applyBorder="1" applyAlignment="1">
      <alignment horizontal="right" vertical="center"/>
    </xf>
    <xf numFmtId="180" fontId="68" fillId="24" borderId="218" xfId="0" applyNumberFormat="1" applyFont="1" applyFill="1" applyBorder="1" applyAlignment="1">
      <alignment horizontal="right" vertical="center"/>
    </xf>
    <xf numFmtId="180" fontId="68" fillId="24" borderId="219" xfId="0" applyNumberFormat="1" applyFont="1" applyFill="1" applyBorder="1" applyAlignment="1">
      <alignment horizontal="right" vertical="center"/>
    </xf>
    <xf numFmtId="180" fontId="68" fillId="24" borderId="220" xfId="0" applyNumberFormat="1" applyFont="1" applyFill="1" applyBorder="1" applyAlignment="1">
      <alignment horizontal="right" vertical="center"/>
    </xf>
    <xf numFmtId="180" fontId="68" fillId="24" borderId="324" xfId="0" applyNumberFormat="1" applyFont="1" applyFill="1" applyBorder="1" applyAlignment="1">
      <alignment horizontal="right" vertical="center"/>
    </xf>
    <xf numFmtId="0" fontId="64" fillId="30" borderId="21" xfId="0" applyFont="1" applyFill="1" applyBorder="1" applyAlignment="1">
      <alignment vertical="top"/>
    </xf>
    <xf numFmtId="3" fontId="68" fillId="30" borderId="35" xfId="0" applyNumberFormat="1" applyFont="1" applyFill="1" applyBorder="1" applyAlignment="1">
      <alignment horizontal="right" vertical="center"/>
    </xf>
    <xf numFmtId="3" fontId="64" fillId="30" borderId="27" xfId="0" applyNumberFormat="1" applyFont="1" applyFill="1" applyBorder="1" applyAlignment="1">
      <alignment horizontal="right" vertical="center"/>
    </xf>
    <xf numFmtId="3" fontId="64" fillId="30" borderId="209" xfId="0" applyNumberFormat="1" applyFont="1" applyFill="1" applyBorder="1" applyAlignment="1">
      <alignment horizontal="right" vertical="center"/>
    </xf>
    <xf numFmtId="3" fontId="64" fillId="30" borderId="210" xfId="0" applyNumberFormat="1" applyFont="1" applyFill="1" applyBorder="1" applyAlignment="1">
      <alignment horizontal="right" vertical="center"/>
    </xf>
    <xf numFmtId="3" fontId="68" fillId="30" borderId="23" xfId="0" applyNumberFormat="1" applyFont="1" applyFill="1" applyBorder="1" applyAlignment="1">
      <alignment horizontal="right" vertical="center"/>
    </xf>
    <xf numFmtId="3" fontId="68" fillId="30" borderId="37" xfId="0" applyNumberFormat="1" applyFont="1" applyFill="1" applyBorder="1" applyAlignment="1">
      <alignment horizontal="right" vertical="center"/>
    </xf>
    <xf numFmtId="3" fontId="64" fillId="30" borderId="211" xfId="0" applyNumberFormat="1" applyFont="1" applyFill="1" applyBorder="1" applyAlignment="1">
      <alignment horizontal="right" vertical="center"/>
    </xf>
    <xf numFmtId="3" fontId="64" fillId="30" borderId="212" xfId="0" applyNumberFormat="1" applyFont="1" applyFill="1" applyBorder="1" applyAlignment="1">
      <alignment horizontal="right" vertical="center"/>
    </xf>
    <xf numFmtId="3" fontId="68" fillId="30" borderId="27" xfId="0" applyNumberFormat="1" applyFont="1" applyFill="1" applyBorder="1" applyAlignment="1">
      <alignment horizontal="right" vertical="center"/>
    </xf>
    <xf numFmtId="3" fontId="64" fillId="30" borderId="126" xfId="0" applyNumberFormat="1" applyFont="1" applyFill="1" applyBorder="1" applyAlignment="1">
      <alignment horizontal="right" vertical="center"/>
    </xf>
    <xf numFmtId="3" fontId="68" fillId="30" borderId="33" xfId="0" applyNumberFormat="1" applyFont="1" applyFill="1" applyBorder="1" applyAlignment="1">
      <alignment horizontal="right" vertical="center"/>
    </xf>
    <xf numFmtId="3" fontId="68" fillId="30" borderId="45" xfId="0" applyNumberFormat="1" applyFont="1" applyFill="1" applyBorder="1" applyAlignment="1">
      <alignment horizontal="right" vertical="center"/>
    </xf>
    <xf numFmtId="179" fontId="64" fillId="31" borderId="325" xfId="77" applyNumberFormat="1" applyFont="1" applyFill="1" applyBorder="1"/>
    <xf numFmtId="0" fontId="64" fillId="24" borderId="326" xfId="0" applyFont="1" applyFill="1" applyBorder="1" applyAlignment="1">
      <alignment horizontal="center" vertical="center"/>
    </xf>
    <xf numFmtId="38" fontId="64" fillId="24" borderId="327" xfId="77" applyFont="1" applyFill="1" applyBorder="1"/>
    <xf numFmtId="180" fontId="64" fillId="24" borderId="328" xfId="77" applyNumberFormat="1" applyFont="1" applyFill="1" applyBorder="1"/>
    <xf numFmtId="176" fontId="64" fillId="24" borderId="328" xfId="77" applyNumberFormat="1" applyFont="1" applyFill="1" applyBorder="1"/>
    <xf numFmtId="176" fontId="64" fillId="24" borderId="329" xfId="77" applyNumberFormat="1" applyFont="1" applyFill="1" applyBorder="1"/>
    <xf numFmtId="179" fontId="68" fillId="0" borderId="61" xfId="77" applyNumberFormat="1" applyFont="1" applyFill="1" applyBorder="1" applyAlignment="1">
      <alignment vertical="center"/>
    </xf>
    <xf numFmtId="180" fontId="64" fillId="30" borderId="221" xfId="77" applyNumberFormat="1" applyFont="1" applyFill="1" applyBorder="1"/>
    <xf numFmtId="179" fontId="64" fillId="31" borderId="330" xfId="77" applyNumberFormat="1" applyFont="1" applyFill="1" applyBorder="1"/>
    <xf numFmtId="180" fontId="68" fillId="24" borderId="331" xfId="78" applyNumberFormat="1" applyFont="1" applyFill="1" applyBorder="1" applyAlignment="1">
      <alignment vertical="center"/>
    </xf>
    <xf numFmtId="180" fontId="64" fillId="24" borderId="332" xfId="78" applyNumberFormat="1" applyFont="1" applyFill="1" applyBorder="1" applyAlignment="1">
      <alignment vertical="center"/>
    </xf>
    <xf numFmtId="180" fontId="64" fillId="24" borderId="333" xfId="78" applyNumberFormat="1" applyFont="1" applyFill="1" applyBorder="1" applyAlignment="1">
      <alignment vertical="center"/>
    </xf>
    <xf numFmtId="180" fontId="64" fillId="24" borderId="334" xfId="78" applyNumberFormat="1" applyFont="1" applyFill="1" applyBorder="1" applyAlignment="1">
      <alignment vertical="center"/>
    </xf>
    <xf numFmtId="180" fontId="68" fillId="24" borderId="335" xfId="78" applyNumberFormat="1" applyFont="1" applyFill="1" applyBorder="1" applyAlignment="1">
      <alignment vertical="center"/>
    </xf>
    <xf numFmtId="180" fontId="64" fillId="24" borderId="336" xfId="78" applyNumberFormat="1" applyFont="1" applyFill="1" applyBorder="1" applyAlignment="1">
      <alignment vertical="center"/>
    </xf>
    <xf numFmtId="180" fontId="64" fillId="24" borderId="334" xfId="78" applyNumberFormat="1" applyFont="1" applyFill="1" applyBorder="1" applyAlignment="1">
      <alignment horizontal="right" vertical="center"/>
    </xf>
    <xf numFmtId="180" fontId="68" fillId="24" borderId="335" xfId="78" applyNumberFormat="1" applyFont="1" applyFill="1" applyBorder="1" applyAlignment="1">
      <alignment horizontal="center" vertical="center"/>
    </xf>
    <xf numFmtId="180" fontId="68" fillId="24" borderId="337" xfId="78" applyNumberFormat="1" applyFont="1" applyFill="1" applyBorder="1" applyAlignment="1">
      <alignment vertical="center"/>
    </xf>
    <xf numFmtId="180" fontId="64" fillId="24" borderId="335" xfId="78" applyNumberFormat="1" applyFont="1" applyFill="1" applyBorder="1" applyAlignment="1">
      <alignment horizontal="center" vertical="center"/>
    </xf>
    <xf numFmtId="180" fontId="68" fillId="24" borderId="338" xfId="78" applyNumberFormat="1" applyFont="1" applyFill="1" applyBorder="1" applyAlignment="1">
      <alignment vertical="center"/>
    </xf>
    <xf numFmtId="0" fontId="64" fillId="30" borderId="21" xfId="0" applyFont="1" applyFill="1" applyBorder="1" applyAlignment="1">
      <alignment horizontal="center" vertical="top"/>
    </xf>
    <xf numFmtId="38" fontId="68" fillId="30" borderId="45" xfId="78" applyFont="1" applyFill="1" applyBorder="1" applyAlignment="1">
      <alignment vertical="center"/>
    </xf>
    <xf numFmtId="38" fontId="64" fillId="30" borderId="211" xfId="78" applyFont="1" applyFill="1" applyBorder="1" applyAlignment="1">
      <alignment vertical="center"/>
    </xf>
    <xf numFmtId="38" fontId="64" fillId="30" borderId="212" xfId="78" applyFont="1" applyFill="1" applyBorder="1" applyAlignment="1">
      <alignment vertical="center"/>
    </xf>
    <xf numFmtId="38" fontId="64" fillId="30" borderId="210" xfId="78" applyFont="1" applyFill="1" applyBorder="1" applyAlignment="1">
      <alignment vertical="center"/>
    </xf>
    <xf numFmtId="38" fontId="68" fillId="30" borderId="34" xfId="78" applyFont="1" applyFill="1" applyBorder="1" applyAlignment="1">
      <alignment vertical="center"/>
    </xf>
    <xf numFmtId="38" fontId="64" fillId="30" borderId="209" xfId="78" applyFont="1" applyFill="1" applyBorder="1" applyAlignment="1">
      <alignment vertical="center"/>
    </xf>
    <xf numFmtId="38" fontId="68" fillId="30" borderId="34" xfId="78" applyFont="1" applyFill="1" applyBorder="1" applyAlignment="1">
      <alignment horizontal="center" vertical="center"/>
    </xf>
    <xf numFmtId="38" fontId="64" fillId="30" borderId="23" xfId="78" applyFont="1" applyFill="1" applyBorder="1" applyAlignment="1">
      <alignment vertical="center"/>
    </xf>
    <xf numFmtId="38" fontId="68" fillId="30" borderId="33" xfId="78" applyFont="1" applyFill="1" applyBorder="1" applyAlignment="1">
      <alignment vertical="center"/>
    </xf>
    <xf numFmtId="176" fontId="64" fillId="24" borderId="191" xfId="77" applyNumberFormat="1" applyFont="1" applyFill="1" applyBorder="1"/>
    <xf numFmtId="0" fontId="64" fillId="0" borderId="116" xfId="0" applyFont="1" applyBorder="1" applyAlignment="1">
      <alignment horizontal="center" vertical="center"/>
    </xf>
    <xf numFmtId="38" fontId="64" fillId="0" borderId="222" xfId="77" applyFont="1" applyBorder="1"/>
    <xf numFmtId="176" fontId="64" fillId="0" borderId="223" xfId="77" applyNumberFormat="1" applyFont="1" applyBorder="1"/>
    <xf numFmtId="176" fontId="64" fillId="31" borderId="195" xfId="77" applyNumberFormat="1" applyFont="1" applyFill="1" applyBorder="1"/>
    <xf numFmtId="176" fontId="64" fillId="0" borderId="224" xfId="77" applyNumberFormat="1" applyFont="1" applyBorder="1"/>
    <xf numFmtId="38" fontId="64" fillId="30" borderId="160" xfId="77" applyFont="1" applyFill="1" applyBorder="1"/>
    <xf numFmtId="180" fontId="64" fillId="30" borderId="165" xfId="77" applyNumberFormat="1" applyFont="1" applyFill="1" applyBorder="1"/>
    <xf numFmtId="183" fontId="64" fillId="31" borderId="194" xfId="0" applyNumberFormat="1" applyFont="1" applyFill="1" applyBorder="1" applyAlignment="1">
      <alignment horizontal="right"/>
    </xf>
    <xf numFmtId="38" fontId="64" fillId="30" borderId="169" xfId="77" applyFont="1" applyFill="1" applyBorder="1"/>
    <xf numFmtId="180" fontId="64" fillId="30" borderId="165" xfId="77" applyNumberFormat="1" applyFont="1" applyFill="1" applyBorder="1" applyAlignment="1">
      <alignment horizontal="center" vertical="center"/>
    </xf>
    <xf numFmtId="182" fontId="64" fillId="31" borderId="198" xfId="77" applyNumberFormat="1" applyFont="1" applyFill="1" applyBorder="1" applyAlignment="1">
      <alignment horizontal="center" vertical="center"/>
    </xf>
    <xf numFmtId="182" fontId="64" fillId="31" borderId="198" xfId="77" applyNumberFormat="1" applyFont="1" applyFill="1" applyBorder="1"/>
    <xf numFmtId="0" fontId="64" fillId="26" borderId="21" xfId="0" applyFont="1" applyFill="1" applyBorder="1" applyAlignment="1">
      <alignment horizontal="center" vertical="center"/>
    </xf>
    <xf numFmtId="38" fontId="64" fillId="26" borderId="23" xfId="94" applyNumberFormat="1" applyFont="1" applyFill="1" applyBorder="1" applyAlignment="1">
      <alignment vertical="center"/>
    </xf>
    <xf numFmtId="38" fontId="64" fillId="26" borderId="210" xfId="94" applyNumberFormat="1" applyFont="1" applyFill="1" applyBorder="1" applyAlignment="1">
      <alignment vertical="center"/>
    </xf>
    <xf numFmtId="38" fontId="64" fillId="26" borderId="34" xfId="94" applyNumberFormat="1" applyFont="1" applyFill="1" applyBorder="1" applyAlignment="1">
      <alignment vertical="center"/>
    </xf>
    <xf numFmtId="38" fontId="64" fillId="26" borderId="211" xfId="94" applyNumberFormat="1" applyFont="1" applyFill="1" applyBorder="1" applyAlignment="1">
      <alignment vertical="center"/>
    </xf>
    <xf numFmtId="38" fontId="64" fillId="26" borderId="37" xfId="94" applyNumberFormat="1" applyFont="1" applyFill="1" applyBorder="1" applyAlignment="1">
      <alignment vertical="center"/>
    </xf>
    <xf numFmtId="38" fontId="64" fillId="26" borderId="45" xfId="94" applyNumberFormat="1" applyFont="1" applyFill="1" applyBorder="1" applyAlignment="1">
      <alignment vertical="center"/>
    </xf>
    <xf numFmtId="0" fontId="64" fillId="0" borderId="225" xfId="0" applyFont="1" applyFill="1" applyBorder="1" applyAlignment="1">
      <alignment horizontal="center" vertical="top"/>
    </xf>
    <xf numFmtId="38" fontId="64" fillId="30" borderId="211" xfId="94" applyNumberFormat="1" applyFont="1" applyFill="1" applyBorder="1" applyAlignment="1">
      <alignment vertical="center"/>
    </xf>
    <xf numFmtId="38" fontId="64" fillId="30" borderId="210" xfId="94" applyNumberFormat="1" applyFont="1" applyFill="1" applyBorder="1" applyAlignment="1">
      <alignment vertical="center"/>
    </xf>
    <xf numFmtId="38" fontId="64" fillId="30" borderId="34" xfId="94" applyNumberFormat="1" applyFont="1" applyFill="1" applyBorder="1" applyAlignment="1">
      <alignment vertical="center"/>
    </xf>
    <xf numFmtId="38" fontId="64" fillId="30" borderId="126" xfId="94" applyNumberFormat="1" applyFont="1" applyFill="1" applyBorder="1" applyAlignment="1">
      <alignment vertical="center"/>
    </xf>
    <xf numFmtId="38" fontId="64" fillId="30" borderId="37" xfId="94" applyNumberFormat="1" applyFont="1" applyFill="1" applyBorder="1" applyAlignment="1">
      <alignment vertical="center"/>
    </xf>
    <xf numFmtId="38" fontId="64" fillId="30" borderId="23" xfId="94" applyNumberFormat="1" applyFont="1" applyFill="1" applyBorder="1" applyAlignment="1">
      <alignment vertical="center"/>
    </xf>
    <xf numFmtId="38" fontId="64" fillId="30" borderId="45" xfId="94" applyNumberFormat="1" applyFont="1" applyFill="1" applyBorder="1" applyAlignment="1">
      <alignment vertical="center"/>
    </xf>
    <xf numFmtId="176" fontId="49" fillId="31" borderId="34" xfId="77" applyNumberFormat="1" applyFont="1" applyFill="1" applyBorder="1"/>
    <xf numFmtId="38" fontId="49" fillId="24" borderId="327" xfId="77" applyFont="1" applyFill="1" applyBorder="1"/>
    <xf numFmtId="180" fontId="64" fillId="24" borderId="339" xfId="77" applyNumberFormat="1" applyFont="1" applyFill="1" applyBorder="1"/>
    <xf numFmtId="38" fontId="2" fillId="24" borderId="327" xfId="77" applyFont="1" applyFill="1" applyBorder="1"/>
    <xf numFmtId="180" fontId="64" fillId="24" borderId="340" xfId="77" applyNumberFormat="1" applyFont="1" applyFill="1" applyBorder="1"/>
    <xf numFmtId="38" fontId="49" fillId="24" borderId="341" xfId="77" applyFont="1" applyFill="1" applyBorder="1"/>
    <xf numFmtId="180" fontId="64" fillId="24" borderId="329" xfId="77" applyNumberFormat="1" applyFont="1" applyFill="1" applyBorder="1"/>
    <xf numFmtId="178" fontId="55" fillId="0" borderId="11" xfId="77" applyNumberFormat="1" applyFont="1" applyFill="1" applyBorder="1" applyAlignment="1">
      <alignment vertical="center"/>
    </xf>
    <xf numFmtId="178" fontId="55" fillId="0" borderId="61" xfId="77" applyNumberFormat="1" applyFont="1" applyFill="1" applyBorder="1" applyAlignment="1">
      <alignment vertical="center"/>
    </xf>
    <xf numFmtId="38" fontId="49" fillId="0" borderId="62" xfId="77" applyFont="1" applyBorder="1"/>
    <xf numFmtId="179" fontId="64" fillId="0" borderId="224" xfId="77" applyNumberFormat="1" applyFont="1" applyBorder="1"/>
    <xf numFmtId="179" fontId="49" fillId="31" borderId="130" xfId="77" applyNumberFormat="1" applyFont="1" applyFill="1" applyBorder="1"/>
    <xf numFmtId="179" fontId="49" fillId="31" borderId="68" xfId="77" applyNumberFormat="1" applyFont="1" applyFill="1" applyBorder="1"/>
    <xf numFmtId="38" fontId="49" fillId="28" borderId="62" xfId="77" applyFont="1" applyFill="1" applyBorder="1"/>
    <xf numFmtId="176" fontId="64" fillId="28" borderId="224" xfId="77" applyNumberFormat="1" applyFont="1" applyFill="1" applyBorder="1"/>
    <xf numFmtId="179" fontId="64" fillId="28" borderId="223" xfId="77" applyNumberFormat="1" applyFont="1" applyFill="1" applyBorder="1"/>
    <xf numFmtId="179" fontId="64" fillId="28" borderId="224" xfId="77" applyNumberFormat="1" applyFont="1" applyFill="1" applyBorder="1"/>
    <xf numFmtId="179" fontId="49" fillId="31" borderId="325" xfId="77" applyNumberFormat="1" applyFont="1" applyFill="1" applyBorder="1"/>
    <xf numFmtId="180" fontId="64" fillId="26" borderId="64" xfId="77" applyNumberFormat="1" applyFont="1" applyFill="1" applyBorder="1"/>
    <xf numFmtId="177" fontId="64" fillId="31" borderId="13" xfId="77" applyNumberFormat="1" applyFont="1" applyFill="1" applyBorder="1"/>
    <xf numFmtId="180" fontId="64" fillId="0" borderId="66" xfId="77" applyNumberFormat="1" applyFont="1" applyFill="1" applyBorder="1"/>
    <xf numFmtId="177" fontId="64" fillId="31" borderId="130" xfId="77" applyNumberFormat="1" applyFont="1" applyFill="1" applyBorder="1"/>
    <xf numFmtId="179" fontId="64" fillId="25" borderId="57" xfId="77" applyNumberFormat="1" applyFont="1" applyFill="1" applyBorder="1"/>
    <xf numFmtId="186" fontId="64" fillId="25" borderId="57" xfId="77" applyNumberFormat="1" applyFont="1" applyFill="1" applyBorder="1"/>
    <xf numFmtId="190" fontId="64" fillId="31" borderId="204" xfId="77" applyNumberFormat="1" applyFont="1" applyFill="1" applyBorder="1"/>
    <xf numFmtId="180" fontId="64" fillId="24" borderId="150" xfId="77" applyNumberFormat="1" applyFont="1" applyFill="1" applyBorder="1"/>
    <xf numFmtId="3" fontId="68" fillId="24" borderId="342" xfId="0" applyNumberFormat="1" applyFont="1" applyFill="1" applyBorder="1" applyAlignment="1">
      <alignment horizontal="right" vertical="center"/>
    </xf>
    <xf numFmtId="3" fontId="64" fillId="24" borderId="343" xfId="0" applyNumberFormat="1" applyFont="1" applyFill="1" applyBorder="1" applyAlignment="1">
      <alignment horizontal="right" vertical="center"/>
    </xf>
    <xf numFmtId="3" fontId="64" fillId="24" borderId="344" xfId="0" applyNumberFormat="1" applyFont="1" applyFill="1" applyBorder="1" applyAlignment="1">
      <alignment horizontal="right" vertical="center"/>
    </xf>
    <xf numFmtId="3" fontId="64" fillId="24" borderId="345" xfId="0" applyNumberFormat="1" applyFont="1" applyFill="1" applyBorder="1" applyAlignment="1">
      <alignment horizontal="right" vertical="center"/>
    </xf>
    <xf numFmtId="3" fontId="68" fillId="24" borderId="346" xfId="0" applyNumberFormat="1" applyFont="1" applyFill="1" applyBorder="1" applyAlignment="1">
      <alignment horizontal="right" vertical="center"/>
    </xf>
    <xf numFmtId="3" fontId="68" fillId="24" borderId="347" xfId="0" applyNumberFormat="1" applyFont="1" applyFill="1" applyBorder="1" applyAlignment="1">
      <alignment horizontal="right" vertical="center"/>
    </xf>
    <xf numFmtId="3" fontId="64" fillId="24" borderId="348" xfId="0" applyNumberFormat="1" applyFont="1" applyFill="1" applyBorder="1" applyAlignment="1">
      <alignment horizontal="right" vertical="center"/>
    </xf>
    <xf numFmtId="3" fontId="64" fillId="24" borderId="349" xfId="0" applyNumberFormat="1" applyFont="1" applyFill="1" applyBorder="1" applyAlignment="1">
      <alignment horizontal="right" vertical="center"/>
    </xf>
    <xf numFmtId="3" fontId="68" fillId="24" borderId="343" xfId="0" applyNumberFormat="1" applyFont="1" applyFill="1" applyBorder="1" applyAlignment="1">
      <alignment horizontal="right" vertical="center"/>
    </xf>
    <xf numFmtId="3" fontId="64" fillId="24" borderId="350" xfId="0" applyNumberFormat="1" applyFont="1" applyFill="1" applyBorder="1" applyAlignment="1">
      <alignment horizontal="right" vertical="center"/>
    </xf>
    <xf numFmtId="3" fontId="68" fillId="24" borderId="351" xfId="0" applyNumberFormat="1" applyFont="1" applyFill="1" applyBorder="1" applyAlignment="1">
      <alignment horizontal="right" vertical="center"/>
    </xf>
    <xf numFmtId="3" fontId="68" fillId="24" borderId="352" xfId="0" applyNumberFormat="1" applyFont="1" applyFill="1" applyBorder="1" applyAlignment="1">
      <alignment horizontal="right" vertical="center"/>
    </xf>
    <xf numFmtId="180" fontId="64" fillId="24" borderId="154" xfId="0" applyNumberFormat="1" applyFont="1" applyFill="1" applyBorder="1" applyAlignment="1">
      <alignment horizontal="right" vertical="center"/>
    </xf>
    <xf numFmtId="180" fontId="68" fillId="24" borderId="154" xfId="0" applyNumberFormat="1" applyFont="1" applyFill="1" applyBorder="1" applyAlignment="1">
      <alignment horizontal="right" vertical="center"/>
    </xf>
    <xf numFmtId="180" fontId="68" fillId="24" borderId="226" xfId="0" applyNumberFormat="1" applyFont="1" applyFill="1" applyBorder="1" applyAlignment="1">
      <alignment horizontal="right" vertical="center"/>
    </xf>
    <xf numFmtId="38" fontId="68" fillId="24" borderId="353" xfId="78" applyFont="1" applyFill="1" applyBorder="1" applyAlignment="1">
      <alignment vertical="center"/>
    </xf>
    <xf numFmtId="38" fontId="64" fillId="24" borderId="348" xfId="78" applyFont="1" applyFill="1" applyBorder="1" applyAlignment="1">
      <alignment vertical="center"/>
    </xf>
    <xf numFmtId="38" fontId="64" fillId="24" borderId="349" xfId="78" applyFont="1" applyFill="1" applyBorder="1" applyAlignment="1">
      <alignment vertical="center"/>
    </xf>
    <xf numFmtId="38" fontId="68" fillId="24" borderId="347" xfId="78" applyFont="1" applyFill="1" applyBorder="1" applyAlignment="1">
      <alignment vertical="center"/>
    </xf>
    <xf numFmtId="38" fontId="64" fillId="24" borderId="344" xfId="78" applyFont="1" applyFill="1" applyBorder="1" applyAlignment="1">
      <alignment vertical="center"/>
    </xf>
    <xf numFmtId="38" fontId="64" fillId="24" borderId="345" xfId="78" applyFont="1" applyFill="1" applyBorder="1" applyAlignment="1">
      <alignment vertical="center"/>
    </xf>
    <xf numFmtId="38" fontId="68" fillId="24" borderId="354" xfId="78" applyFont="1" applyFill="1" applyBorder="1" applyAlignment="1">
      <alignment vertical="center"/>
    </xf>
    <xf numFmtId="38" fontId="68" fillId="24" borderId="346" xfId="78" applyFont="1" applyFill="1" applyBorder="1" applyAlignment="1">
      <alignment vertical="center"/>
    </xf>
    <xf numFmtId="38" fontId="68" fillId="24" borderId="347" xfId="78" applyFont="1" applyFill="1" applyBorder="1" applyAlignment="1">
      <alignment horizontal="center" vertical="center"/>
    </xf>
    <xf numFmtId="38" fontId="64" fillId="24" borderId="346" xfId="78" applyFont="1" applyFill="1" applyBorder="1" applyAlignment="1">
      <alignment vertical="center"/>
    </xf>
    <xf numFmtId="38" fontId="64" fillId="24" borderId="355" xfId="78" applyFont="1" applyFill="1" applyBorder="1" applyAlignment="1">
      <alignment horizontal="right" vertical="center"/>
    </xf>
    <xf numFmtId="38" fontId="68" fillId="24" borderId="351" xfId="78" applyFont="1" applyFill="1" applyBorder="1" applyAlignment="1">
      <alignment vertical="center"/>
    </xf>
    <xf numFmtId="38" fontId="68" fillId="24" borderId="352" xfId="78" applyFont="1" applyFill="1" applyBorder="1" applyAlignment="1">
      <alignment vertical="center"/>
    </xf>
    <xf numFmtId="38" fontId="68" fillId="0" borderId="116" xfId="78" applyFont="1" applyFill="1" applyBorder="1" applyAlignment="1">
      <alignment horizontal="center" vertical="center"/>
    </xf>
    <xf numFmtId="38" fontId="64" fillId="24" borderId="348" xfId="94" applyNumberFormat="1" applyFont="1" applyFill="1" applyBorder="1" applyAlignment="1">
      <alignment vertical="center"/>
    </xf>
    <xf numFmtId="38" fontId="64" fillId="24" borderId="345" xfId="94" applyNumberFormat="1" applyFont="1" applyFill="1" applyBorder="1" applyAlignment="1">
      <alignment vertical="center"/>
    </xf>
    <xf numFmtId="38" fontId="64" fillId="24" borderId="354" xfId="94" applyNumberFormat="1" applyFont="1" applyFill="1" applyBorder="1" applyAlignment="1">
      <alignment vertical="center"/>
    </xf>
    <xf numFmtId="38" fontId="64" fillId="24" borderId="350" xfId="94" applyNumberFormat="1" applyFont="1" applyFill="1" applyBorder="1" applyAlignment="1">
      <alignment vertical="center"/>
    </xf>
    <xf numFmtId="38" fontId="64" fillId="24" borderId="347" xfId="94" applyNumberFormat="1" applyFont="1" applyFill="1" applyBorder="1" applyAlignment="1">
      <alignment vertical="center"/>
    </xf>
    <xf numFmtId="38" fontId="64" fillId="24" borderId="346" xfId="94" applyNumberFormat="1" applyFont="1" applyFill="1" applyBorder="1" applyAlignment="1">
      <alignment vertical="center"/>
    </xf>
    <xf numFmtId="38" fontId="64" fillId="24" borderId="352" xfId="94" applyNumberFormat="1" applyFont="1" applyFill="1" applyBorder="1" applyAlignment="1">
      <alignment vertical="center"/>
    </xf>
    <xf numFmtId="179" fontId="49" fillId="31" borderId="356" xfId="77" applyNumberFormat="1" applyFont="1" applyFill="1" applyBorder="1"/>
    <xf numFmtId="177" fontId="64" fillId="31" borderId="357" xfId="77" applyNumberFormat="1" applyFont="1" applyFill="1" applyBorder="1"/>
    <xf numFmtId="0" fontId="49" fillId="24" borderId="358" xfId="0" applyFont="1" applyFill="1" applyBorder="1" applyAlignment="1">
      <alignment horizontal="center" vertical="center"/>
    </xf>
    <xf numFmtId="38" fontId="64" fillId="24" borderId="359" xfId="77" applyFont="1" applyFill="1" applyBorder="1"/>
    <xf numFmtId="180" fontId="64" fillId="24" borderId="360" xfId="77" applyNumberFormat="1" applyFont="1" applyFill="1" applyBorder="1"/>
    <xf numFmtId="179" fontId="64" fillId="31" borderId="361" xfId="77" applyNumberFormat="1" applyFont="1" applyFill="1" applyBorder="1"/>
    <xf numFmtId="180" fontId="64" fillId="24" borderId="362" xfId="77" applyNumberFormat="1" applyFont="1" applyFill="1" applyBorder="1"/>
    <xf numFmtId="180" fontId="68" fillId="24" borderId="331" xfId="0" applyNumberFormat="1" applyFont="1" applyFill="1" applyBorder="1" applyAlignment="1">
      <alignment horizontal="right" vertical="center"/>
    </xf>
    <xf numFmtId="180" fontId="64" fillId="24" borderId="336" xfId="0" applyNumberFormat="1" applyFont="1" applyFill="1" applyBorder="1" applyAlignment="1">
      <alignment horizontal="right" vertical="center"/>
    </xf>
    <xf numFmtId="180" fontId="64" fillId="24" borderId="333" xfId="0" applyNumberFormat="1" applyFont="1" applyFill="1" applyBorder="1" applyAlignment="1">
      <alignment horizontal="right" vertical="center"/>
    </xf>
    <xf numFmtId="4" fontId="64" fillId="24" borderId="333" xfId="0" applyNumberFormat="1" applyFont="1" applyFill="1" applyBorder="1" applyAlignment="1">
      <alignment horizontal="right" vertical="center"/>
    </xf>
    <xf numFmtId="180" fontId="64" fillId="24" borderId="334" xfId="0" applyNumberFormat="1" applyFont="1" applyFill="1" applyBorder="1" applyAlignment="1">
      <alignment horizontal="right" vertical="center"/>
    </xf>
    <xf numFmtId="180" fontId="68" fillId="24" borderId="334" xfId="0" applyNumberFormat="1" applyFont="1" applyFill="1" applyBorder="1" applyAlignment="1">
      <alignment horizontal="right" vertical="center"/>
    </xf>
    <xf numFmtId="180" fontId="64" fillId="24" borderId="363" xfId="0" applyNumberFormat="1" applyFont="1" applyFill="1" applyBorder="1" applyAlignment="1">
      <alignment horizontal="right" vertical="center"/>
    </xf>
    <xf numFmtId="180" fontId="68" fillId="24" borderId="337" xfId="0" applyNumberFormat="1" applyFont="1" applyFill="1" applyBorder="1" applyAlignment="1">
      <alignment horizontal="right" vertical="center"/>
    </xf>
    <xf numFmtId="180" fontId="68" fillId="24" borderId="364" xfId="0" applyNumberFormat="1" applyFont="1" applyFill="1" applyBorder="1" applyAlignment="1">
      <alignment horizontal="right" vertical="center"/>
    </xf>
    <xf numFmtId="180" fontId="68" fillId="24" borderId="365" xfId="0" applyNumberFormat="1" applyFont="1" applyFill="1" applyBorder="1" applyAlignment="1">
      <alignment horizontal="right" vertical="center"/>
    </xf>
    <xf numFmtId="180" fontId="68" fillId="24" borderId="338" xfId="0" applyNumberFormat="1" applyFont="1" applyFill="1" applyBorder="1" applyAlignment="1">
      <alignment horizontal="right" vertical="center"/>
    </xf>
    <xf numFmtId="0" fontId="64" fillId="0" borderId="21" xfId="0" applyFont="1" applyFill="1" applyBorder="1" applyAlignment="1">
      <alignment horizontal="center" vertical="top"/>
    </xf>
    <xf numFmtId="3" fontId="68" fillId="0" borderId="34" xfId="0" applyNumberFormat="1" applyFont="1" applyFill="1" applyBorder="1" applyAlignment="1">
      <alignment horizontal="right" vertical="center"/>
    </xf>
    <xf numFmtId="3" fontId="64" fillId="0" borderId="211" xfId="0" applyNumberFormat="1" applyFont="1" applyFill="1" applyBorder="1" applyAlignment="1">
      <alignment horizontal="right" vertical="center"/>
    </xf>
    <xf numFmtId="3" fontId="64" fillId="0" borderId="34" xfId="0" applyNumberFormat="1" applyFont="1" applyFill="1" applyBorder="1" applyAlignment="1">
      <alignment horizontal="right" vertical="center"/>
    </xf>
    <xf numFmtId="3" fontId="64" fillId="0" borderId="209" xfId="0" applyNumberFormat="1" applyFont="1" applyFill="1" applyBorder="1" applyAlignment="1">
      <alignment horizontal="right" vertical="center"/>
    </xf>
    <xf numFmtId="3" fontId="68" fillId="0" borderId="21" xfId="0" applyNumberFormat="1" applyFont="1" applyFill="1" applyBorder="1" applyAlignment="1">
      <alignment horizontal="right" vertical="center"/>
    </xf>
    <xf numFmtId="3" fontId="68" fillId="0" borderId="33" xfId="0" applyNumberFormat="1" applyFont="1" applyFill="1" applyBorder="1" applyAlignment="1">
      <alignment horizontal="right" vertical="center"/>
    </xf>
    <xf numFmtId="0" fontId="64" fillId="0" borderId="39" xfId="0" applyFont="1" applyFill="1" applyBorder="1" applyAlignment="1">
      <alignment horizontal="center" vertical="center"/>
    </xf>
    <xf numFmtId="38" fontId="64" fillId="0" borderId="60" xfId="77" applyFont="1" applyFill="1" applyBorder="1"/>
    <xf numFmtId="180" fontId="64" fillId="0" borderId="0" xfId="77" applyNumberFormat="1" applyFont="1" applyFill="1" applyBorder="1"/>
    <xf numFmtId="176" fontId="64" fillId="0" borderId="0" xfId="77" applyNumberFormat="1" applyFont="1" applyFill="1" applyBorder="1"/>
    <xf numFmtId="176" fontId="64" fillId="0" borderId="67" xfId="77" applyNumberFormat="1" applyFont="1" applyFill="1" applyBorder="1"/>
    <xf numFmtId="176" fontId="64" fillId="24" borderId="366" xfId="77" applyNumberFormat="1" applyFont="1" applyFill="1" applyBorder="1"/>
    <xf numFmtId="176" fontId="64" fillId="24" borderId="360" xfId="77" applyNumberFormat="1" applyFont="1" applyFill="1" applyBorder="1"/>
    <xf numFmtId="176" fontId="64" fillId="24" borderId="362" xfId="77" applyNumberFormat="1" applyFont="1" applyFill="1" applyBorder="1"/>
    <xf numFmtId="0" fontId="64" fillId="0" borderId="254" xfId="0" applyFont="1" applyFill="1" applyBorder="1" applyAlignment="1">
      <alignment horizontal="center" vertical="center"/>
    </xf>
    <xf numFmtId="38" fontId="64" fillId="0" borderId="256" xfId="77" applyFont="1" applyFill="1" applyBorder="1"/>
    <xf numFmtId="180" fontId="64" fillId="0" borderId="257" xfId="77" applyNumberFormat="1" applyFont="1" applyFill="1" applyBorder="1"/>
    <xf numFmtId="176" fontId="64" fillId="0" borderId="257" xfId="77" applyNumberFormat="1" applyFont="1" applyFill="1" applyBorder="1"/>
    <xf numFmtId="176" fontId="64" fillId="0" borderId="258" xfId="77" applyNumberFormat="1" applyFont="1" applyFill="1" applyBorder="1"/>
    <xf numFmtId="176" fontId="68" fillId="24" borderId="76" xfId="78" applyNumberFormat="1" applyFont="1" applyFill="1" applyBorder="1" applyAlignment="1">
      <alignment vertical="center"/>
    </xf>
    <xf numFmtId="176" fontId="64" fillId="24" borderId="86" xfId="78" applyNumberFormat="1" applyFont="1" applyFill="1" applyBorder="1" applyAlignment="1">
      <alignment vertical="center"/>
    </xf>
    <xf numFmtId="176" fontId="64" fillId="24" borderId="95" xfId="78" applyNumberFormat="1" applyFont="1" applyFill="1" applyBorder="1" applyAlignment="1">
      <alignment vertical="center"/>
    </xf>
    <xf numFmtId="176" fontId="64" fillId="24" borderId="106" xfId="78" applyNumberFormat="1" applyFont="1" applyFill="1" applyBorder="1" applyAlignment="1">
      <alignment vertical="center"/>
    </xf>
    <xf numFmtId="176" fontId="68" fillId="24" borderId="129" xfId="78" applyNumberFormat="1" applyFont="1" applyFill="1" applyBorder="1" applyAlignment="1">
      <alignment vertical="center"/>
    </xf>
    <xf numFmtId="176" fontId="64" fillId="24" borderId="106" xfId="78" applyNumberFormat="1" applyFont="1" applyFill="1" applyBorder="1" applyAlignment="1">
      <alignment horizontal="center" vertical="center"/>
    </xf>
    <xf numFmtId="176" fontId="68" fillId="24" borderId="154" xfId="78" applyNumberFormat="1" applyFont="1" applyFill="1" applyBorder="1" applyAlignment="1">
      <alignment vertical="center"/>
    </xf>
    <xf numFmtId="176" fontId="64" fillId="24" borderId="111" xfId="78" applyNumberFormat="1" applyFont="1" applyFill="1" applyBorder="1" applyAlignment="1">
      <alignment vertical="center"/>
    </xf>
    <xf numFmtId="176" fontId="64" fillId="24" borderId="227" xfId="78" applyNumberFormat="1" applyFont="1" applyFill="1" applyBorder="1" applyAlignment="1">
      <alignment vertical="center"/>
    </xf>
    <xf numFmtId="176" fontId="68" fillId="24" borderId="177" xfId="78" applyNumberFormat="1" applyFont="1" applyFill="1" applyBorder="1" applyAlignment="1">
      <alignment vertical="center"/>
    </xf>
    <xf numFmtId="176" fontId="68" fillId="24" borderId="228" xfId="78" applyNumberFormat="1" applyFont="1" applyFill="1" applyBorder="1" applyAlignment="1">
      <alignment vertical="center"/>
    </xf>
    <xf numFmtId="176" fontId="68" fillId="24" borderId="228" xfId="78" applyNumberFormat="1" applyFont="1" applyFill="1" applyBorder="1" applyAlignment="1">
      <alignment horizontal="center" vertical="center"/>
    </xf>
    <xf numFmtId="176" fontId="64" fillId="24" borderId="152" xfId="78" applyNumberFormat="1" applyFont="1" applyFill="1" applyBorder="1" applyAlignment="1">
      <alignment vertical="center"/>
    </xf>
    <xf numFmtId="180" fontId="64" fillId="24" borderId="133" xfId="78" applyNumberFormat="1" applyFont="1" applyFill="1" applyBorder="1" applyAlignment="1">
      <alignment horizontal="center" vertical="center"/>
    </xf>
    <xf numFmtId="176" fontId="68" fillId="24" borderId="61" xfId="78" applyNumberFormat="1" applyFont="1" applyFill="1" applyBorder="1" applyAlignment="1">
      <alignment vertical="center"/>
    </xf>
    <xf numFmtId="176" fontId="68" fillId="24" borderId="367" xfId="78" applyNumberFormat="1" applyFont="1" applyFill="1" applyBorder="1" applyAlignment="1">
      <alignment vertical="center"/>
    </xf>
    <xf numFmtId="38" fontId="64" fillId="24" borderId="205" xfId="78" applyFont="1" applyFill="1" applyBorder="1" applyAlignment="1">
      <alignment horizontal="right" vertical="center"/>
    </xf>
    <xf numFmtId="0" fontId="64" fillId="0" borderId="368" xfId="0" applyFont="1" applyFill="1" applyBorder="1" applyAlignment="1">
      <alignment horizontal="center" vertical="center"/>
    </xf>
    <xf numFmtId="38" fontId="68" fillId="0" borderId="369" xfId="78" applyFont="1" applyFill="1" applyBorder="1" applyAlignment="1">
      <alignment vertical="center"/>
    </xf>
    <xf numFmtId="38" fontId="64" fillId="0" borderId="257" xfId="78" applyFont="1" applyFill="1" applyBorder="1" applyAlignment="1">
      <alignment vertical="center"/>
    </xf>
    <xf numFmtId="38" fontId="64" fillId="0" borderId="370" xfId="78" applyFont="1" applyFill="1" applyBorder="1" applyAlignment="1">
      <alignment vertical="center"/>
    </xf>
    <xf numFmtId="38" fontId="64" fillId="0" borderId="371" xfId="78" applyFont="1" applyFill="1" applyBorder="1" applyAlignment="1">
      <alignment vertical="center"/>
    </xf>
    <xf numFmtId="38" fontId="68" fillId="0" borderId="371" xfId="78" applyFont="1" applyFill="1" applyBorder="1" applyAlignment="1">
      <alignment vertical="center"/>
    </xf>
    <xf numFmtId="38" fontId="64" fillId="0" borderId="372" xfId="78" applyFont="1" applyFill="1" applyBorder="1" applyAlignment="1">
      <alignment vertical="center"/>
    </xf>
    <xf numFmtId="38" fontId="68" fillId="0" borderId="371" xfId="78" applyFont="1" applyFill="1" applyBorder="1" applyAlignment="1">
      <alignment horizontal="center" vertical="center"/>
    </xf>
    <xf numFmtId="38" fontId="68" fillId="0" borderId="322" xfId="78" applyFont="1" applyFill="1" applyBorder="1" applyAlignment="1">
      <alignment vertical="center"/>
    </xf>
    <xf numFmtId="38" fontId="64" fillId="0" borderId="300" xfId="78" applyFont="1" applyFill="1" applyBorder="1" applyAlignment="1">
      <alignment vertical="center"/>
    </xf>
    <xf numFmtId="38" fontId="68" fillId="0" borderId="373" xfId="78" applyFont="1" applyFill="1" applyBorder="1" applyAlignment="1">
      <alignment vertical="center"/>
    </xf>
    <xf numFmtId="38" fontId="68" fillId="0" borderId="258" xfId="78" applyFont="1" applyFill="1" applyBorder="1" applyAlignment="1">
      <alignment vertical="center"/>
    </xf>
    <xf numFmtId="38" fontId="64" fillId="24" borderId="374" xfId="77" applyFont="1" applyFill="1" applyBorder="1"/>
    <xf numFmtId="176" fontId="64" fillId="24" borderId="375" xfId="77" applyNumberFormat="1" applyFont="1" applyFill="1" applyBorder="1"/>
    <xf numFmtId="182" fontId="64" fillId="24" borderId="301" xfId="77" applyNumberFormat="1" applyFont="1" applyFill="1" applyBorder="1"/>
    <xf numFmtId="38" fontId="64" fillId="24" borderId="376" xfId="77" applyFont="1" applyFill="1" applyBorder="1"/>
    <xf numFmtId="180" fontId="64" fillId="24" borderId="375" xfId="77" applyNumberFormat="1" applyFont="1" applyFill="1" applyBorder="1" applyAlignment="1">
      <alignment horizontal="center" vertical="center"/>
    </xf>
    <xf numFmtId="182" fontId="64" fillId="24" borderId="301" xfId="77" applyNumberFormat="1" applyFont="1" applyFill="1" applyBorder="1" applyAlignment="1">
      <alignment horizontal="center" vertical="center"/>
    </xf>
    <xf numFmtId="176" fontId="64" fillId="24" borderId="301" xfId="77" applyNumberFormat="1" applyFont="1" applyFill="1" applyBorder="1"/>
    <xf numFmtId="38" fontId="64" fillId="0" borderId="229" xfId="77" applyFont="1" applyFill="1" applyBorder="1"/>
    <xf numFmtId="176" fontId="64" fillId="0" borderId="230" xfId="77" applyNumberFormat="1" applyFont="1" applyFill="1" applyBorder="1"/>
    <xf numFmtId="182" fontId="64" fillId="31" borderId="197" xfId="77" applyNumberFormat="1" applyFont="1" applyFill="1" applyBorder="1"/>
    <xf numFmtId="176" fontId="64" fillId="0" borderId="230" xfId="77" applyNumberFormat="1" applyFont="1" applyFill="1" applyBorder="1" applyAlignment="1">
      <alignment horizontal="center" vertical="center"/>
    </xf>
    <xf numFmtId="182" fontId="64" fillId="31" borderId="197" xfId="77" applyNumberFormat="1" applyFont="1" applyFill="1" applyBorder="1" applyAlignment="1">
      <alignment horizontal="center" vertical="center"/>
    </xf>
    <xf numFmtId="176" fontId="64" fillId="31" borderId="197" xfId="77" applyNumberFormat="1" applyFont="1" applyFill="1" applyBorder="1"/>
    <xf numFmtId="176" fontId="64" fillId="0" borderId="11" xfId="77" applyNumberFormat="1" applyFont="1" applyFill="1" applyBorder="1"/>
    <xf numFmtId="180" fontId="64" fillId="24" borderId="153" xfId="94" applyNumberFormat="1" applyFont="1" applyFill="1" applyBorder="1" applyAlignment="1">
      <alignment vertical="center"/>
    </xf>
    <xf numFmtId="180" fontId="64" fillId="24" borderId="103" xfId="94" applyNumberFormat="1" applyFont="1" applyFill="1" applyBorder="1" applyAlignment="1">
      <alignment vertical="center"/>
    </xf>
    <xf numFmtId="180" fontId="64" fillId="24" borderId="72" xfId="94" applyNumberFormat="1" applyFont="1" applyFill="1" applyBorder="1" applyAlignment="1">
      <alignment vertical="center"/>
    </xf>
    <xf numFmtId="180" fontId="64" fillId="24" borderId="108" xfId="94" applyNumberFormat="1" applyFont="1" applyFill="1" applyBorder="1" applyAlignment="1">
      <alignment vertical="center"/>
    </xf>
    <xf numFmtId="181" fontId="64" fillId="24" borderId="152" xfId="94" applyNumberFormat="1" applyFont="1" applyFill="1" applyBorder="1" applyAlignment="1">
      <alignment vertical="center"/>
    </xf>
    <xf numFmtId="181" fontId="64" fillId="24" borderId="106" xfId="94" applyNumberFormat="1" applyFont="1" applyFill="1" applyBorder="1" applyAlignment="1">
      <alignment vertical="center"/>
    </xf>
    <xf numFmtId="181" fontId="64" fillId="24" borderId="177" xfId="94" applyNumberFormat="1" applyFont="1" applyFill="1" applyBorder="1" applyAlignment="1">
      <alignment vertical="center"/>
    </xf>
    <xf numFmtId="181" fontId="64" fillId="24" borderId="129" xfId="94" applyNumberFormat="1" applyFont="1" applyFill="1" applyBorder="1" applyAlignment="1">
      <alignment vertical="center"/>
    </xf>
    <xf numFmtId="181" fontId="64" fillId="24" borderId="279" xfId="94" applyNumberFormat="1" applyFont="1" applyFill="1" applyBorder="1" applyAlignment="1">
      <alignment vertical="center"/>
    </xf>
    <xf numFmtId="180" fontId="64" fillId="24" borderId="75" xfId="94" applyNumberFormat="1" applyFont="1" applyFill="1" applyBorder="1" applyAlignment="1">
      <alignment vertical="center"/>
    </xf>
    <xf numFmtId="38" fontId="64" fillId="0" borderId="231" xfId="94" applyNumberFormat="1" applyFont="1" applyFill="1" applyBorder="1" applyAlignment="1">
      <alignment vertical="center"/>
    </xf>
    <xf numFmtId="38" fontId="64" fillId="0" borderId="232" xfId="94" applyNumberFormat="1" applyFont="1" applyFill="1" applyBorder="1" applyAlignment="1">
      <alignment vertical="center"/>
    </xf>
    <xf numFmtId="38" fontId="64" fillId="0" borderId="47" xfId="94" applyNumberFormat="1" applyFont="1" applyFill="1" applyBorder="1" applyAlignment="1">
      <alignment vertical="center"/>
    </xf>
    <xf numFmtId="38" fontId="64" fillId="0" borderId="225" xfId="94" applyNumberFormat="1" applyFont="1" applyFill="1" applyBorder="1" applyAlignment="1">
      <alignment vertical="center"/>
    </xf>
    <xf numFmtId="38" fontId="64" fillId="0" borderId="233" xfId="94" applyNumberFormat="1" applyFont="1" applyFill="1" applyBorder="1" applyAlignment="1">
      <alignment vertical="center"/>
    </xf>
    <xf numFmtId="38" fontId="49" fillId="24" borderId="359" xfId="77" applyFont="1" applyFill="1" applyBorder="1"/>
    <xf numFmtId="180" fontId="64" fillId="24" borderId="377" xfId="77" applyNumberFormat="1" applyFont="1" applyFill="1" applyBorder="1"/>
    <xf numFmtId="179" fontId="49" fillId="31" borderId="361" xfId="77" applyNumberFormat="1" applyFont="1" applyFill="1" applyBorder="1"/>
    <xf numFmtId="176" fontId="64" fillId="24" borderId="377" xfId="77" applyNumberFormat="1" applyFont="1" applyFill="1" applyBorder="1"/>
    <xf numFmtId="180" fontId="64" fillId="24" borderId="375" xfId="77" applyNumberFormat="1" applyFont="1" applyFill="1" applyBorder="1"/>
    <xf numFmtId="38" fontId="49" fillId="24" borderId="376" xfId="77" applyFont="1" applyFill="1" applyBorder="1"/>
    <xf numFmtId="179" fontId="64" fillId="26" borderId="66" xfId="77" applyNumberFormat="1" applyFont="1" applyFill="1" applyBorder="1"/>
    <xf numFmtId="176" fontId="64" fillId="26" borderId="66" xfId="77" applyNumberFormat="1" applyFont="1" applyFill="1" applyBorder="1"/>
    <xf numFmtId="179" fontId="2" fillId="31" borderId="24" xfId="77" applyNumberFormat="1" applyFont="1" applyFill="1" applyBorder="1"/>
    <xf numFmtId="179" fontId="64" fillId="26" borderId="167" xfId="77" applyNumberFormat="1" applyFont="1" applyFill="1" applyBorder="1"/>
    <xf numFmtId="176" fontId="64" fillId="26" borderId="167" xfId="77" applyNumberFormat="1" applyFont="1" applyFill="1" applyBorder="1"/>
    <xf numFmtId="177" fontId="64" fillId="31" borderId="361" xfId="77" applyNumberFormat="1" applyFont="1" applyFill="1" applyBorder="1"/>
    <xf numFmtId="177" fontId="64" fillId="31" borderId="378" xfId="77" applyNumberFormat="1" applyFont="1" applyFill="1" applyBorder="1"/>
    <xf numFmtId="38" fontId="49" fillId="0" borderId="256" xfId="77" applyFont="1" applyFill="1" applyBorder="1"/>
    <xf numFmtId="180" fontId="64" fillId="0" borderId="259" xfId="77" applyNumberFormat="1" applyFont="1" applyFill="1" applyBorder="1"/>
    <xf numFmtId="180" fontId="64" fillId="0" borderId="291" xfId="77" applyNumberFormat="1" applyFont="1" applyFill="1" applyBorder="1"/>
    <xf numFmtId="180" fontId="64" fillId="0" borderId="285" xfId="77" applyNumberFormat="1" applyFont="1" applyFill="1" applyBorder="1"/>
    <xf numFmtId="176" fontId="49" fillId="31" borderId="11" xfId="77" applyNumberFormat="1" applyFont="1" applyFill="1" applyBorder="1"/>
    <xf numFmtId="0" fontId="49" fillId="24" borderId="192" xfId="0" applyFont="1" applyFill="1" applyBorder="1" applyAlignment="1">
      <alignment horizontal="center" vertical="center"/>
    </xf>
    <xf numFmtId="3" fontId="68" fillId="24" borderId="309" xfId="0" applyNumberFormat="1" applyFont="1" applyFill="1" applyBorder="1" applyAlignment="1">
      <alignment horizontal="right" vertical="center"/>
    </xf>
    <xf numFmtId="0" fontId="49" fillId="24" borderId="254" xfId="0" applyFont="1" applyFill="1" applyBorder="1" applyAlignment="1">
      <alignment horizontal="center" vertical="center"/>
    </xf>
    <xf numFmtId="182" fontId="64" fillId="24" borderId="300" xfId="77" applyNumberFormat="1" applyFont="1" applyFill="1" applyBorder="1"/>
    <xf numFmtId="180" fontId="64" fillId="24" borderId="291" xfId="77" applyNumberFormat="1" applyFont="1" applyFill="1" applyBorder="1" applyAlignment="1">
      <alignment horizontal="center" vertical="center"/>
    </xf>
    <xf numFmtId="182" fontId="64" fillId="24" borderId="300" xfId="77" applyNumberFormat="1" applyFont="1" applyFill="1" applyBorder="1" applyAlignment="1">
      <alignment horizontal="center" vertical="center"/>
    </xf>
    <xf numFmtId="176" fontId="64" fillId="24" borderId="300" xfId="77" applyNumberFormat="1" applyFont="1" applyFill="1" applyBorder="1"/>
    <xf numFmtId="38" fontId="64" fillId="24" borderId="379" xfId="94" applyNumberFormat="1" applyFont="1" applyFill="1" applyBorder="1" applyAlignment="1">
      <alignment vertical="center"/>
    </xf>
    <xf numFmtId="179" fontId="49" fillId="24" borderId="298" xfId="77" applyNumberFormat="1" applyFont="1" applyFill="1" applyBorder="1"/>
    <xf numFmtId="177" fontId="64" fillId="24" borderId="298" xfId="77" applyNumberFormat="1" applyFont="1" applyFill="1" applyBorder="1"/>
    <xf numFmtId="177" fontId="64" fillId="31" borderId="380" xfId="77" applyNumberFormat="1" applyFont="1" applyFill="1" applyBorder="1"/>
    <xf numFmtId="179" fontId="64" fillId="24" borderId="298" xfId="77" applyNumberFormat="1" applyFont="1" applyFill="1" applyBorder="1"/>
    <xf numFmtId="179" fontId="64" fillId="24" borderId="300" xfId="77" applyNumberFormat="1" applyFont="1" applyFill="1" applyBorder="1"/>
    <xf numFmtId="179" fontId="64" fillId="24" borderId="259" xfId="77" applyNumberFormat="1" applyFont="1" applyFill="1" applyBorder="1"/>
    <xf numFmtId="179" fontId="49" fillId="31" borderId="204" xfId="77" applyNumberFormat="1" applyFont="1" applyFill="1" applyBorder="1"/>
    <xf numFmtId="179" fontId="49" fillId="31" borderId="198" xfId="77" applyNumberFormat="1" applyFont="1" applyFill="1" applyBorder="1"/>
    <xf numFmtId="38" fontId="49" fillId="24" borderId="381" xfId="77" applyFont="1" applyFill="1" applyBorder="1"/>
    <xf numFmtId="3" fontId="68" fillId="25" borderId="234" xfId="0" applyNumberFormat="1" applyFont="1" applyFill="1" applyBorder="1" applyAlignment="1">
      <alignment horizontal="right" vertical="center"/>
    </xf>
    <xf numFmtId="38" fontId="64" fillId="25" borderId="36" xfId="78" applyFont="1" applyFill="1" applyBorder="1" applyAlignment="1">
      <alignment horizontal="right" vertical="center"/>
    </xf>
    <xf numFmtId="38" fontId="64" fillId="26" borderId="14" xfId="78" applyFont="1" applyFill="1" applyBorder="1" applyAlignment="1">
      <alignment vertical="center"/>
    </xf>
    <xf numFmtId="180" fontId="68" fillId="24" borderId="76" xfId="78" applyNumberFormat="1" applyFont="1" applyFill="1" applyBorder="1" applyAlignment="1">
      <alignment horizontal="center" vertical="center"/>
    </xf>
    <xf numFmtId="180" fontId="64" fillId="24" borderId="154" xfId="78" applyNumberFormat="1" applyFont="1" applyFill="1" applyBorder="1" applyAlignment="1">
      <alignment horizontal="center" vertical="center"/>
    </xf>
    <xf numFmtId="180" fontId="64" fillId="24" borderId="95" xfId="78" applyNumberFormat="1" applyFont="1" applyFill="1" applyBorder="1" applyAlignment="1">
      <alignment horizontal="center" vertical="center"/>
    </xf>
    <xf numFmtId="180" fontId="64" fillId="24" borderId="86" xfId="78" applyNumberFormat="1" applyFont="1" applyFill="1" applyBorder="1" applyAlignment="1">
      <alignment horizontal="center" vertical="center"/>
    </xf>
    <xf numFmtId="176" fontId="64" fillId="25" borderId="164" xfId="77" applyNumberFormat="1" applyFont="1" applyFill="1" applyBorder="1" applyAlignment="1">
      <alignment horizontal="center" vertical="center"/>
    </xf>
    <xf numFmtId="0" fontId="69" fillId="0" borderId="0" xfId="0" applyFont="1"/>
    <xf numFmtId="0" fontId="64" fillId="25" borderId="37" xfId="0" applyFont="1" applyFill="1" applyBorder="1" applyAlignment="1">
      <alignment horizontal="center" vertical="center"/>
    </xf>
    <xf numFmtId="179" fontId="64" fillId="25" borderId="64" xfId="77" applyNumberFormat="1" applyFont="1" applyFill="1" applyBorder="1"/>
    <xf numFmtId="176" fontId="64" fillId="25" borderId="64" xfId="77" applyNumberFormat="1" applyFont="1" applyFill="1" applyBorder="1"/>
    <xf numFmtId="178" fontId="49" fillId="25" borderId="51" xfId="77" applyNumberFormat="1" applyFont="1" applyFill="1" applyBorder="1"/>
    <xf numFmtId="180" fontId="64" fillId="25" borderId="64" xfId="77" applyNumberFormat="1" applyFont="1" applyFill="1" applyBorder="1"/>
    <xf numFmtId="38" fontId="49" fillId="32" borderId="51" xfId="77" applyFont="1" applyFill="1" applyBorder="1"/>
    <xf numFmtId="176" fontId="49" fillId="32" borderId="151" xfId="77" applyNumberFormat="1" applyFont="1" applyFill="1" applyBorder="1"/>
    <xf numFmtId="176" fontId="64" fillId="32" borderId="64" xfId="77" applyNumberFormat="1" applyFont="1" applyFill="1" applyBorder="1"/>
    <xf numFmtId="179" fontId="64" fillId="32" borderId="165" xfId="77" applyNumberFormat="1" applyFont="1" applyFill="1" applyBorder="1"/>
    <xf numFmtId="176" fontId="49" fillId="32" borderId="64" xfId="77" applyNumberFormat="1" applyFont="1" applyFill="1" applyBorder="1"/>
    <xf numFmtId="180" fontId="64" fillId="32" borderId="165" xfId="77" applyNumberFormat="1" applyFont="1" applyFill="1" applyBorder="1"/>
    <xf numFmtId="176" fontId="64" fillId="25" borderId="165" xfId="77" applyNumberFormat="1" applyFont="1" applyFill="1" applyBorder="1"/>
    <xf numFmtId="38" fontId="49" fillId="25" borderId="169" xfId="77" applyFont="1" applyFill="1" applyBorder="1"/>
    <xf numFmtId="0" fontId="64" fillId="30" borderId="28" xfId="0" applyFont="1" applyFill="1" applyBorder="1" applyAlignment="1">
      <alignment horizontal="center" vertical="center"/>
    </xf>
    <xf numFmtId="38" fontId="49" fillId="30" borderId="53" xfId="77" applyFont="1" applyFill="1" applyBorder="1"/>
    <xf numFmtId="180" fontId="64" fillId="30" borderId="66" xfId="77" applyNumberFormat="1" applyFont="1" applyFill="1" applyBorder="1"/>
    <xf numFmtId="179" fontId="64" fillId="26" borderId="63" xfId="77" applyNumberFormat="1" applyFont="1" applyFill="1" applyBorder="1"/>
    <xf numFmtId="178" fontId="49" fillId="26" borderId="12" xfId="77" applyNumberFormat="1" applyFont="1" applyFill="1" applyBorder="1"/>
    <xf numFmtId="176" fontId="49" fillId="26" borderId="63" xfId="77" applyNumberFormat="1" applyFont="1" applyFill="1" applyBorder="1"/>
    <xf numFmtId="179" fontId="64" fillId="26" borderId="164" xfId="77" applyNumberFormat="1" applyFont="1" applyFill="1" applyBorder="1"/>
    <xf numFmtId="38" fontId="49" fillId="26" borderId="18" xfId="77" applyFont="1" applyFill="1" applyBorder="1"/>
    <xf numFmtId="177" fontId="64" fillId="31" borderId="382" xfId="77" applyNumberFormat="1" applyFont="1" applyFill="1" applyBorder="1"/>
    <xf numFmtId="0" fontId="64" fillId="26" borderId="39" xfId="0" applyFont="1" applyFill="1" applyBorder="1" applyAlignment="1">
      <alignment horizontal="center" vertical="center"/>
    </xf>
    <xf numFmtId="38" fontId="64" fillId="26" borderId="60" xfId="77" applyFont="1" applyFill="1" applyBorder="1"/>
    <xf numFmtId="180" fontId="64" fillId="26" borderId="0" xfId="77" applyNumberFormat="1" applyFont="1" applyFill="1" applyBorder="1"/>
    <xf numFmtId="183" fontId="64" fillId="26" borderId="151" xfId="77" applyNumberFormat="1" applyFont="1" applyFill="1" applyBorder="1"/>
    <xf numFmtId="0" fontId="64" fillId="25" borderId="22" xfId="0" applyFont="1" applyFill="1" applyBorder="1" applyAlignment="1">
      <alignment horizontal="center" vertical="top"/>
    </xf>
    <xf numFmtId="3" fontId="68" fillId="25" borderId="183" xfId="0" applyNumberFormat="1" applyFont="1" applyFill="1" applyBorder="1" applyAlignment="1">
      <alignment horizontal="right" vertical="center"/>
    </xf>
    <xf numFmtId="3" fontId="64" fillId="25" borderId="127" xfId="0" applyNumberFormat="1" applyFont="1" applyFill="1" applyBorder="1" applyAlignment="1">
      <alignment horizontal="right" vertical="center"/>
    </xf>
    <xf numFmtId="3" fontId="68" fillId="25" borderId="28" xfId="0" applyNumberFormat="1" applyFont="1" applyFill="1" applyBorder="1" applyAlignment="1">
      <alignment horizontal="right" vertical="center"/>
    </xf>
    <xf numFmtId="3" fontId="64" fillId="25" borderId="235" xfId="0" applyNumberFormat="1" applyFont="1" applyFill="1" applyBorder="1" applyAlignment="1">
      <alignment horizontal="right" vertical="center"/>
    </xf>
    <xf numFmtId="3" fontId="64" fillId="25" borderId="236" xfId="0" applyNumberFormat="1" applyFont="1" applyFill="1" applyBorder="1" applyAlignment="1">
      <alignment horizontal="right" vertical="center"/>
    </xf>
    <xf numFmtId="3" fontId="68" fillId="25" borderId="208" xfId="0" applyNumberFormat="1" applyFont="1" applyFill="1" applyBorder="1" applyAlignment="1">
      <alignment horizontal="right" vertical="center"/>
    </xf>
    <xf numFmtId="3" fontId="68" fillId="25" borderId="237" xfId="0" applyNumberFormat="1" applyFont="1" applyFill="1" applyBorder="1" applyAlignment="1">
      <alignment horizontal="right" vertical="center"/>
    </xf>
    <xf numFmtId="0" fontId="64" fillId="30" borderId="49" xfId="0" applyFont="1" applyFill="1" applyBorder="1" applyAlignment="1">
      <alignment horizontal="center" vertical="center"/>
    </xf>
    <xf numFmtId="0" fontId="64" fillId="26" borderId="151" xfId="77" applyNumberFormat="1" applyFont="1" applyFill="1" applyBorder="1"/>
    <xf numFmtId="176" fontId="64" fillId="31" borderId="36" xfId="77" applyNumberFormat="1" applyFont="1" applyFill="1" applyBorder="1"/>
    <xf numFmtId="38" fontId="68" fillId="25" borderId="237" xfId="78" applyFont="1" applyFill="1" applyBorder="1" applyAlignment="1">
      <alignment vertical="center"/>
    </xf>
    <xf numFmtId="38" fontId="64" fillId="25" borderId="235" xfId="78" applyFont="1" applyFill="1" applyBorder="1" applyAlignment="1">
      <alignment vertical="center"/>
    </xf>
    <xf numFmtId="38" fontId="64" fillId="25" borderId="236" xfId="78" applyFont="1" applyFill="1" applyBorder="1" applyAlignment="1">
      <alignment vertical="center"/>
    </xf>
    <xf numFmtId="38" fontId="68" fillId="25" borderId="28" xfId="78" applyFont="1" applyFill="1" applyBorder="1" applyAlignment="1">
      <alignment vertical="center"/>
    </xf>
    <xf numFmtId="38" fontId="64" fillId="25" borderId="89" xfId="78" applyFont="1" applyFill="1" applyBorder="1" applyAlignment="1">
      <alignment vertical="center"/>
    </xf>
    <xf numFmtId="38" fontId="64" fillId="25" borderId="97" xfId="78" applyFont="1" applyFill="1" applyBorder="1" applyAlignment="1">
      <alignment vertical="center"/>
    </xf>
    <xf numFmtId="38" fontId="68" fillId="25" borderId="24" xfId="78" applyFont="1" applyFill="1" applyBorder="1" applyAlignment="1">
      <alignment vertical="center"/>
    </xf>
    <xf numFmtId="38" fontId="68" fillId="25" borderId="57" xfId="78" applyFont="1" applyFill="1" applyBorder="1" applyAlignment="1">
      <alignment vertical="center"/>
    </xf>
    <xf numFmtId="38" fontId="68" fillId="25" borderId="28" xfId="78" applyFont="1" applyFill="1" applyBorder="1" applyAlignment="1">
      <alignment horizontal="center" vertical="center"/>
    </xf>
    <xf numFmtId="38" fontId="64" fillId="25" borderId="57" xfId="78" applyFont="1" applyFill="1" applyBorder="1" applyAlignment="1">
      <alignment vertical="center"/>
    </xf>
    <xf numFmtId="38" fontId="64" fillId="25" borderId="204" xfId="78" applyFont="1" applyFill="1" applyBorder="1" applyAlignment="1">
      <alignment horizontal="right" vertical="center"/>
    </xf>
    <xf numFmtId="38" fontId="68" fillId="25" borderId="208" xfId="78" applyFont="1" applyFill="1" applyBorder="1" applyAlignment="1">
      <alignment vertical="center"/>
    </xf>
    <xf numFmtId="38" fontId="64" fillId="24" borderId="383" xfId="94" applyNumberFormat="1" applyFont="1" applyFill="1" applyBorder="1" applyAlignment="1">
      <alignment vertical="center"/>
    </xf>
    <xf numFmtId="180" fontId="64" fillId="24" borderId="238" xfId="94" applyNumberFormat="1" applyFont="1" applyFill="1" applyBorder="1" applyAlignment="1">
      <alignment vertical="center"/>
    </xf>
    <xf numFmtId="38" fontId="64" fillId="25" borderId="235" xfId="94" applyNumberFormat="1" applyFont="1" applyFill="1" applyBorder="1" applyAlignment="1">
      <alignment vertical="center"/>
    </xf>
    <xf numFmtId="38" fontId="64" fillId="25" borderId="97" xfId="94" applyNumberFormat="1" applyFont="1" applyFill="1" applyBorder="1" applyAlignment="1">
      <alignment vertical="center"/>
    </xf>
    <xf numFmtId="38" fontId="64" fillId="25" borderId="24" xfId="94" applyNumberFormat="1" applyFont="1" applyFill="1" applyBorder="1" applyAlignment="1">
      <alignment vertical="center"/>
    </xf>
    <xf numFmtId="38" fontId="64" fillId="25" borderId="78" xfId="94" applyNumberFormat="1" applyFont="1" applyFill="1" applyBorder="1" applyAlignment="1">
      <alignment vertical="center"/>
    </xf>
    <xf numFmtId="38" fontId="64" fillId="25" borderId="28" xfId="94" applyNumberFormat="1" applyFont="1" applyFill="1" applyBorder="1" applyAlignment="1">
      <alignment vertical="center"/>
    </xf>
    <xf numFmtId="38" fontId="64" fillId="25" borderId="57" xfId="94" applyNumberFormat="1" applyFont="1" applyFill="1" applyBorder="1" applyAlignment="1">
      <alignment vertical="center"/>
    </xf>
    <xf numFmtId="38" fontId="64" fillId="25" borderId="237" xfId="94" applyNumberFormat="1" applyFont="1" applyFill="1" applyBorder="1" applyAlignment="1">
      <alignment vertical="center"/>
    </xf>
    <xf numFmtId="180" fontId="64" fillId="24" borderId="259" xfId="77" applyNumberFormat="1" applyFont="1" applyFill="1" applyBorder="1" applyAlignment="1">
      <alignment horizontal="center"/>
    </xf>
    <xf numFmtId="180" fontId="64" fillId="24" borderId="291" xfId="77" applyNumberFormat="1" applyFont="1" applyFill="1" applyBorder="1" applyAlignment="1">
      <alignment horizontal="center"/>
    </xf>
    <xf numFmtId="0" fontId="64" fillId="27" borderId="384" xfId="0" applyFont="1" applyFill="1" applyBorder="1" applyAlignment="1">
      <alignment horizontal="center" vertical="center"/>
    </xf>
    <xf numFmtId="38" fontId="64" fillId="27" borderId="385" xfId="77" applyFont="1" applyFill="1" applyBorder="1"/>
    <xf numFmtId="0" fontId="49" fillId="24" borderId="386" xfId="0" applyFont="1" applyFill="1" applyBorder="1" applyAlignment="1">
      <alignment horizontal="center" vertical="center"/>
    </xf>
    <xf numFmtId="38" fontId="64" fillId="24" borderId="387" xfId="77" applyFont="1" applyFill="1" applyBorder="1"/>
    <xf numFmtId="180" fontId="64" fillId="24" borderId="388" xfId="77" applyNumberFormat="1" applyFont="1" applyFill="1" applyBorder="1"/>
    <xf numFmtId="179" fontId="64" fillId="31" borderId="389" xfId="77" applyNumberFormat="1" applyFont="1" applyFill="1" applyBorder="1"/>
    <xf numFmtId="180" fontId="64" fillId="24" borderId="390" xfId="77" applyNumberFormat="1" applyFont="1" applyFill="1" applyBorder="1"/>
    <xf numFmtId="3" fontId="68" fillId="24" borderId="391" xfId="0" applyNumberFormat="1" applyFont="1" applyFill="1" applyBorder="1" applyAlignment="1">
      <alignment horizontal="right" vertical="center"/>
    </xf>
    <xf numFmtId="3" fontId="64" fillId="24" borderId="392" xfId="0" applyNumberFormat="1" applyFont="1" applyFill="1" applyBorder="1" applyAlignment="1">
      <alignment horizontal="right" vertical="center"/>
    </xf>
    <xf numFmtId="3" fontId="64" fillId="24" borderId="393" xfId="0" applyNumberFormat="1" applyFont="1" applyFill="1" applyBorder="1" applyAlignment="1">
      <alignment horizontal="right" vertical="center"/>
    </xf>
    <xf numFmtId="3" fontId="64" fillId="24" borderId="394" xfId="0" applyNumberFormat="1" applyFont="1" applyFill="1" applyBorder="1" applyAlignment="1">
      <alignment horizontal="right" vertical="center"/>
    </xf>
    <xf numFmtId="3" fontId="68" fillId="24" borderId="395" xfId="0" applyNumberFormat="1" applyFont="1" applyFill="1" applyBorder="1" applyAlignment="1">
      <alignment horizontal="right" vertical="center"/>
    </xf>
    <xf numFmtId="3" fontId="68" fillId="24" borderId="396" xfId="0" applyNumberFormat="1" applyFont="1" applyFill="1" applyBorder="1" applyAlignment="1">
      <alignment horizontal="right" vertical="center"/>
    </xf>
    <xf numFmtId="3" fontId="64" fillId="24" borderId="397" xfId="0" applyNumberFormat="1" applyFont="1" applyFill="1" applyBorder="1" applyAlignment="1">
      <alignment horizontal="right" vertical="center"/>
    </xf>
    <xf numFmtId="3" fontId="64" fillId="24" borderId="398" xfId="0" applyNumberFormat="1" applyFont="1" applyFill="1" applyBorder="1" applyAlignment="1">
      <alignment horizontal="right" vertical="center"/>
    </xf>
    <xf numFmtId="3" fontId="68" fillId="24" borderId="392" xfId="0" applyNumberFormat="1" applyFont="1" applyFill="1" applyBorder="1" applyAlignment="1">
      <alignment horizontal="right" vertical="center"/>
    </xf>
    <xf numFmtId="3" fontId="64" fillId="24" borderId="399" xfId="0" applyNumberFormat="1" applyFont="1" applyFill="1" applyBorder="1" applyAlignment="1">
      <alignment horizontal="right" vertical="center"/>
    </xf>
    <xf numFmtId="3" fontId="68" fillId="24" borderId="400" xfId="0" applyNumberFormat="1" applyFont="1" applyFill="1" applyBorder="1" applyAlignment="1">
      <alignment horizontal="right" vertical="center"/>
    </xf>
    <xf numFmtId="3" fontId="68" fillId="24" borderId="401" xfId="0" applyNumberFormat="1" applyFont="1" applyFill="1" applyBorder="1" applyAlignment="1">
      <alignment horizontal="right" vertical="center"/>
    </xf>
    <xf numFmtId="176" fontId="64" fillId="24" borderId="402" xfId="77" applyNumberFormat="1" applyFont="1" applyFill="1" applyBorder="1"/>
    <xf numFmtId="176" fontId="64" fillId="24" borderId="388" xfId="77" applyNumberFormat="1" applyFont="1" applyFill="1" applyBorder="1"/>
    <xf numFmtId="179" fontId="64" fillId="31" borderId="403" xfId="77" applyNumberFormat="1" applyFont="1" applyFill="1" applyBorder="1"/>
    <xf numFmtId="176" fontId="64" fillId="24" borderId="390" xfId="77" applyNumberFormat="1" applyFont="1" applyFill="1" applyBorder="1"/>
    <xf numFmtId="38" fontId="68" fillId="24" borderId="404" xfId="78" applyFont="1" applyFill="1" applyBorder="1" applyAlignment="1">
      <alignment vertical="center"/>
    </xf>
    <xf numFmtId="38" fontId="64" fillId="24" borderId="397" xfId="78" applyFont="1" applyFill="1" applyBorder="1" applyAlignment="1">
      <alignment vertical="center"/>
    </xf>
    <xf numFmtId="38" fontId="64" fillId="24" borderId="398" xfId="78" applyFont="1" applyFill="1" applyBorder="1" applyAlignment="1">
      <alignment vertical="center"/>
    </xf>
    <xf numFmtId="38" fontId="68" fillId="24" borderId="396" xfId="78" applyFont="1" applyFill="1" applyBorder="1" applyAlignment="1">
      <alignment vertical="center"/>
    </xf>
    <xf numFmtId="38" fontId="64" fillId="24" borderId="393" xfId="78" applyFont="1" applyFill="1" applyBorder="1" applyAlignment="1">
      <alignment vertical="center"/>
    </xf>
    <xf numFmtId="38" fontId="64" fillId="24" borderId="394" xfId="78" applyFont="1" applyFill="1" applyBorder="1" applyAlignment="1">
      <alignment vertical="center"/>
    </xf>
    <xf numFmtId="38" fontId="68" fillId="24" borderId="405" xfId="78" applyFont="1" applyFill="1" applyBorder="1" applyAlignment="1">
      <alignment vertical="center"/>
    </xf>
    <xf numFmtId="38" fontId="68" fillId="24" borderId="395" xfId="78" applyFont="1" applyFill="1" applyBorder="1" applyAlignment="1">
      <alignment vertical="center"/>
    </xf>
    <xf numFmtId="38" fontId="68" fillId="24" borderId="396" xfId="78" applyFont="1" applyFill="1" applyBorder="1" applyAlignment="1">
      <alignment horizontal="center" vertical="center"/>
    </xf>
    <xf numFmtId="38" fontId="64" fillId="24" borderId="395" xfId="78" applyFont="1" applyFill="1" applyBorder="1" applyAlignment="1">
      <alignment vertical="center"/>
    </xf>
    <xf numFmtId="38" fontId="64" fillId="24" borderId="406" xfId="78" applyFont="1" applyFill="1" applyBorder="1" applyAlignment="1">
      <alignment horizontal="right" vertical="center"/>
    </xf>
    <xf numFmtId="38" fontId="68" fillId="24" borderId="400" xfId="78" applyFont="1" applyFill="1" applyBorder="1" applyAlignment="1">
      <alignment vertical="center"/>
    </xf>
    <xf numFmtId="38" fontId="68" fillId="24" borderId="401" xfId="78" applyFont="1" applyFill="1" applyBorder="1" applyAlignment="1">
      <alignment vertical="center"/>
    </xf>
    <xf numFmtId="38" fontId="64" fillId="24" borderId="407" xfId="77" applyFont="1" applyFill="1" applyBorder="1"/>
    <xf numFmtId="176" fontId="64" fillId="24" borderId="408" xfId="77" applyNumberFormat="1" applyFont="1" applyFill="1" applyBorder="1"/>
    <xf numFmtId="182" fontId="64" fillId="24" borderId="403" xfId="77" applyNumberFormat="1" applyFont="1" applyFill="1" applyBorder="1"/>
    <xf numFmtId="38" fontId="64" fillId="24" borderId="409" xfId="77" applyFont="1" applyFill="1" applyBorder="1"/>
    <xf numFmtId="180" fontId="64" fillId="24" borderId="408" xfId="77" applyNumberFormat="1" applyFont="1" applyFill="1" applyBorder="1" applyAlignment="1">
      <alignment horizontal="center" vertical="center"/>
    </xf>
    <xf numFmtId="182" fontId="64" fillId="24" borderId="403" xfId="77" applyNumberFormat="1" applyFont="1" applyFill="1" applyBorder="1" applyAlignment="1">
      <alignment horizontal="center" vertical="center"/>
    </xf>
    <xf numFmtId="176" fontId="64" fillId="24" borderId="403" xfId="77" applyNumberFormat="1" applyFont="1" applyFill="1" applyBorder="1"/>
    <xf numFmtId="38" fontId="64" fillId="24" borderId="397" xfId="94" applyNumberFormat="1" applyFont="1" applyFill="1" applyBorder="1" applyAlignment="1">
      <alignment vertical="center"/>
    </xf>
    <xf numFmtId="38" fontId="64" fillId="24" borderId="394" xfId="94" applyNumberFormat="1" applyFont="1" applyFill="1" applyBorder="1" applyAlignment="1">
      <alignment vertical="center"/>
    </xf>
    <xf numFmtId="38" fontId="64" fillId="24" borderId="405" xfId="94" applyNumberFormat="1" applyFont="1" applyFill="1" applyBorder="1" applyAlignment="1">
      <alignment vertical="center"/>
    </xf>
    <xf numFmtId="38" fontId="64" fillId="24" borderId="399" xfId="94" applyNumberFormat="1" applyFont="1" applyFill="1" applyBorder="1" applyAlignment="1">
      <alignment vertical="center"/>
    </xf>
    <xf numFmtId="38" fontId="64" fillId="24" borderId="396" xfId="94" applyNumberFormat="1" applyFont="1" applyFill="1" applyBorder="1" applyAlignment="1">
      <alignment vertical="center"/>
    </xf>
    <xf numFmtId="38" fontId="64" fillId="24" borderId="395" xfId="94" applyNumberFormat="1" applyFont="1" applyFill="1" applyBorder="1" applyAlignment="1">
      <alignment vertical="center"/>
    </xf>
    <xf numFmtId="38" fontId="64" fillId="24" borderId="401" xfId="94" applyNumberFormat="1" applyFont="1" applyFill="1" applyBorder="1" applyAlignment="1">
      <alignment vertical="center"/>
    </xf>
    <xf numFmtId="0" fontId="55" fillId="24" borderId="322" xfId="0" applyFont="1" applyFill="1" applyBorder="1" applyAlignment="1">
      <alignment vertical="center"/>
    </xf>
    <xf numFmtId="38" fontId="55" fillId="24" borderId="298" xfId="77" applyFont="1" applyFill="1" applyBorder="1" applyAlignment="1">
      <alignment vertical="center"/>
    </xf>
    <xf numFmtId="38" fontId="55" fillId="24" borderId="369" xfId="77" applyFont="1" applyFill="1" applyBorder="1" applyAlignment="1">
      <alignment vertical="center"/>
    </xf>
    <xf numFmtId="180" fontId="64" fillId="27" borderId="410" xfId="77" applyNumberFormat="1" applyFont="1" applyFill="1" applyBorder="1"/>
    <xf numFmtId="180" fontId="64" fillId="27" borderId="411" xfId="77" applyNumberFormat="1" applyFont="1" applyFill="1" applyBorder="1"/>
    <xf numFmtId="38" fontId="49" fillId="24" borderId="387" xfId="77" applyFont="1" applyFill="1" applyBorder="1"/>
    <xf numFmtId="180" fontId="64" fillId="24" borderId="412" xfId="77" applyNumberFormat="1" applyFont="1" applyFill="1" applyBorder="1"/>
    <xf numFmtId="179" fontId="49" fillId="31" borderId="389" xfId="77" applyNumberFormat="1" applyFont="1" applyFill="1" applyBorder="1"/>
    <xf numFmtId="176" fontId="64" fillId="24" borderId="412" xfId="77" applyNumberFormat="1" applyFont="1" applyFill="1" applyBorder="1"/>
    <xf numFmtId="38" fontId="55" fillId="0" borderId="39" xfId="77" applyFont="1" applyFill="1" applyBorder="1" applyAlignment="1">
      <alignment vertical="center"/>
    </xf>
    <xf numFmtId="180" fontId="64" fillId="24" borderId="408" xfId="77" applyNumberFormat="1" applyFont="1" applyFill="1" applyBorder="1"/>
    <xf numFmtId="38" fontId="49" fillId="24" borderId="409" xfId="77" applyFont="1" applyFill="1" applyBorder="1"/>
    <xf numFmtId="177" fontId="64" fillId="31" borderId="413" xfId="77" applyNumberFormat="1" applyFont="1" applyFill="1" applyBorder="1"/>
    <xf numFmtId="177" fontId="64" fillId="31" borderId="389" xfId="77" applyNumberFormat="1" applyFont="1" applyFill="1" applyBorder="1"/>
    <xf numFmtId="0" fontId="64" fillId="30" borderId="414" xfId="0" applyFont="1" applyFill="1" applyBorder="1" applyAlignment="1">
      <alignment horizontal="center" vertical="center"/>
    </xf>
    <xf numFmtId="0" fontId="68" fillId="0" borderId="415" xfId="0" applyFont="1" applyFill="1" applyBorder="1" applyAlignment="1">
      <alignment vertical="center"/>
    </xf>
    <xf numFmtId="38" fontId="64" fillId="30" borderId="416" xfId="77" applyFont="1" applyFill="1" applyBorder="1"/>
    <xf numFmtId="180" fontId="64" fillId="30" borderId="417" xfId="77" applyNumberFormat="1" applyFont="1" applyFill="1" applyBorder="1"/>
    <xf numFmtId="38" fontId="68" fillId="0" borderId="418" xfId="77" applyFont="1" applyFill="1" applyBorder="1" applyAlignment="1">
      <alignment vertical="center"/>
    </xf>
    <xf numFmtId="179" fontId="68" fillId="0" borderId="418" xfId="77" applyNumberFormat="1" applyFont="1" applyFill="1" applyBorder="1" applyAlignment="1">
      <alignment vertical="center"/>
    </xf>
    <xf numFmtId="180" fontId="64" fillId="30" borderId="419" xfId="77" applyNumberFormat="1" applyFont="1" applyFill="1" applyBorder="1"/>
    <xf numFmtId="0" fontId="68" fillId="0" borderId="420" xfId="0" applyFont="1" applyFill="1" applyBorder="1" applyAlignment="1">
      <alignment vertical="center"/>
    </xf>
    <xf numFmtId="38" fontId="68" fillId="0" borderId="421" xfId="77" applyFont="1" applyFill="1" applyBorder="1" applyAlignment="1">
      <alignment vertical="center"/>
    </xf>
    <xf numFmtId="179" fontId="68" fillId="0" borderId="421" xfId="77" applyNumberFormat="1" applyFont="1" applyFill="1" applyBorder="1" applyAlignment="1">
      <alignment vertical="center"/>
    </xf>
    <xf numFmtId="180" fontId="64" fillId="30" borderId="422" xfId="77" applyNumberFormat="1" applyFont="1" applyFill="1" applyBorder="1"/>
    <xf numFmtId="38" fontId="68" fillId="26" borderId="34" xfId="78" applyFont="1" applyFill="1" applyBorder="1" applyAlignment="1">
      <alignment vertical="center"/>
    </xf>
    <xf numFmtId="38" fontId="64" fillId="26" borderId="211" xfId="78" applyFont="1" applyFill="1" applyBorder="1" applyAlignment="1">
      <alignment vertical="center"/>
    </xf>
    <xf numFmtId="38" fontId="64" fillId="26" borderId="209" xfId="78" applyFont="1" applyFill="1" applyBorder="1" applyAlignment="1">
      <alignment vertical="center"/>
    </xf>
    <xf numFmtId="38" fontId="64" fillId="26" borderId="23" xfId="78" applyFont="1" applyFill="1" applyBorder="1" applyAlignment="1">
      <alignment vertical="center"/>
    </xf>
    <xf numFmtId="38" fontId="68" fillId="26" borderId="37" xfId="78" applyFont="1" applyFill="1" applyBorder="1" applyAlignment="1">
      <alignment vertical="center"/>
    </xf>
    <xf numFmtId="38" fontId="64" fillId="26" borderId="212" xfId="78" applyFont="1" applyFill="1" applyBorder="1" applyAlignment="1">
      <alignment vertical="center"/>
    </xf>
    <xf numFmtId="38" fontId="64" fillId="26" borderId="34" xfId="78" applyFont="1" applyFill="1" applyBorder="1" applyAlignment="1">
      <alignment vertical="center"/>
    </xf>
    <xf numFmtId="38" fontId="68" fillId="26" borderId="23" xfId="78" applyFont="1" applyFill="1" applyBorder="1" applyAlignment="1">
      <alignment vertical="center"/>
    </xf>
    <xf numFmtId="38" fontId="68" fillId="26" borderId="37" xfId="78" applyFont="1" applyFill="1" applyBorder="1" applyAlignment="1">
      <alignment horizontal="center" vertical="center"/>
    </xf>
    <xf numFmtId="38" fontId="64" fillId="26" borderId="126" xfId="78" applyFont="1" applyFill="1" applyBorder="1" applyAlignment="1">
      <alignment vertical="center"/>
    </xf>
    <xf numFmtId="38" fontId="64" fillId="26" borderId="194" xfId="78" applyFont="1" applyFill="1" applyBorder="1" applyAlignment="1">
      <alignment vertical="center"/>
    </xf>
    <xf numFmtId="38" fontId="68" fillId="26" borderId="194" xfId="78" applyFont="1" applyFill="1" applyBorder="1" applyAlignment="1">
      <alignment vertical="center"/>
    </xf>
    <xf numFmtId="38" fontId="64" fillId="26" borderId="160" xfId="77" applyFont="1" applyFill="1" applyBorder="1"/>
    <xf numFmtId="176" fontId="64" fillId="26" borderId="165" xfId="77" applyNumberFormat="1" applyFont="1" applyFill="1" applyBorder="1"/>
    <xf numFmtId="183" fontId="64" fillId="31" borderId="194" xfId="0" applyNumberFormat="1" applyFont="1" applyFill="1" applyBorder="1"/>
    <xf numFmtId="38" fontId="64" fillId="26" borderId="169" xfId="77" applyFont="1" applyFill="1" applyBorder="1"/>
    <xf numFmtId="176" fontId="64" fillId="26" borderId="165" xfId="77" applyNumberFormat="1" applyFont="1" applyFill="1" applyBorder="1" applyAlignment="1">
      <alignment horizontal="center" vertical="center"/>
    </xf>
    <xf numFmtId="176" fontId="64" fillId="31" borderId="194" xfId="0" applyNumberFormat="1" applyFont="1" applyFill="1" applyBorder="1"/>
    <xf numFmtId="176" fontId="64" fillId="26" borderId="64" xfId="77" applyNumberFormat="1" applyFont="1" applyFill="1" applyBorder="1"/>
    <xf numFmtId="38" fontId="64" fillId="30" borderId="423" xfId="77" applyFont="1" applyFill="1" applyBorder="1"/>
    <xf numFmtId="180" fontId="64" fillId="30" borderId="424" xfId="77" applyNumberFormat="1" applyFont="1" applyFill="1" applyBorder="1"/>
    <xf numFmtId="183" fontId="64" fillId="31" borderId="320" xfId="0" applyNumberFormat="1" applyFont="1" applyFill="1" applyBorder="1" applyAlignment="1">
      <alignment horizontal="right"/>
    </xf>
    <xf numFmtId="38" fontId="64" fillId="30" borderId="425" xfId="77" applyFont="1" applyFill="1" applyBorder="1"/>
    <xf numFmtId="180" fontId="64" fillId="30" borderId="424" xfId="77" applyNumberFormat="1" applyFont="1" applyFill="1" applyBorder="1" applyAlignment="1">
      <alignment horizontal="center" vertical="center"/>
    </xf>
    <xf numFmtId="38" fontId="49" fillId="26" borderId="51" xfId="77" applyFont="1" applyFill="1" applyBorder="1"/>
    <xf numFmtId="176" fontId="49" fillId="26" borderId="64" xfId="77" applyNumberFormat="1" applyFont="1" applyFill="1" applyBorder="1"/>
    <xf numFmtId="176" fontId="64" fillId="26" borderId="64" xfId="77" applyNumberFormat="1" applyFont="1" applyFill="1" applyBorder="1" applyAlignment="1">
      <alignment horizontal="center" vertical="center"/>
    </xf>
    <xf numFmtId="0" fontId="55" fillId="0" borderId="420" xfId="0" applyFont="1" applyFill="1" applyBorder="1" applyAlignment="1">
      <alignment vertical="center"/>
    </xf>
    <xf numFmtId="38" fontId="49" fillId="30" borderId="416" xfId="77" applyFont="1" applyFill="1" applyBorder="1"/>
    <xf numFmtId="180" fontId="64" fillId="30" borderId="426" xfId="77" applyNumberFormat="1" applyFont="1" applyFill="1" applyBorder="1"/>
    <xf numFmtId="38" fontId="55" fillId="0" borderId="299" xfId="77" applyFont="1" applyFill="1" applyBorder="1" applyAlignment="1">
      <alignment vertical="center"/>
    </xf>
    <xf numFmtId="38" fontId="55" fillId="0" borderId="421" xfId="77" applyFont="1" applyFill="1" applyBorder="1" applyAlignment="1">
      <alignment vertical="center"/>
    </xf>
    <xf numFmtId="0" fontId="64" fillId="30" borderId="427" xfId="0" applyFont="1" applyFill="1" applyBorder="1" applyAlignment="1">
      <alignment horizontal="center" vertical="center"/>
    </xf>
    <xf numFmtId="38" fontId="49" fillId="30" borderId="428" xfId="77" applyFont="1" applyFill="1" applyBorder="1"/>
    <xf numFmtId="180" fontId="64" fillId="30" borderId="429" xfId="77" applyNumberFormat="1" applyFont="1" applyFill="1" applyBorder="1"/>
    <xf numFmtId="179" fontId="49" fillId="31" borderId="430" xfId="77" applyNumberFormat="1" applyFont="1" applyFill="1" applyBorder="1"/>
    <xf numFmtId="38" fontId="2" fillId="30" borderId="12" xfId="77" applyFont="1" applyFill="1" applyBorder="1"/>
    <xf numFmtId="3" fontId="68" fillId="30" borderId="431" xfId="0" applyNumberFormat="1" applyFont="1" applyFill="1" applyBorder="1" applyAlignment="1">
      <alignment horizontal="right" vertical="center"/>
    </xf>
    <xf numFmtId="3" fontId="64" fillId="30" borderId="432" xfId="0" applyNumberFormat="1" applyFont="1" applyFill="1" applyBorder="1" applyAlignment="1">
      <alignment horizontal="right" vertical="center"/>
    </xf>
    <xf numFmtId="3" fontId="64" fillId="30" borderId="433" xfId="0" applyNumberFormat="1" applyFont="1" applyFill="1" applyBorder="1" applyAlignment="1">
      <alignment horizontal="right" vertical="center"/>
    </xf>
    <xf numFmtId="3" fontId="64" fillId="30" borderId="434" xfId="0" applyNumberFormat="1" applyFont="1" applyFill="1" applyBorder="1" applyAlignment="1">
      <alignment horizontal="right" vertical="center"/>
    </xf>
    <xf numFmtId="3" fontId="68" fillId="30" borderId="435" xfId="0" applyNumberFormat="1" applyFont="1" applyFill="1" applyBorder="1" applyAlignment="1">
      <alignment horizontal="right" vertical="center"/>
    </xf>
    <xf numFmtId="3" fontId="68" fillId="30" borderId="436" xfId="0" applyNumberFormat="1" applyFont="1" applyFill="1" applyBorder="1" applyAlignment="1">
      <alignment horizontal="right" vertical="center"/>
    </xf>
    <xf numFmtId="3" fontId="64" fillId="30" borderId="437" xfId="0" applyNumberFormat="1" applyFont="1" applyFill="1" applyBorder="1" applyAlignment="1">
      <alignment horizontal="right" vertical="center"/>
    </xf>
    <xf numFmtId="3" fontId="64" fillId="30" borderId="438" xfId="0" applyNumberFormat="1" applyFont="1" applyFill="1" applyBorder="1" applyAlignment="1">
      <alignment horizontal="right" vertical="center"/>
    </xf>
    <xf numFmtId="3" fontId="68" fillId="30" borderId="432" xfId="0" applyNumberFormat="1" applyFont="1" applyFill="1" applyBorder="1" applyAlignment="1">
      <alignment horizontal="right" vertical="center"/>
    </xf>
    <xf numFmtId="3" fontId="64" fillId="30" borderId="439" xfId="0" applyNumberFormat="1" applyFont="1" applyFill="1" applyBorder="1" applyAlignment="1">
      <alignment horizontal="right" vertical="center"/>
    </xf>
    <xf numFmtId="3" fontId="68" fillId="30" borderId="440" xfId="0" applyNumberFormat="1" applyFont="1" applyFill="1" applyBorder="1" applyAlignment="1">
      <alignment horizontal="right" vertical="center"/>
    </xf>
    <xf numFmtId="3" fontId="68" fillId="30" borderId="441" xfId="0" applyNumberFormat="1" applyFont="1" applyFill="1" applyBorder="1" applyAlignment="1">
      <alignment horizontal="right" vertical="center"/>
    </xf>
    <xf numFmtId="179" fontId="64" fillId="0" borderId="0" xfId="77" applyNumberFormat="1" applyFont="1"/>
    <xf numFmtId="38" fontId="64" fillId="30" borderId="433" xfId="78" applyFont="1" applyFill="1" applyBorder="1" applyAlignment="1">
      <alignment vertical="center"/>
    </xf>
    <xf numFmtId="38" fontId="64" fillId="30" borderId="438" xfId="78" applyFont="1" applyFill="1" applyBorder="1" applyAlignment="1">
      <alignment vertical="center"/>
    </xf>
    <xf numFmtId="38" fontId="64" fillId="30" borderId="434" xfId="78" applyFont="1" applyFill="1" applyBorder="1" applyAlignment="1">
      <alignment vertical="center"/>
    </xf>
    <xf numFmtId="38" fontId="68" fillId="30" borderId="442" xfId="78" applyFont="1" applyFill="1" applyBorder="1" applyAlignment="1">
      <alignment vertical="center"/>
    </xf>
    <xf numFmtId="38" fontId="64" fillId="30" borderId="437" xfId="78" applyFont="1" applyFill="1" applyBorder="1" applyAlignment="1">
      <alignment vertical="center"/>
    </xf>
    <xf numFmtId="38" fontId="64" fillId="30" borderId="435" xfId="78" applyFont="1" applyFill="1" applyBorder="1" applyAlignment="1">
      <alignment vertical="center"/>
    </xf>
    <xf numFmtId="38" fontId="64" fillId="30" borderId="443" xfId="78" applyFont="1" applyFill="1" applyBorder="1" applyAlignment="1">
      <alignment vertical="center"/>
    </xf>
    <xf numFmtId="38" fontId="68" fillId="30" borderId="440" xfId="78" applyFont="1" applyFill="1" applyBorder="1" applyAlignment="1">
      <alignment vertical="center"/>
    </xf>
    <xf numFmtId="38" fontId="68" fillId="30" borderId="441" xfId="78" applyFont="1" applyFill="1" applyBorder="1" applyAlignment="1">
      <alignment vertical="center"/>
    </xf>
    <xf numFmtId="38" fontId="68" fillId="30" borderId="444" xfId="78" applyFont="1" applyFill="1" applyBorder="1" applyAlignment="1">
      <alignment vertical="center"/>
    </xf>
    <xf numFmtId="0" fontId="64" fillId="30" borderId="445" xfId="0" applyFont="1" applyFill="1" applyBorder="1" applyAlignment="1">
      <alignment horizontal="center" vertical="top"/>
    </xf>
    <xf numFmtId="180" fontId="68" fillId="30" borderId="446" xfId="0" applyNumberFormat="1" applyFont="1" applyFill="1" applyBorder="1" applyAlignment="1">
      <alignment horizontal="right" vertical="center"/>
    </xf>
    <xf numFmtId="180" fontId="64" fillId="30" borderId="153" xfId="0" applyNumberFormat="1" applyFont="1" applyFill="1" applyBorder="1" applyAlignment="1">
      <alignment horizontal="right" vertical="center"/>
    </xf>
    <xf numFmtId="180" fontId="64" fillId="30" borderId="157" xfId="0" applyNumberFormat="1" applyFont="1" applyFill="1" applyBorder="1" applyAlignment="1">
      <alignment horizontal="right" vertical="center"/>
    </xf>
    <xf numFmtId="180" fontId="64" fillId="30" borderId="159" xfId="0" applyNumberFormat="1" applyFont="1" applyFill="1" applyBorder="1" applyAlignment="1">
      <alignment horizontal="right" vertical="center"/>
    </xf>
    <xf numFmtId="180" fontId="68" fillId="30" borderId="159" xfId="0" applyNumberFormat="1" applyFont="1" applyFill="1" applyBorder="1" applyAlignment="1">
      <alignment horizontal="right" vertical="center"/>
    </xf>
    <xf numFmtId="180" fontId="64" fillId="30" borderId="179" xfId="0" applyNumberFormat="1" applyFont="1" applyFill="1" applyBorder="1" applyAlignment="1">
      <alignment horizontal="right" vertical="center"/>
    </xf>
    <xf numFmtId="180" fontId="68" fillId="30" borderId="112" xfId="0" applyNumberFormat="1" applyFont="1" applyFill="1" applyBorder="1" applyAlignment="1">
      <alignment horizontal="right" vertical="center"/>
    </xf>
    <xf numFmtId="180" fontId="68" fillId="30" borderId="189" xfId="0" applyNumberFormat="1" applyFont="1" applyFill="1" applyBorder="1" applyAlignment="1">
      <alignment horizontal="right" vertical="center"/>
    </xf>
    <xf numFmtId="180" fontId="68" fillId="30" borderId="199" xfId="0" applyNumberFormat="1" applyFont="1" applyFill="1" applyBorder="1" applyAlignment="1">
      <alignment horizontal="right" vertical="center"/>
    </xf>
    <xf numFmtId="180" fontId="68" fillId="30" borderId="447" xfId="0" applyNumberFormat="1" applyFont="1" applyFill="1" applyBorder="1" applyAlignment="1">
      <alignment horizontal="right" vertical="center"/>
    </xf>
    <xf numFmtId="38" fontId="64" fillId="30" borderId="25" xfId="78" applyFont="1" applyFill="1" applyBorder="1" applyAlignment="1">
      <alignment horizontal="right" vertical="center"/>
    </xf>
    <xf numFmtId="38" fontId="64" fillId="0" borderId="25" xfId="78" applyFont="1" applyFill="1" applyBorder="1" applyAlignment="1">
      <alignment horizontal="right" vertical="center"/>
    </xf>
    <xf numFmtId="38" fontId="64" fillId="25" borderId="25" xfId="78" applyFont="1" applyFill="1" applyBorder="1" applyAlignment="1">
      <alignment horizontal="right" vertical="center"/>
    </xf>
    <xf numFmtId="38" fontId="64" fillId="26" borderId="25" xfId="78" applyFont="1" applyFill="1" applyBorder="1" applyAlignment="1">
      <alignment horizontal="right" vertical="center"/>
    </xf>
    <xf numFmtId="38" fontId="64" fillId="24" borderId="91" xfId="78" applyFont="1" applyFill="1" applyBorder="1" applyAlignment="1">
      <alignment horizontal="right" vertical="center"/>
    </xf>
    <xf numFmtId="38" fontId="64" fillId="24" borderId="157" xfId="78" applyFont="1" applyFill="1" applyBorder="1" applyAlignment="1">
      <alignment horizontal="right" vertical="center"/>
    </xf>
    <xf numFmtId="38" fontId="64" fillId="24" borderId="93" xfId="78" applyFont="1" applyFill="1" applyBorder="1" applyAlignment="1">
      <alignment horizontal="right" vertical="center"/>
    </xf>
    <xf numFmtId="38" fontId="64" fillId="0" borderId="120" xfId="78" applyFont="1" applyFill="1" applyBorder="1" applyAlignment="1">
      <alignment horizontal="right" vertical="center"/>
    </xf>
    <xf numFmtId="38" fontId="64" fillId="25" borderId="29" xfId="78" applyFont="1" applyFill="1" applyBorder="1" applyAlignment="1">
      <alignment horizontal="right" vertical="center"/>
    </xf>
    <xf numFmtId="38" fontId="64" fillId="26" borderId="29" xfId="78" applyFont="1" applyFill="1" applyBorder="1" applyAlignment="1">
      <alignment horizontal="right" vertical="center"/>
    </xf>
    <xf numFmtId="179" fontId="64" fillId="24" borderId="157" xfId="78" applyNumberFormat="1" applyFont="1" applyFill="1" applyBorder="1" applyAlignment="1">
      <alignment horizontal="right" vertical="center"/>
    </xf>
    <xf numFmtId="38" fontId="64" fillId="24" borderId="94" xfId="78" applyFont="1" applyFill="1" applyBorder="1" applyAlignment="1">
      <alignment horizontal="right" vertical="center"/>
    </xf>
    <xf numFmtId="180" fontId="64" fillId="24" borderId="92" xfId="78" applyNumberFormat="1" applyFont="1" applyFill="1" applyBorder="1" applyAlignment="1">
      <alignment horizontal="right" vertical="center"/>
    </xf>
    <xf numFmtId="180" fontId="64" fillId="24" borderId="95" xfId="78" applyNumberFormat="1" applyFont="1" applyFill="1" applyBorder="1" applyAlignment="1">
      <alignment horizontal="right" vertical="center"/>
    </xf>
    <xf numFmtId="176" fontId="64" fillId="24" borderId="153" xfId="78" applyNumberFormat="1" applyFont="1" applyFill="1" applyBorder="1" applyAlignment="1">
      <alignment horizontal="right" vertical="center"/>
    </xf>
    <xf numFmtId="180" fontId="64" fillId="24" borderId="86" xfId="78" applyNumberFormat="1" applyFont="1" applyFill="1" applyBorder="1" applyAlignment="1">
      <alignment horizontal="right" vertical="center"/>
    </xf>
    <xf numFmtId="38" fontId="64" fillId="24" borderId="263" xfId="78" applyFont="1" applyFill="1" applyBorder="1" applyAlignment="1">
      <alignment horizontal="right" vertical="center"/>
    </xf>
    <xf numFmtId="180" fontId="64" fillId="24" borderId="336" xfId="78" applyNumberFormat="1" applyFont="1" applyFill="1" applyBorder="1" applyAlignment="1">
      <alignment horizontal="right" vertical="center"/>
    </xf>
    <xf numFmtId="38" fontId="64" fillId="0" borderId="448" xfId="78" applyFont="1" applyFill="1" applyBorder="1" applyAlignment="1">
      <alignment horizontal="right" vertical="center"/>
    </xf>
    <xf numFmtId="38" fontId="64" fillId="30" borderId="239" xfId="78" applyFont="1" applyFill="1" applyBorder="1" applyAlignment="1">
      <alignment horizontal="right" vertical="center"/>
    </xf>
    <xf numFmtId="38" fontId="64" fillId="30" borderId="32" xfId="78" applyFont="1" applyFill="1" applyBorder="1" applyAlignment="1">
      <alignment horizontal="right" vertical="center"/>
    </xf>
    <xf numFmtId="38" fontId="64" fillId="24" borderId="173" xfId="78" applyFont="1" applyFill="1" applyBorder="1" applyAlignment="1">
      <alignment horizontal="right" vertical="center"/>
    </xf>
    <xf numFmtId="179" fontId="64" fillId="24" borderId="174" xfId="78" applyNumberFormat="1" applyFont="1" applyFill="1" applyBorder="1" applyAlignment="1">
      <alignment horizontal="right" vertical="center"/>
    </xf>
    <xf numFmtId="38" fontId="64" fillId="24" borderId="175" xfId="78" applyFont="1" applyFill="1" applyBorder="1" applyAlignment="1">
      <alignment horizontal="right" vertical="center"/>
    </xf>
    <xf numFmtId="38" fontId="64" fillId="0" borderId="130" xfId="78" applyFont="1" applyFill="1" applyBorder="1" applyAlignment="1">
      <alignment horizontal="right" vertical="center"/>
    </xf>
    <xf numFmtId="38" fontId="64" fillId="25" borderId="31" xfId="78" applyFont="1" applyFill="1" applyBorder="1" applyAlignment="1">
      <alignment horizontal="right" vertical="center"/>
    </xf>
    <xf numFmtId="38" fontId="64" fillId="26" borderId="31" xfId="78" applyFont="1" applyFill="1" applyBorder="1" applyAlignment="1">
      <alignment horizontal="right" vertical="center"/>
    </xf>
    <xf numFmtId="38" fontId="64" fillId="24" borderId="102" xfId="78" applyFont="1" applyFill="1" applyBorder="1" applyAlignment="1">
      <alignment horizontal="right" vertical="center"/>
    </xf>
    <xf numFmtId="180" fontId="64" fillId="24" borderId="105" xfId="78" applyNumberFormat="1" applyFont="1" applyFill="1" applyBorder="1" applyAlignment="1">
      <alignment horizontal="right" vertical="center"/>
    </xf>
    <xf numFmtId="38" fontId="64" fillId="24" borderId="104" xfId="78" applyFont="1" applyFill="1" applyBorder="1" applyAlignment="1">
      <alignment horizontal="right" vertical="center"/>
    </xf>
    <xf numFmtId="38" fontId="64" fillId="24" borderId="101" xfId="78" applyFont="1" applyFill="1" applyBorder="1" applyAlignment="1">
      <alignment horizontal="right" vertical="center"/>
    </xf>
    <xf numFmtId="176" fontId="64" fillId="24" borderId="103" xfId="78" applyNumberFormat="1" applyFont="1" applyFill="1" applyBorder="1" applyAlignment="1">
      <alignment horizontal="right" vertical="center"/>
    </xf>
    <xf numFmtId="38" fontId="64" fillId="24" borderId="265" xfId="78" applyFont="1" applyFill="1" applyBorder="1" applyAlignment="1">
      <alignment horizontal="right" vertical="center"/>
    </xf>
    <xf numFmtId="38" fontId="64" fillId="0" borderId="371" xfId="78" applyFont="1" applyFill="1" applyBorder="1" applyAlignment="1">
      <alignment horizontal="right" vertical="center"/>
    </xf>
    <xf numFmtId="38" fontId="64" fillId="25" borderId="32" xfId="78" applyFont="1" applyFill="1" applyBorder="1" applyAlignment="1">
      <alignment horizontal="right" vertical="center"/>
    </xf>
    <xf numFmtId="38" fontId="64" fillId="30" borderId="210" xfId="78" applyFont="1" applyFill="1" applyBorder="1" applyAlignment="1">
      <alignment horizontal="right" vertical="center"/>
    </xf>
    <xf numFmtId="38" fontId="64" fillId="0" borderId="32" xfId="78" applyFont="1" applyFill="1" applyBorder="1" applyAlignment="1">
      <alignment horizontal="right" vertical="center"/>
    </xf>
    <xf numFmtId="38" fontId="64" fillId="26" borderId="32" xfId="78" applyFont="1" applyFill="1" applyBorder="1" applyAlignment="1">
      <alignment horizontal="right" vertical="center"/>
    </xf>
    <xf numFmtId="38" fontId="64" fillId="30" borderId="194" xfId="78" applyFont="1" applyFill="1" applyBorder="1" applyAlignment="1">
      <alignment horizontal="center" vertical="center"/>
    </xf>
    <xf numFmtId="180" fontId="68" fillId="30" borderId="449" xfId="78" applyNumberFormat="1" applyFont="1" applyFill="1" applyBorder="1" applyAlignment="1">
      <alignment vertical="center"/>
    </xf>
    <xf numFmtId="180" fontId="64" fillId="30" borderId="450" xfId="78" applyNumberFormat="1" applyFont="1" applyFill="1" applyBorder="1" applyAlignment="1">
      <alignment vertical="center"/>
    </xf>
    <xf numFmtId="180" fontId="64" fillId="30" borderId="451" xfId="78" applyNumberFormat="1" applyFont="1" applyFill="1" applyBorder="1" applyAlignment="1">
      <alignment vertical="center"/>
    </xf>
    <xf numFmtId="180" fontId="64" fillId="30" borderId="452" xfId="78" applyNumberFormat="1" applyFont="1" applyFill="1" applyBorder="1" applyAlignment="1">
      <alignment vertical="center"/>
    </xf>
    <xf numFmtId="180" fontId="68" fillId="30" borderId="453" xfId="78" applyNumberFormat="1" applyFont="1" applyFill="1" applyBorder="1" applyAlignment="1">
      <alignment vertical="center"/>
    </xf>
    <xf numFmtId="180" fontId="64" fillId="30" borderId="454" xfId="78" applyNumberFormat="1" applyFont="1" applyFill="1" applyBorder="1" applyAlignment="1">
      <alignment vertical="center"/>
    </xf>
    <xf numFmtId="180" fontId="64" fillId="30" borderId="453" xfId="78" applyNumberFormat="1" applyFont="1" applyFill="1" applyBorder="1" applyAlignment="1">
      <alignment horizontal="center" vertical="center"/>
    </xf>
    <xf numFmtId="180" fontId="68" fillId="30" borderId="455" xfId="78" applyNumberFormat="1" applyFont="1" applyFill="1" applyBorder="1" applyAlignment="1">
      <alignment vertical="center"/>
    </xf>
    <xf numFmtId="180" fontId="68" fillId="30" borderId="456" xfId="78" applyNumberFormat="1" applyFont="1" applyFill="1" applyBorder="1" applyAlignment="1">
      <alignment vertical="center"/>
    </xf>
    <xf numFmtId="4" fontId="64" fillId="30" borderId="164" xfId="77" applyNumberFormat="1" applyFont="1" applyFill="1" applyBorder="1" applyAlignment="1">
      <alignment horizontal="center" vertical="center"/>
    </xf>
    <xf numFmtId="180" fontId="64" fillId="30" borderId="164" xfId="77" applyNumberFormat="1" applyFont="1" applyFill="1" applyBorder="1" applyAlignment="1">
      <alignment horizontal="center" vertical="center"/>
    </xf>
    <xf numFmtId="38" fontId="64" fillId="30" borderId="457" xfId="94" applyNumberFormat="1" applyFont="1" applyFill="1" applyBorder="1" applyAlignment="1">
      <alignment vertical="center"/>
    </xf>
    <xf numFmtId="38" fontId="64" fillId="30" borderId="458" xfId="94" applyNumberFormat="1" applyFont="1" applyFill="1" applyBorder="1" applyAlignment="1">
      <alignment vertical="center"/>
    </xf>
    <xf numFmtId="38" fontId="64" fillId="30" borderId="313" xfId="94" applyNumberFormat="1" applyFont="1" applyFill="1" applyBorder="1" applyAlignment="1">
      <alignment vertical="center"/>
    </xf>
    <xf numFmtId="38" fontId="64" fillId="30" borderId="459" xfId="94" applyNumberFormat="1" applyFont="1" applyFill="1" applyBorder="1" applyAlignment="1">
      <alignment vertical="center"/>
    </xf>
    <xf numFmtId="38" fontId="64" fillId="30" borderId="460" xfId="94" applyNumberFormat="1" applyFont="1" applyFill="1" applyBorder="1" applyAlignment="1">
      <alignment vertical="center"/>
    </xf>
    <xf numFmtId="38" fontId="64" fillId="30" borderId="461" xfId="94" applyNumberFormat="1" applyFont="1" applyFill="1" applyBorder="1" applyAlignment="1">
      <alignment vertical="center"/>
    </xf>
    <xf numFmtId="38" fontId="64" fillId="30" borderId="462" xfId="94" applyNumberFormat="1" applyFont="1" applyFill="1" applyBorder="1" applyAlignment="1">
      <alignment vertical="center"/>
    </xf>
    <xf numFmtId="0" fontId="49" fillId="0" borderId="0" xfId="0" applyFont="1" applyAlignment="1">
      <alignment horizontal="right"/>
    </xf>
    <xf numFmtId="179" fontId="64" fillId="30" borderId="463" xfId="94" applyNumberFormat="1" applyFont="1" applyFill="1" applyBorder="1" applyAlignment="1">
      <alignment horizontal="left" vertical="center" wrapText="1"/>
    </xf>
    <xf numFmtId="179" fontId="64" fillId="30" borderId="464" xfId="94" applyNumberFormat="1" applyFont="1" applyFill="1" applyBorder="1" applyAlignment="1">
      <alignment vertical="center"/>
    </xf>
    <xf numFmtId="38" fontId="49" fillId="0" borderId="0" xfId="0" applyNumberFormat="1" applyFont="1"/>
    <xf numFmtId="179" fontId="55" fillId="31" borderId="31" xfId="77" applyNumberFormat="1" applyFont="1" applyFill="1" applyBorder="1"/>
    <xf numFmtId="0" fontId="64" fillId="24" borderId="465" xfId="0" applyFont="1" applyFill="1" applyBorder="1" applyAlignment="1">
      <alignment horizontal="center" vertical="center"/>
    </xf>
    <xf numFmtId="0" fontId="64" fillId="24" borderId="386" xfId="0" applyFont="1" applyFill="1" applyBorder="1" applyAlignment="1">
      <alignment horizontal="center" vertical="center"/>
    </xf>
    <xf numFmtId="38" fontId="64" fillId="24" borderId="394" xfId="78" applyFont="1" applyFill="1" applyBorder="1" applyAlignment="1">
      <alignment horizontal="right" vertical="center"/>
    </xf>
    <xf numFmtId="38" fontId="68" fillId="24" borderId="405" xfId="78" applyFont="1" applyFill="1" applyBorder="1" applyAlignment="1">
      <alignment horizontal="center" vertical="center"/>
    </xf>
    <xf numFmtId="38" fontId="64" fillId="24" borderId="393" xfId="78" applyFont="1" applyFill="1" applyBorder="1" applyAlignment="1">
      <alignment horizontal="right" vertical="center"/>
    </xf>
    <xf numFmtId="38" fontId="64" fillId="24" borderId="406" xfId="78" applyFont="1" applyFill="1" applyBorder="1" applyAlignment="1">
      <alignment vertical="center"/>
    </xf>
    <xf numFmtId="182" fontId="64" fillId="31" borderId="403" xfId="77" applyNumberFormat="1" applyFont="1" applyFill="1" applyBorder="1"/>
    <xf numFmtId="176" fontId="64" fillId="24" borderId="408" xfId="77" applyNumberFormat="1" applyFont="1" applyFill="1" applyBorder="1" applyAlignment="1">
      <alignment horizontal="center" vertical="center"/>
    </xf>
    <xf numFmtId="182" fontId="64" fillId="31" borderId="403" xfId="77" applyNumberFormat="1" applyFont="1" applyFill="1" applyBorder="1" applyAlignment="1">
      <alignment horizontal="center" vertical="center"/>
    </xf>
    <xf numFmtId="176" fontId="64" fillId="31" borderId="403" xfId="77" applyNumberFormat="1" applyFont="1" applyFill="1" applyBorder="1"/>
    <xf numFmtId="176" fontId="64" fillId="24" borderId="389" xfId="77" applyNumberFormat="1" applyFont="1" applyFill="1" applyBorder="1"/>
    <xf numFmtId="38" fontId="64" fillId="24" borderId="404" xfId="94" applyNumberFormat="1" applyFont="1" applyFill="1" applyBorder="1" applyAlignment="1">
      <alignment vertical="center"/>
    </xf>
    <xf numFmtId="38" fontId="2" fillId="24" borderId="387" xfId="77" applyFont="1" applyFill="1" applyBorder="1"/>
    <xf numFmtId="0" fontId="64" fillId="30" borderId="466" xfId="0" applyFont="1" applyFill="1" applyBorder="1" applyAlignment="1">
      <alignment horizontal="center" vertical="center"/>
    </xf>
    <xf numFmtId="180" fontId="64" fillId="30" borderId="467" xfId="77" applyNumberFormat="1" applyFont="1" applyFill="1" applyBorder="1"/>
    <xf numFmtId="180" fontId="64" fillId="30" borderId="468" xfId="77" applyNumberFormat="1" applyFont="1" applyFill="1" applyBorder="1"/>
    <xf numFmtId="179" fontId="64" fillId="31" borderId="469" xfId="77" applyNumberFormat="1" applyFont="1" applyFill="1" applyBorder="1"/>
    <xf numFmtId="0" fontId="64" fillId="0" borderId="0" xfId="0" applyFont="1" applyFill="1" applyAlignment="1">
      <alignment horizontal="right"/>
    </xf>
    <xf numFmtId="179" fontId="64" fillId="0" borderId="413" xfId="77" applyNumberFormat="1" applyFont="1" applyFill="1" applyBorder="1"/>
    <xf numFmtId="0" fontId="64" fillId="0" borderId="13" xfId="0" applyFont="1" applyFill="1" applyBorder="1" applyAlignment="1">
      <alignment horizontal="center" vertical="center"/>
    </xf>
    <xf numFmtId="180" fontId="64" fillId="25" borderId="57" xfId="77" applyNumberFormat="1" applyFont="1" applyFill="1" applyBorder="1"/>
    <xf numFmtId="180" fontId="64" fillId="0" borderId="30" xfId="77" applyNumberFormat="1" applyFont="1" applyFill="1" applyBorder="1"/>
    <xf numFmtId="179" fontId="64" fillId="0" borderId="31" xfId="77" applyNumberFormat="1" applyFont="1" applyFill="1" applyBorder="1"/>
    <xf numFmtId="176" fontId="64" fillId="0" borderId="30" xfId="77" applyNumberFormat="1" applyFont="1" applyFill="1" applyBorder="1"/>
    <xf numFmtId="176" fontId="64" fillId="0" borderId="31" xfId="77" applyNumberFormat="1" applyFont="1" applyFill="1" applyBorder="1"/>
    <xf numFmtId="0" fontId="60" fillId="0" borderId="0" xfId="0" applyFont="1" applyFill="1" applyAlignment="1">
      <alignment horizontal="right"/>
    </xf>
    <xf numFmtId="0" fontId="19" fillId="27" borderId="470" xfId="0" applyFont="1" applyFill="1" applyBorder="1" applyAlignment="1">
      <alignment horizontal="center" vertical="top"/>
    </xf>
    <xf numFmtId="38" fontId="64" fillId="0" borderId="471" xfId="78" applyFont="1" applyFill="1" applyBorder="1" applyAlignment="1">
      <alignment vertical="center"/>
    </xf>
    <xf numFmtId="38" fontId="64" fillId="0" borderId="472" xfId="78" applyFont="1" applyFill="1" applyBorder="1" applyAlignment="1">
      <alignment vertical="center"/>
    </xf>
    <xf numFmtId="38" fontId="68" fillId="0" borderId="472" xfId="78" applyFont="1" applyFill="1" applyBorder="1" applyAlignment="1">
      <alignment vertical="center"/>
    </xf>
    <xf numFmtId="38" fontId="64" fillId="0" borderId="473" xfId="78" applyFont="1" applyFill="1" applyBorder="1" applyAlignment="1">
      <alignment vertical="center"/>
    </xf>
    <xf numFmtId="38" fontId="68" fillId="0" borderId="472" xfId="78" applyFont="1" applyFill="1" applyBorder="1" applyAlignment="1">
      <alignment horizontal="center" vertical="center"/>
    </xf>
    <xf numFmtId="38" fontId="64" fillId="0" borderId="474" xfId="78" applyFont="1" applyFill="1" applyBorder="1" applyAlignment="1">
      <alignment vertical="center"/>
    </xf>
    <xf numFmtId="38" fontId="64" fillId="25" borderId="162" xfId="77" applyFont="1" applyFill="1" applyBorder="1"/>
    <xf numFmtId="176" fontId="64" fillId="25" borderId="167" xfId="77" applyNumberFormat="1" applyFont="1" applyFill="1" applyBorder="1"/>
    <xf numFmtId="183" fontId="64" fillId="31" borderId="204" xfId="0" applyNumberFormat="1" applyFont="1" applyFill="1" applyBorder="1"/>
    <xf numFmtId="38" fontId="64" fillId="25" borderId="240" xfId="77" applyFont="1" applyFill="1" applyBorder="1"/>
    <xf numFmtId="176" fontId="64" fillId="25" borderId="167" xfId="77" applyNumberFormat="1" applyFont="1" applyFill="1" applyBorder="1" applyAlignment="1">
      <alignment horizontal="center" vertical="center"/>
    </xf>
    <xf numFmtId="176" fontId="64" fillId="31" borderId="204" xfId="0" applyNumberFormat="1" applyFont="1" applyFill="1" applyBorder="1"/>
    <xf numFmtId="176" fontId="64" fillId="0" borderId="164" xfId="77" applyNumberFormat="1" applyFont="1" applyFill="1" applyBorder="1"/>
    <xf numFmtId="182" fontId="64" fillId="0" borderId="36" xfId="77" applyNumberFormat="1" applyFont="1" applyFill="1" applyBorder="1"/>
    <xf numFmtId="176" fontId="64" fillId="0" borderId="164" xfId="77" applyNumberFormat="1" applyFont="1" applyFill="1" applyBorder="1" applyAlignment="1">
      <alignment horizontal="center" vertical="center"/>
    </xf>
    <xf numFmtId="182" fontId="64" fillId="0" borderId="36" xfId="77" applyNumberFormat="1" applyFont="1" applyFill="1" applyBorder="1" applyAlignment="1">
      <alignment horizontal="center" vertical="center"/>
    </xf>
    <xf numFmtId="38" fontId="64" fillId="0" borderId="29" xfId="94" applyNumberFormat="1" applyFont="1" applyFill="1" applyBorder="1" applyAlignment="1">
      <alignment vertical="center"/>
    </xf>
    <xf numFmtId="38" fontId="64" fillId="0" borderId="49" xfId="94" applyNumberFormat="1" applyFont="1" applyFill="1" applyBorder="1" applyAlignment="1">
      <alignment vertical="center"/>
    </xf>
    <xf numFmtId="180" fontId="64" fillId="27" borderId="152" xfId="94" applyNumberFormat="1" applyFont="1" applyFill="1" applyBorder="1" applyAlignment="1">
      <alignment vertical="center"/>
    </xf>
    <xf numFmtId="0" fontId="0" fillId="0" borderId="0" xfId="0" applyFont="1" applyBorder="1"/>
    <xf numFmtId="0" fontId="64" fillId="0" borderId="49" xfId="0" applyFont="1" applyFill="1" applyBorder="1" applyAlignment="1">
      <alignment horizontal="center" vertical="center"/>
    </xf>
    <xf numFmtId="38" fontId="64" fillId="28" borderId="29" xfId="94" applyNumberFormat="1" applyFont="1" applyFill="1" applyBorder="1" applyAlignment="1">
      <alignment vertical="center"/>
    </xf>
    <xf numFmtId="38" fontId="64" fillId="28" borderId="49" xfId="94" applyNumberFormat="1" applyFont="1" applyFill="1" applyBorder="1" applyAlignment="1">
      <alignment vertical="center"/>
    </xf>
    <xf numFmtId="0" fontId="64" fillId="25" borderId="39" xfId="0" applyFont="1" applyFill="1" applyBorder="1" applyAlignment="1">
      <alignment horizontal="center" vertical="center"/>
    </xf>
    <xf numFmtId="38" fontId="49" fillId="25" borderId="60" xfId="77" applyFont="1" applyFill="1" applyBorder="1"/>
    <xf numFmtId="180" fontId="64" fillId="25" borderId="151" xfId="77" applyNumberFormat="1" applyFont="1" applyFill="1" applyBorder="1"/>
    <xf numFmtId="176" fontId="64" fillId="25" borderId="151" xfId="77" applyNumberFormat="1" applyFont="1" applyFill="1" applyBorder="1"/>
    <xf numFmtId="176" fontId="64" fillId="25" borderId="230" xfId="77" applyNumberFormat="1" applyFont="1" applyFill="1" applyBorder="1"/>
    <xf numFmtId="180" fontId="64" fillId="0" borderId="63" xfId="77" applyNumberFormat="1" applyFont="1" applyFill="1" applyBorder="1"/>
    <xf numFmtId="177" fontId="64" fillId="0" borderId="31" xfId="77" applyNumberFormat="1" applyFont="1" applyFill="1" applyBorder="1"/>
    <xf numFmtId="0" fontId="49" fillId="24" borderId="465" xfId="0" applyFont="1" applyFill="1" applyBorder="1" applyAlignment="1">
      <alignment horizontal="center" vertical="center"/>
    </xf>
    <xf numFmtId="180" fontId="64" fillId="24" borderId="402" xfId="77" applyNumberFormat="1" applyFont="1" applyFill="1" applyBorder="1"/>
    <xf numFmtId="179" fontId="49" fillId="24" borderId="389" xfId="77" applyNumberFormat="1" applyFont="1" applyFill="1" applyBorder="1"/>
    <xf numFmtId="177" fontId="64" fillId="24" borderId="389" xfId="77" applyNumberFormat="1" applyFont="1" applyFill="1" applyBorder="1"/>
    <xf numFmtId="0" fontId="61" fillId="25" borderId="470" xfId="0" applyFont="1" applyFill="1" applyBorder="1" applyAlignment="1">
      <alignment horizontal="center" vertical="top"/>
    </xf>
    <xf numFmtId="0" fontId="61" fillId="25" borderId="445" xfId="0" applyFont="1" applyFill="1" applyBorder="1" applyAlignment="1">
      <alignment horizontal="center" vertical="top"/>
    </xf>
    <xf numFmtId="180" fontId="64" fillId="25" borderId="475" xfId="0" applyNumberFormat="1" applyFont="1" applyFill="1" applyBorder="1" applyAlignment="1">
      <alignment horizontal="left" vertical="center" wrapText="1"/>
    </xf>
    <xf numFmtId="180" fontId="68" fillId="25" borderId="476" xfId="0" applyNumberFormat="1" applyFont="1" applyFill="1" applyBorder="1" applyAlignment="1">
      <alignment horizontal="left" vertical="center" wrapText="1"/>
    </xf>
    <xf numFmtId="3" fontId="55" fillId="25" borderId="477" xfId="0" applyNumberFormat="1" applyFont="1" applyFill="1" applyBorder="1" applyAlignment="1">
      <alignment horizontal="right" vertical="center"/>
    </xf>
    <xf numFmtId="3" fontId="49" fillId="25" borderId="478" xfId="0" applyNumberFormat="1" applyFont="1" applyFill="1" applyBorder="1" applyAlignment="1">
      <alignment horizontal="right" vertical="center"/>
    </xf>
    <xf numFmtId="3" fontId="49" fillId="25" borderId="479" xfId="0" applyNumberFormat="1" applyFont="1" applyFill="1" applyBorder="1" applyAlignment="1">
      <alignment horizontal="right" vertical="center"/>
    </xf>
    <xf numFmtId="3" fontId="49" fillId="25" borderId="480" xfId="0" applyNumberFormat="1" applyFont="1" applyFill="1" applyBorder="1" applyAlignment="1">
      <alignment horizontal="right" vertical="center"/>
    </xf>
    <xf numFmtId="3" fontId="55" fillId="25" borderId="481" xfId="0" applyNumberFormat="1" applyFont="1" applyFill="1" applyBorder="1" applyAlignment="1">
      <alignment horizontal="right" vertical="center"/>
    </xf>
    <xf numFmtId="3" fontId="55" fillId="25" borderId="482" xfId="0" applyNumberFormat="1" applyFont="1" applyFill="1" applyBorder="1" applyAlignment="1">
      <alignment horizontal="right" vertical="center"/>
    </xf>
    <xf numFmtId="3" fontId="49" fillId="25" borderId="483" xfId="0" applyNumberFormat="1" applyFont="1" applyFill="1" applyBorder="1" applyAlignment="1">
      <alignment horizontal="right" vertical="center"/>
    </xf>
    <xf numFmtId="3" fontId="49" fillId="25" borderId="484" xfId="0" applyNumberFormat="1" applyFont="1" applyFill="1" applyBorder="1" applyAlignment="1">
      <alignment horizontal="right" vertical="center"/>
    </xf>
    <xf numFmtId="3" fontId="55" fillId="25" borderId="478" xfId="0" applyNumberFormat="1" applyFont="1" applyFill="1" applyBorder="1" applyAlignment="1">
      <alignment horizontal="right" vertical="center"/>
    </xf>
    <xf numFmtId="3" fontId="49" fillId="25" borderId="485" xfId="0" applyNumberFormat="1" applyFont="1" applyFill="1" applyBorder="1" applyAlignment="1">
      <alignment horizontal="right" vertical="center"/>
    </xf>
    <xf numFmtId="3" fontId="55" fillId="25" borderId="486" xfId="0" applyNumberFormat="1" applyFont="1" applyFill="1" applyBorder="1" applyAlignment="1">
      <alignment horizontal="right" vertical="center"/>
    </xf>
    <xf numFmtId="3" fontId="55" fillId="25" borderId="487" xfId="0" applyNumberFormat="1" applyFont="1" applyFill="1" applyBorder="1" applyAlignment="1">
      <alignment horizontal="right" vertical="center"/>
    </xf>
    <xf numFmtId="180" fontId="55" fillId="25" borderId="75" xfId="0" applyNumberFormat="1" applyFont="1" applyFill="1" applyBorder="1" applyAlignment="1">
      <alignment horizontal="right" vertical="center"/>
    </xf>
    <xf numFmtId="180" fontId="49" fillId="25" borderId="110" xfId="0" applyNumberFormat="1" applyFont="1" applyFill="1" applyBorder="1" applyAlignment="1">
      <alignment horizontal="right" vertical="center"/>
    </xf>
    <xf numFmtId="180" fontId="49" fillId="25" borderId="92" xfId="0" applyNumberFormat="1" applyFont="1" applyFill="1" applyBorder="1" applyAlignment="1">
      <alignment horizontal="right" vertical="center"/>
    </xf>
    <xf numFmtId="180" fontId="49" fillId="25" borderId="103" xfId="0" applyNumberFormat="1" applyFont="1" applyFill="1" applyBorder="1" applyAlignment="1">
      <alignment horizontal="right" vertical="center"/>
    </xf>
    <xf numFmtId="180" fontId="55" fillId="25" borderId="103" xfId="0" applyNumberFormat="1" applyFont="1" applyFill="1" applyBorder="1" applyAlignment="1">
      <alignment horizontal="right" vertical="center"/>
    </xf>
    <xf numFmtId="180" fontId="49" fillId="25" borderId="117" xfId="0" applyNumberFormat="1" applyFont="1" applyFill="1" applyBorder="1" applyAlignment="1">
      <alignment horizontal="right" vertical="center"/>
    </xf>
    <xf numFmtId="180" fontId="55" fillId="25" borderId="108" xfId="0" applyNumberFormat="1" applyFont="1" applyFill="1" applyBorder="1" applyAlignment="1">
      <alignment horizontal="right" vertical="center"/>
    </xf>
    <xf numFmtId="180" fontId="55" fillId="25" borderId="241" xfId="0" applyNumberFormat="1" applyFont="1" applyFill="1" applyBorder="1" applyAlignment="1">
      <alignment horizontal="right" vertical="center"/>
    </xf>
    <xf numFmtId="180" fontId="55" fillId="25" borderId="138" xfId="0" applyNumberFormat="1" applyFont="1" applyFill="1" applyBorder="1" applyAlignment="1">
      <alignment horizontal="right" vertical="center"/>
    </xf>
    <xf numFmtId="180" fontId="55" fillId="25" borderId="488" xfId="0" applyNumberFormat="1" applyFont="1" applyFill="1" applyBorder="1" applyAlignment="1">
      <alignment horizontal="right" vertical="center"/>
    </xf>
    <xf numFmtId="38" fontId="68" fillId="25" borderId="489" xfId="78" applyFont="1" applyFill="1" applyBorder="1" applyAlignment="1">
      <alignment vertical="center"/>
    </xf>
    <xf numFmtId="180" fontId="68" fillId="25" borderId="76" xfId="78" applyNumberFormat="1" applyFont="1" applyFill="1" applyBorder="1" applyAlignment="1">
      <alignment vertical="center"/>
    </xf>
    <xf numFmtId="38" fontId="64" fillId="25" borderId="483" xfId="78" applyFont="1" applyFill="1" applyBorder="1" applyAlignment="1">
      <alignment vertical="center"/>
    </xf>
    <xf numFmtId="180" fontId="64" fillId="25" borderId="154" xfId="78" applyNumberFormat="1" applyFont="1" applyFill="1" applyBorder="1" applyAlignment="1">
      <alignment vertical="center"/>
    </xf>
    <xf numFmtId="38" fontId="64" fillId="25" borderId="484" xfId="78" applyFont="1" applyFill="1" applyBorder="1" applyAlignment="1">
      <alignment vertical="center"/>
    </xf>
    <xf numFmtId="180" fontId="64" fillId="25" borderId="95" xfId="78" applyNumberFormat="1" applyFont="1" applyFill="1" applyBorder="1" applyAlignment="1">
      <alignment vertical="center"/>
    </xf>
    <xf numFmtId="38" fontId="64" fillId="25" borderId="480" xfId="78" applyFont="1" applyFill="1" applyBorder="1" applyAlignment="1">
      <alignment vertical="center"/>
    </xf>
    <xf numFmtId="180" fontId="64" fillId="25" borderId="106" xfId="78" applyNumberFormat="1" applyFont="1" applyFill="1" applyBorder="1" applyAlignment="1">
      <alignment vertical="center"/>
    </xf>
    <xf numFmtId="38" fontId="68" fillId="25" borderId="490" xfId="78" applyFont="1" applyFill="1" applyBorder="1" applyAlignment="1">
      <alignment vertical="center"/>
    </xf>
    <xf numFmtId="180" fontId="68" fillId="25" borderId="177" xfId="78" applyNumberFormat="1" applyFont="1" applyFill="1" applyBorder="1" applyAlignment="1">
      <alignment vertical="center"/>
    </xf>
    <xf numFmtId="180" fontId="68" fillId="25" borderId="177" xfId="78" applyNumberFormat="1" applyFont="1" applyFill="1" applyBorder="1" applyAlignment="1">
      <alignment horizontal="center" vertical="center"/>
    </xf>
    <xf numFmtId="180" fontId="64" fillId="25" borderId="86" xfId="78" applyNumberFormat="1" applyFont="1" applyFill="1" applyBorder="1" applyAlignment="1">
      <alignment vertical="center"/>
    </xf>
    <xf numFmtId="38" fontId="64" fillId="25" borderId="479" xfId="78" applyFont="1" applyFill="1" applyBorder="1" applyAlignment="1">
      <alignment vertical="center"/>
    </xf>
    <xf numFmtId="38" fontId="68" fillId="25" borderId="490" xfId="78" applyFont="1" applyFill="1" applyBorder="1" applyAlignment="1">
      <alignment horizontal="center" vertical="center"/>
    </xf>
    <xf numFmtId="38" fontId="68" fillId="25" borderId="482" xfId="78" applyFont="1" applyFill="1" applyBorder="1" applyAlignment="1">
      <alignment vertical="center"/>
    </xf>
    <xf numFmtId="180" fontId="68" fillId="25" borderId="129" xfId="78" applyNumberFormat="1" applyFont="1" applyFill="1" applyBorder="1" applyAlignment="1">
      <alignment vertical="center"/>
    </xf>
    <xf numFmtId="38" fontId="64" fillId="25" borderId="481" xfId="78" applyFont="1" applyFill="1" applyBorder="1" applyAlignment="1">
      <alignment vertical="center"/>
    </xf>
    <xf numFmtId="38" fontId="64" fillId="25" borderId="491" xfId="78" applyFont="1" applyFill="1" applyBorder="1" applyAlignment="1">
      <alignment horizontal="right" vertical="center"/>
    </xf>
    <xf numFmtId="38" fontId="68" fillId="25" borderId="486" xfId="78" applyFont="1" applyFill="1" applyBorder="1" applyAlignment="1">
      <alignment vertical="center"/>
    </xf>
    <xf numFmtId="38" fontId="68" fillId="25" borderId="487" xfId="78" applyFont="1" applyFill="1" applyBorder="1" applyAlignment="1">
      <alignment vertical="center"/>
    </xf>
    <xf numFmtId="180" fontId="68" fillId="25" borderId="492" xfId="78" applyNumberFormat="1" applyFont="1" applyFill="1" applyBorder="1" applyAlignment="1">
      <alignment vertical="center"/>
    </xf>
    <xf numFmtId="180" fontId="64" fillId="25" borderId="133" xfId="78" applyNumberFormat="1" applyFont="1" applyFill="1" applyBorder="1" applyAlignment="1">
      <alignment horizontal="right" vertical="center"/>
    </xf>
    <xf numFmtId="180" fontId="60" fillId="25" borderId="106" xfId="78" applyNumberFormat="1" applyFont="1" applyFill="1" applyBorder="1" applyAlignment="1">
      <alignment horizontal="center" vertical="center"/>
    </xf>
    <xf numFmtId="38" fontId="64" fillId="25" borderId="483" xfId="94" applyNumberFormat="1" applyFont="1" applyFill="1" applyBorder="1" applyAlignment="1">
      <alignment vertical="center"/>
    </xf>
    <xf numFmtId="180" fontId="64" fillId="25" borderId="152" xfId="94" applyNumberFormat="1" applyFont="1" applyFill="1" applyBorder="1" applyAlignment="1">
      <alignment vertical="center"/>
    </xf>
    <xf numFmtId="38" fontId="64" fillId="25" borderId="480" xfId="94" applyNumberFormat="1" applyFont="1" applyFill="1" applyBorder="1" applyAlignment="1">
      <alignment vertical="center"/>
    </xf>
    <xf numFmtId="180" fontId="64" fillId="25" borderId="106" xfId="94" applyNumberFormat="1" applyFont="1" applyFill="1" applyBorder="1" applyAlignment="1">
      <alignment vertical="center"/>
    </xf>
    <xf numFmtId="38" fontId="64" fillId="25" borderId="490" xfId="94" applyNumberFormat="1" applyFont="1" applyFill="1" applyBorder="1" applyAlignment="1">
      <alignment vertical="center"/>
    </xf>
    <xf numFmtId="180" fontId="64" fillId="25" borderId="177" xfId="94" applyNumberFormat="1" applyFont="1" applyFill="1" applyBorder="1" applyAlignment="1">
      <alignment vertical="center"/>
    </xf>
    <xf numFmtId="38" fontId="64" fillId="25" borderId="485" xfId="94" applyNumberFormat="1" applyFont="1" applyFill="1" applyBorder="1" applyAlignment="1">
      <alignment vertical="center"/>
    </xf>
    <xf numFmtId="38" fontId="64" fillId="25" borderId="482" xfId="94" applyNumberFormat="1" applyFont="1" applyFill="1" applyBorder="1" applyAlignment="1">
      <alignment vertical="center"/>
    </xf>
    <xf numFmtId="180" fontId="64" fillId="25" borderId="129" xfId="94" applyNumberFormat="1" applyFont="1" applyFill="1" applyBorder="1" applyAlignment="1">
      <alignment vertical="center"/>
    </xf>
    <xf numFmtId="38" fontId="64" fillId="25" borderId="481" xfId="94" applyNumberFormat="1" applyFont="1" applyFill="1" applyBorder="1" applyAlignment="1">
      <alignment vertical="center"/>
    </xf>
    <xf numFmtId="38" fontId="64" fillId="25" borderId="487" xfId="94" applyNumberFormat="1" applyFont="1" applyFill="1" applyBorder="1" applyAlignment="1">
      <alignment vertical="center"/>
    </xf>
    <xf numFmtId="180" fontId="64" fillId="25" borderId="492" xfId="94" applyNumberFormat="1" applyFont="1" applyFill="1" applyBorder="1" applyAlignment="1">
      <alignment vertical="center"/>
    </xf>
    <xf numFmtId="0" fontId="55" fillId="0" borderId="30" xfId="0" applyFont="1" applyBorder="1" applyAlignment="1">
      <alignment vertical="center"/>
    </xf>
    <xf numFmtId="0" fontId="55" fillId="0" borderId="36" xfId="0" applyFont="1" applyBorder="1" applyAlignment="1">
      <alignment vertical="center"/>
    </xf>
    <xf numFmtId="0" fontId="64" fillId="0" borderId="63" xfId="77" applyNumberFormat="1" applyFont="1" applyBorder="1"/>
    <xf numFmtId="180" fontId="64" fillId="0" borderId="259" xfId="77" applyNumberFormat="1" applyFont="1" applyFill="1" applyBorder="1" applyAlignment="1">
      <alignment horizontal="right"/>
    </xf>
    <xf numFmtId="176" fontId="64" fillId="25" borderId="64" xfId="77" applyNumberFormat="1" applyFont="1" applyFill="1" applyBorder="1" applyAlignment="1">
      <alignment horizontal="right"/>
    </xf>
    <xf numFmtId="176" fontId="64" fillId="26" borderId="63" xfId="77" applyNumberFormat="1" applyFont="1" applyFill="1" applyBorder="1" applyAlignment="1">
      <alignment horizontal="right"/>
    </xf>
    <xf numFmtId="180" fontId="64" fillId="30" borderId="429" xfId="77" applyNumberFormat="1" applyFont="1" applyFill="1" applyBorder="1" applyAlignment="1">
      <alignment horizontal="right"/>
    </xf>
    <xf numFmtId="176" fontId="64" fillId="24" borderId="377" xfId="77" applyNumberFormat="1" applyFont="1" applyFill="1" applyBorder="1" applyAlignment="1">
      <alignment horizontal="right"/>
    </xf>
    <xf numFmtId="176" fontId="64" fillId="24" borderId="259" xfId="77" applyNumberFormat="1" applyFont="1" applyFill="1" applyBorder="1" applyAlignment="1">
      <alignment horizontal="right"/>
    </xf>
    <xf numFmtId="180" fontId="64" fillId="24" borderId="259" xfId="77" applyNumberFormat="1" applyFont="1" applyFill="1" applyBorder="1" applyAlignment="1">
      <alignment horizontal="right"/>
    </xf>
    <xf numFmtId="176" fontId="64" fillId="24" borderId="412" xfId="77" applyNumberFormat="1" applyFont="1" applyFill="1" applyBorder="1" applyAlignment="1">
      <alignment horizontal="right"/>
    </xf>
    <xf numFmtId="180" fontId="64" fillId="24" borderId="412" xfId="77" applyNumberFormat="1" applyFont="1" applyFill="1" applyBorder="1" applyAlignment="1">
      <alignment horizontal="right"/>
    </xf>
    <xf numFmtId="180" fontId="64" fillId="0" borderId="291" xfId="77" applyNumberFormat="1" applyFont="1" applyFill="1" applyBorder="1" applyAlignment="1">
      <alignment horizontal="right"/>
    </xf>
    <xf numFmtId="176" fontId="64" fillId="25" borderId="165" xfId="77" applyNumberFormat="1" applyFont="1" applyFill="1" applyBorder="1" applyAlignment="1">
      <alignment horizontal="right"/>
    </xf>
    <xf numFmtId="176" fontId="64" fillId="26" borderId="164" xfId="77" applyNumberFormat="1" applyFont="1" applyFill="1" applyBorder="1" applyAlignment="1">
      <alignment horizontal="right"/>
    </xf>
    <xf numFmtId="176" fontId="64" fillId="24" borderId="375" xfId="77" applyNumberFormat="1" applyFont="1" applyFill="1" applyBorder="1" applyAlignment="1">
      <alignment horizontal="right"/>
    </xf>
    <xf numFmtId="176" fontId="64" fillId="24" borderId="291" xfId="77" applyNumberFormat="1" applyFont="1" applyFill="1" applyBorder="1" applyAlignment="1">
      <alignment horizontal="right"/>
    </xf>
    <xf numFmtId="180" fontId="64" fillId="24" borderId="291" xfId="77" applyNumberFormat="1" applyFont="1" applyFill="1" applyBorder="1" applyAlignment="1">
      <alignment horizontal="right"/>
    </xf>
    <xf numFmtId="176" fontId="64" fillId="24" borderId="408" xfId="77" applyNumberFormat="1" applyFont="1" applyFill="1" applyBorder="1" applyAlignment="1">
      <alignment horizontal="right"/>
    </xf>
    <xf numFmtId="180" fontId="64" fillId="24" borderId="408" xfId="77" applyNumberFormat="1" applyFont="1" applyFill="1" applyBorder="1" applyAlignment="1">
      <alignment horizontal="right"/>
    </xf>
    <xf numFmtId="0" fontId="64" fillId="30" borderId="39" xfId="0" applyFont="1" applyFill="1" applyBorder="1" applyAlignment="1">
      <alignment horizontal="center" vertical="center"/>
    </xf>
    <xf numFmtId="38" fontId="64" fillId="30" borderId="60" xfId="77" applyFont="1" applyFill="1" applyBorder="1"/>
    <xf numFmtId="180" fontId="64" fillId="30" borderId="0" xfId="77" applyNumberFormat="1" applyFont="1" applyFill="1" applyBorder="1"/>
    <xf numFmtId="180" fontId="64" fillId="30" borderId="151" xfId="77" applyNumberFormat="1" applyFont="1" applyFill="1" applyBorder="1"/>
    <xf numFmtId="0" fontId="64" fillId="30" borderId="493" xfId="0" applyFont="1" applyFill="1" applyBorder="1" applyAlignment="1">
      <alignment horizontal="center" vertical="top"/>
    </xf>
    <xf numFmtId="3" fontId="68" fillId="30" borderId="494" xfId="0" applyNumberFormat="1" applyFont="1" applyFill="1" applyBorder="1" applyAlignment="1">
      <alignment horizontal="right" vertical="center"/>
    </xf>
    <xf numFmtId="3" fontId="64" fillId="30" borderId="493" xfId="0" applyNumberFormat="1" applyFont="1" applyFill="1" applyBorder="1" applyAlignment="1">
      <alignment horizontal="right" vertical="center"/>
    </xf>
    <xf numFmtId="3" fontId="64" fillId="30" borderId="495" xfId="0" applyNumberFormat="1" applyFont="1" applyFill="1" applyBorder="1" applyAlignment="1">
      <alignment horizontal="right" vertical="center"/>
    </xf>
    <xf numFmtId="3" fontId="64" fillId="30" borderId="496" xfId="0" applyNumberFormat="1" applyFont="1" applyFill="1" applyBorder="1" applyAlignment="1">
      <alignment horizontal="right" vertical="center"/>
    </xf>
    <xf numFmtId="3" fontId="68" fillId="30" borderId="497" xfId="0" applyNumberFormat="1" applyFont="1" applyFill="1" applyBorder="1" applyAlignment="1">
      <alignment horizontal="right" vertical="center"/>
    </xf>
    <xf numFmtId="3" fontId="68" fillId="30" borderId="498" xfId="0" applyNumberFormat="1" applyFont="1" applyFill="1" applyBorder="1" applyAlignment="1">
      <alignment horizontal="right" vertical="center"/>
    </xf>
    <xf numFmtId="3" fontId="64" fillId="30" borderId="499" xfId="0" applyNumberFormat="1" applyFont="1" applyFill="1" applyBorder="1" applyAlignment="1">
      <alignment horizontal="right" vertical="center"/>
    </xf>
    <xf numFmtId="3" fontId="64" fillId="30" borderId="500" xfId="0" applyNumberFormat="1" applyFont="1" applyFill="1" applyBorder="1" applyAlignment="1">
      <alignment horizontal="right" vertical="center"/>
    </xf>
    <xf numFmtId="3" fontId="68" fillId="30" borderId="493" xfId="0" applyNumberFormat="1" applyFont="1" applyFill="1" applyBorder="1" applyAlignment="1">
      <alignment horizontal="right" vertical="center"/>
    </xf>
    <xf numFmtId="3" fontId="64" fillId="30" borderId="501" xfId="0" applyNumberFormat="1" applyFont="1" applyFill="1" applyBorder="1" applyAlignment="1">
      <alignment horizontal="right" vertical="center"/>
    </xf>
    <xf numFmtId="3" fontId="68" fillId="30" borderId="502" xfId="0" applyNumberFormat="1" applyFont="1" applyFill="1" applyBorder="1" applyAlignment="1">
      <alignment horizontal="right" vertical="center"/>
    </xf>
    <xf numFmtId="3" fontId="68" fillId="30" borderId="503" xfId="0" applyNumberFormat="1" applyFont="1" applyFill="1" applyBorder="1" applyAlignment="1">
      <alignment horizontal="right" vertical="center"/>
    </xf>
    <xf numFmtId="0" fontId="49" fillId="24" borderId="504" xfId="0" applyFont="1" applyFill="1" applyBorder="1" applyAlignment="1">
      <alignment horizontal="center" vertical="center"/>
    </xf>
    <xf numFmtId="38" fontId="64" fillId="24" borderId="242" xfId="77" applyFont="1" applyFill="1" applyBorder="1"/>
    <xf numFmtId="176" fontId="64" fillId="24" borderId="505" xfId="77" applyNumberFormat="1" applyFont="1" applyFill="1" applyBorder="1"/>
    <xf numFmtId="38" fontId="64" fillId="30" borderId="53" xfId="77" applyFont="1" applyFill="1" applyBorder="1"/>
    <xf numFmtId="180" fontId="64" fillId="26" borderId="23" xfId="77" applyNumberFormat="1" applyFont="1" applyFill="1" applyBorder="1"/>
    <xf numFmtId="180" fontId="64" fillId="30" borderId="243" xfId="77" applyNumberFormat="1" applyFont="1" applyFill="1" applyBorder="1"/>
    <xf numFmtId="180" fontId="64" fillId="30" borderId="57" xfId="77" applyNumberFormat="1" applyFont="1" applyFill="1" applyBorder="1"/>
    <xf numFmtId="183" fontId="64" fillId="26" borderId="64" xfId="77" applyNumberFormat="1" applyFont="1" applyFill="1" applyBorder="1"/>
    <xf numFmtId="180" fontId="64" fillId="30" borderId="66" xfId="77" applyNumberFormat="1" applyFont="1" applyFill="1" applyBorder="1"/>
    <xf numFmtId="0" fontId="64" fillId="26" borderId="180" xfId="0" applyFont="1" applyFill="1" applyBorder="1" applyAlignment="1">
      <alignment horizontal="center" vertical="center"/>
    </xf>
    <xf numFmtId="38" fontId="68" fillId="26" borderId="244" xfId="78" applyFont="1" applyFill="1" applyBorder="1" applyAlignment="1">
      <alignment vertical="center"/>
    </xf>
    <xf numFmtId="38" fontId="64" fillId="26" borderId="245" xfId="78" applyFont="1" applyFill="1" applyBorder="1" applyAlignment="1">
      <alignment vertical="center"/>
    </xf>
    <xf numFmtId="38" fontId="64" fillId="26" borderId="246" xfId="78" applyFont="1" applyFill="1" applyBorder="1" applyAlignment="1">
      <alignment vertical="center"/>
    </xf>
    <xf numFmtId="38" fontId="64" fillId="26" borderId="247" xfId="78" applyFont="1" applyFill="1" applyBorder="1" applyAlignment="1">
      <alignment vertical="center"/>
    </xf>
    <xf numFmtId="38" fontId="68" fillId="26" borderId="180" xfId="78" applyFont="1" applyFill="1" applyBorder="1" applyAlignment="1">
      <alignment vertical="center"/>
    </xf>
    <xf numFmtId="38" fontId="64" fillId="26" borderId="248" xfId="78" applyFont="1" applyFill="1" applyBorder="1" applyAlignment="1">
      <alignment vertical="center"/>
    </xf>
    <xf numFmtId="38" fontId="64" fillId="26" borderId="244" xfId="78" applyFont="1" applyFill="1" applyBorder="1" applyAlignment="1">
      <alignment vertical="center"/>
    </xf>
    <xf numFmtId="38" fontId="68" fillId="26" borderId="247" xfId="78" applyFont="1" applyFill="1" applyBorder="1" applyAlignment="1">
      <alignment vertical="center"/>
    </xf>
    <xf numFmtId="38" fontId="68" fillId="26" borderId="180" xfId="78" applyFont="1" applyFill="1" applyBorder="1" applyAlignment="1">
      <alignment horizontal="center" vertical="center"/>
    </xf>
    <xf numFmtId="38" fontId="64" fillId="26" borderId="178" xfId="78" applyFont="1" applyFill="1" applyBorder="1" applyAlignment="1">
      <alignment vertical="center"/>
    </xf>
    <xf numFmtId="38" fontId="64" fillId="26" borderId="249" xfId="78" applyFont="1" applyFill="1" applyBorder="1" applyAlignment="1">
      <alignment vertical="center"/>
    </xf>
    <xf numFmtId="38" fontId="68" fillId="26" borderId="249" xfId="78" applyFont="1" applyFill="1" applyBorder="1" applyAlignment="1">
      <alignment vertical="center"/>
    </xf>
    <xf numFmtId="0" fontId="64" fillId="30" borderId="506" xfId="0" applyFont="1" applyFill="1" applyBorder="1" applyAlignment="1">
      <alignment horizontal="center" vertical="center"/>
    </xf>
    <xf numFmtId="38" fontId="64" fillId="30" borderId="507" xfId="77" applyFont="1" applyFill="1" applyBorder="1"/>
    <xf numFmtId="180" fontId="64" fillId="30" borderId="508" xfId="77" applyNumberFormat="1" applyFont="1" applyFill="1" applyBorder="1"/>
    <xf numFmtId="183" fontId="64" fillId="31" borderId="509" xfId="0" applyNumberFormat="1" applyFont="1" applyFill="1" applyBorder="1" applyAlignment="1">
      <alignment horizontal="right"/>
    </xf>
    <xf numFmtId="38" fontId="64" fillId="30" borderId="510" xfId="77" applyFont="1" applyFill="1" applyBorder="1"/>
    <xf numFmtId="180" fontId="64" fillId="30" borderId="508" xfId="77" applyNumberFormat="1" applyFont="1" applyFill="1" applyBorder="1" applyAlignment="1">
      <alignment horizontal="center" vertical="center"/>
    </xf>
    <xf numFmtId="38" fontId="64" fillId="30" borderId="511" xfId="77" applyFont="1" applyFill="1" applyBorder="1"/>
    <xf numFmtId="180" fontId="64" fillId="30" borderId="512" xfId="77" applyNumberFormat="1" applyFont="1" applyFill="1" applyBorder="1"/>
    <xf numFmtId="0" fontId="64" fillId="30" borderId="513" xfId="0" applyFont="1" applyFill="1" applyBorder="1" applyAlignment="1">
      <alignment horizontal="center" vertical="top"/>
    </xf>
    <xf numFmtId="38" fontId="64" fillId="30" borderId="514" xfId="94" applyNumberFormat="1" applyFont="1" applyFill="1" applyBorder="1" applyAlignment="1">
      <alignment vertical="center"/>
    </xf>
    <xf numFmtId="38" fontId="64" fillId="30" borderId="515" xfId="94" applyNumberFormat="1" applyFont="1" applyFill="1" applyBorder="1" applyAlignment="1">
      <alignment vertical="center"/>
    </xf>
    <xf numFmtId="38" fontId="64" fillId="30" borderId="516" xfId="94" applyNumberFormat="1" applyFont="1" applyFill="1" applyBorder="1" applyAlignment="1">
      <alignment vertical="center"/>
    </xf>
    <xf numFmtId="38" fontId="64" fillId="30" borderId="517" xfId="94" applyNumberFormat="1" applyFont="1" applyFill="1" applyBorder="1" applyAlignment="1">
      <alignment vertical="center"/>
    </xf>
    <xf numFmtId="38" fontId="64" fillId="30" borderId="518" xfId="94" applyNumberFormat="1" applyFont="1" applyFill="1" applyBorder="1" applyAlignment="1">
      <alignment vertical="center"/>
    </xf>
    <xf numFmtId="38" fontId="64" fillId="30" borderId="519" xfId="94" applyNumberFormat="1" applyFont="1" applyFill="1" applyBorder="1" applyAlignment="1">
      <alignment vertical="center"/>
    </xf>
    <xf numFmtId="38" fontId="64" fillId="30" borderId="520" xfId="94" applyNumberFormat="1" applyFont="1" applyFill="1" applyBorder="1" applyAlignment="1">
      <alignment vertical="center"/>
    </xf>
    <xf numFmtId="0" fontId="64" fillId="30" borderId="521" xfId="0" applyFont="1" applyFill="1" applyBorder="1" applyAlignment="1">
      <alignment horizontal="center" vertical="top"/>
    </xf>
    <xf numFmtId="180" fontId="64" fillId="30" borderId="522" xfId="77" applyNumberFormat="1" applyFont="1" applyFill="1" applyBorder="1"/>
    <xf numFmtId="177" fontId="64" fillId="31" borderId="516" xfId="77" applyNumberFormat="1" applyFont="1" applyFill="1" applyBorder="1"/>
    <xf numFmtId="180" fontId="60" fillId="30" borderId="452" xfId="78" applyNumberFormat="1" applyFont="1" applyFill="1" applyBorder="1" applyAlignment="1">
      <alignment vertical="center"/>
    </xf>
    <xf numFmtId="180" fontId="60" fillId="30" borderId="453" xfId="78" applyNumberFormat="1" applyFont="1" applyFill="1" applyBorder="1" applyAlignment="1">
      <alignment vertical="center"/>
    </xf>
    <xf numFmtId="179" fontId="64" fillId="30" borderId="523" xfId="78" applyNumberFormat="1" applyFont="1" applyFill="1" applyBorder="1" applyAlignment="1">
      <alignment horizontal="center" vertical="center" wrapText="1"/>
    </xf>
    <xf numFmtId="179" fontId="64" fillId="30" borderId="524" xfId="94" applyNumberFormat="1" applyFont="1" applyFill="1" applyBorder="1" applyAlignment="1">
      <alignment horizontal="left" vertical="center" wrapText="1"/>
    </xf>
    <xf numFmtId="179" fontId="64" fillId="30" borderId="525" xfId="94" applyNumberFormat="1" applyFont="1" applyFill="1" applyBorder="1" applyAlignment="1">
      <alignment horizontal="left" vertical="center" wrapText="1"/>
    </xf>
    <xf numFmtId="38" fontId="68" fillId="27" borderId="288" xfId="78" applyFont="1" applyFill="1" applyBorder="1" applyAlignment="1">
      <alignment horizontal="center" vertical="center"/>
    </xf>
    <xf numFmtId="38" fontId="64" fillId="27" borderId="288" xfId="78" applyFont="1" applyFill="1" applyBorder="1" applyAlignment="1">
      <alignment horizontal="center" vertical="center"/>
    </xf>
    <xf numFmtId="180" fontId="49" fillId="27" borderId="526" xfId="0" applyNumberFormat="1" applyFont="1" applyFill="1" applyBorder="1" applyAlignment="1">
      <alignment horizontal="left" vertical="center" wrapText="1"/>
    </xf>
    <xf numFmtId="180" fontId="55" fillId="27" borderId="463" xfId="0" applyNumberFormat="1" applyFont="1" applyFill="1" applyBorder="1" applyAlignment="1">
      <alignment horizontal="left" vertical="center" wrapText="1"/>
    </xf>
    <xf numFmtId="179" fontId="0" fillId="0" borderId="0" xfId="77" applyNumberFormat="1" applyFont="1" applyAlignment="1">
      <alignment wrapText="1"/>
    </xf>
    <xf numFmtId="179" fontId="49" fillId="27" borderId="524" xfId="94" applyNumberFormat="1" applyFont="1" applyFill="1" applyBorder="1" applyAlignment="1">
      <alignment horizontal="left" vertical="center" wrapText="1"/>
    </xf>
    <xf numFmtId="179" fontId="49" fillId="27" borderId="463" xfId="94" applyNumberFormat="1" applyFont="1" applyFill="1" applyBorder="1" applyAlignment="1">
      <alignment horizontal="left" vertical="center" wrapText="1"/>
    </xf>
    <xf numFmtId="179" fontId="49" fillId="27" borderId="464" xfId="94" applyNumberFormat="1" applyFont="1" applyFill="1" applyBorder="1" applyAlignment="1">
      <alignment vertical="center"/>
    </xf>
    <xf numFmtId="176" fontId="0" fillId="0" borderId="0" xfId="0" applyNumberFormat="1" applyFont="1"/>
    <xf numFmtId="38" fontId="69" fillId="24" borderId="387" xfId="77" applyFont="1" applyFill="1" applyBorder="1"/>
    <xf numFmtId="38" fontId="69" fillId="24" borderId="409" xfId="77" applyFont="1" applyFill="1" applyBorder="1"/>
    <xf numFmtId="180" fontId="68" fillId="27" borderId="177" xfId="0" applyNumberFormat="1" applyFont="1" applyFill="1" applyBorder="1" applyAlignment="1">
      <alignment horizontal="right" vertical="center"/>
    </xf>
    <xf numFmtId="180" fontId="64" fillId="27" borderId="111" xfId="0" applyNumberFormat="1" applyFont="1" applyFill="1" applyBorder="1" applyAlignment="1">
      <alignment horizontal="right" vertical="center"/>
    </xf>
    <xf numFmtId="180" fontId="64" fillId="27" borderId="86" xfId="0" applyNumberFormat="1" applyFont="1" applyFill="1" applyBorder="1" applyAlignment="1">
      <alignment horizontal="right" vertical="center"/>
    </xf>
    <xf numFmtId="180" fontId="64" fillId="27" borderId="177" xfId="0" applyNumberFormat="1" applyFont="1" applyFill="1" applyBorder="1" applyAlignment="1">
      <alignment horizontal="right" vertical="center"/>
    </xf>
    <xf numFmtId="180" fontId="64" fillId="27" borderId="95" xfId="0" applyNumberFormat="1" applyFont="1" applyFill="1" applyBorder="1" applyAlignment="1">
      <alignment horizontal="right" vertical="center"/>
    </xf>
    <xf numFmtId="180" fontId="68" fillId="27" borderId="134" xfId="0" applyNumberFormat="1" applyFont="1" applyFill="1" applyBorder="1" applyAlignment="1">
      <alignment horizontal="right" vertical="center"/>
    </xf>
    <xf numFmtId="180" fontId="68" fillId="27" borderId="143" xfId="0" applyNumberFormat="1" applyFont="1" applyFill="1" applyBorder="1" applyAlignment="1">
      <alignment horizontal="right" vertical="center"/>
    </xf>
    <xf numFmtId="180" fontId="68" fillId="27" borderId="527" xfId="0" applyNumberFormat="1" applyFont="1" applyFill="1" applyBorder="1" applyAlignment="1">
      <alignment horizontal="right" vertical="center"/>
    </xf>
    <xf numFmtId="0" fontId="19" fillId="27" borderId="528" xfId="0" applyFont="1" applyFill="1" applyBorder="1" applyAlignment="1">
      <alignment horizontal="center" vertical="top"/>
    </xf>
    <xf numFmtId="180" fontId="49" fillId="27" borderId="529" xfId="0" applyNumberFormat="1" applyFont="1" applyFill="1" applyBorder="1" applyAlignment="1">
      <alignment horizontal="left" vertical="center" wrapText="1"/>
    </xf>
    <xf numFmtId="180" fontId="55" fillId="27" borderId="530" xfId="0" applyNumberFormat="1" applyFont="1" applyFill="1" applyBorder="1" applyAlignment="1">
      <alignment horizontal="left" vertical="center" wrapText="1"/>
    </xf>
    <xf numFmtId="0" fontId="19" fillId="27" borderId="445" xfId="0" applyFont="1" applyFill="1" applyBorder="1" applyAlignment="1">
      <alignment horizontal="center" vertical="top"/>
    </xf>
    <xf numFmtId="179" fontId="1" fillId="27" borderId="531" xfId="78" applyNumberFormat="1" applyFont="1" applyFill="1" applyBorder="1" applyAlignment="1">
      <alignment horizontal="center" vertical="center" wrapText="1"/>
    </xf>
    <xf numFmtId="180" fontId="68" fillId="27" borderId="532" xfId="78" applyNumberFormat="1" applyFont="1" applyFill="1" applyBorder="1" applyAlignment="1">
      <alignment vertical="center"/>
    </xf>
    <xf numFmtId="180" fontId="64" fillId="27" borderId="533" xfId="78" applyNumberFormat="1" applyFont="1" applyFill="1" applyBorder="1" applyAlignment="1">
      <alignment vertical="center"/>
    </xf>
    <xf numFmtId="180" fontId="64" fillId="27" borderId="534" xfId="78" applyNumberFormat="1" applyFont="1" applyFill="1" applyBorder="1" applyAlignment="1">
      <alignment vertical="center"/>
    </xf>
    <xf numFmtId="180" fontId="64" fillId="27" borderId="535" xfId="78" applyNumberFormat="1" applyFont="1" applyFill="1" applyBorder="1" applyAlignment="1">
      <alignment vertical="center"/>
    </xf>
    <xf numFmtId="180" fontId="68" fillId="27" borderId="535" xfId="78" applyNumberFormat="1" applyFont="1" applyFill="1" applyBorder="1" applyAlignment="1">
      <alignment vertical="center"/>
    </xf>
    <xf numFmtId="180" fontId="64" fillId="27" borderId="536" xfId="78" applyNumberFormat="1" applyFont="1" applyFill="1" applyBorder="1" applyAlignment="1">
      <alignment vertical="center"/>
    </xf>
    <xf numFmtId="180" fontId="60" fillId="27" borderId="535" xfId="78" applyNumberFormat="1" applyFont="1" applyFill="1" applyBorder="1" applyAlignment="1">
      <alignment horizontal="center" vertical="center"/>
    </xf>
    <xf numFmtId="180" fontId="62" fillId="27" borderId="535" xfId="78" applyNumberFormat="1" applyFont="1" applyFill="1" applyBorder="1" applyAlignment="1">
      <alignment horizontal="center" vertical="center"/>
    </xf>
    <xf numFmtId="180" fontId="68" fillId="27" borderId="537" xfId="78" applyNumberFormat="1" applyFont="1" applyFill="1" applyBorder="1" applyAlignment="1">
      <alignment vertical="center"/>
    </xf>
    <xf numFmtId="180" fontId="64" fillId="27" borderId="538" xfId="78" applyNumberFormat="1" applyFont="1" applyFill="1" applyBorder="1" applyAlignment="1">
      <alignment vertical="center"/>
    </xf>
    <xf numFmtId="180" fontId="64" fillId="27" borderId="539" xfId="78" applyNumberFormat="1" applyFont="1" applyFill="1" applyBorder="1" applyAlignment="1">
      <alignment horizontal="right" vertical="center"/>
    </xf>
    <xf numFmtId="180" fontId="68" fillId="27" borderId="540" xfId="78" applyNumberFormat="1" applyFont="1" applyFill="1" applyBorder="1" applyAlignment="1">
      <alignment vertical="center"/>
    </xf>
    <xf numFmtId="180" fontId="68" fillId="27" borderId="541" xfId="78" applyNumberFormat="1" applyFont="1" applyFill="1" applyBorder="1" applyAlignment="1">
      <alignment vertical="center"/>
    </xf>
    <xf numFmtId="180" fontId="64" fillId="27" borderId="96" xfId="94" applyNumberFormat="1" applyFont="1" applyFill="1" applyBorder="1" applyAlignment="1">
      <alignment vertical="center"/>
    </xf>
    <xf numFmtId="180" fontId="64" fillId="27" borderId="39" xfId="94" applyNumberFormat="1" applyFont="1" applyFill="1" applyBorder="1" applyAlignment="1">
      <alignment vertical="center"/>
    </xf>
    <xf numFmtId="180" fontId="64" fillId="27" borderId="48" xfId="94" applyNumberFormat="1" applyFont="1" applyFill="1" applyBorder="1" applyAlignment="1">
      <alignment vertical="center"/>
    </xf>
    <xf numFmtId="180" fontId="64" fillId="27" borderId="542" xfId="94" applyNumberFormat="1" applyFont="1" applyFill="1" applyBorder="1" applyAlignment="1">
      <alignment vertical="center"/>
    </xf>
    <xf numFmtId="179" fontId="64" fillId="30" borderId="413" xfId="78" applyNumberFormat="1" applyFont="1" applyFill="1" applyBorder="1" applyAlignment="1">
      <alignment horizontal="left" vertical="center" wrapText="1"/>
    </xf>
    <xf numFmtId="179" fontId="49" fillId="27" borderId="543" xfId="78" applyNumberFormat="1" applyFont="1" applyFill="1" applyBorder="1" applyAlignment="1">
      <alignment horizontal="left" vertical="center" wrapText="1"/>
    </xf>
    <xf numFmtId="179" fontId="49" fillId="27" borderId="316" xfId="94" applyNumberFormat="1" applyFont="1" applyFill="1" applyBorder="1" applyAlignment="1">
      <alignment horizontal="left" vertical="center" wrapText="1"/>
    </xf>
    <xf numFmtId="179" fontId="64" fillId="30" borderId="316" xfId="94" applyNumberFormat="1" applyFont="1" applyFill="1" applyBorder="1" applyAlignment="1">
      <alignment horizontal="left" vertical="center" wrapText="1"/>
    </xf>
    <xf numFmtId="179" fontId="64" fillId="24" borderId="544" xfId="77" applyNumberFormat="1" applyFont="1" applyFill="1" applyBorder="1"/>
    <xf numFmtId="0" fontId="64" fillId="0" borderId="545" xfId="0" applyFont="1" applyFill="1" applyBorder="1" applyAlignment="1">
      <alignment horizontal="center" vertical="center"/>
    </xf>
    <xf numFmtId="38" fontId="64" fillId="0" borderId="546" xfId="77" applyFont="1" applyFill="1" applyBorder="1"/>
    <xf numFmtId="180" fontId="64" fillId="0" borderId="547" xfId="77" applyNumberFormat="1" applyFont="1" applyFill="1" applyBorder="1"/>
    <xf numFmtId="179" fontId="64" fillId="0" borderId="548" xfId="77" applyNumberFormat="1" applyFont="1" applyFill="1" applyBorder="1"/>
    <xf numFmtId="176" fontId="64" fillId="0" borderId="547" xfId="77" applyNumberFormat="1" applyFont="1" applyFill="1" applyBorder="1"/>
    <xf numFmtId="176" fontId="64" fillId="0" borderId="549" xfId="77" applyNumberFormat="1" applyFont="1" applyFill="1" applyBorder="1"/>
    <xf numFmtId="179" fontId="64" fillId="31" borderId="548" xfId="77" applyNumberFormat="1" applyFont="1" applyFill="1" applyBorder="1"/>
    <xf numFmtId="179" fontId="64" fillId="0" borderId="550" xfId="77" applyNumberFormat="1" applyFont="1" applyFill="1" applyBorder="1"/>
    <xf numFmtId="179" fontId="64" fillId="0" borderId="22" xfId="77" applyNumberFormat="1" applyFont="1" applyFill="1" applyBorder="1"/>
    <xf numFmtId="179" fontId="64" fillId="0" borderId="551" xfId="77" applyNumberFormat="1" applyFont="1" applyFill="1" applyBorder="1"/>
    <xf numFmtId="179" fontId="64" fillId="31" borderId="552" xfId="77" applyNumberFormat="1" applyFont="1" applyFill="1" applyBorder="1"/>
    <xf numFmtId="179" fontId="64" fillId="31" borderId="553" xfId="77" applyNumberFormat="1" applyFont="1" applyFill="1" applyBorder="1"/>
    <xf numFmtId="179" fontId="64" fillId="31" borderId="554" xfId="77" applyNumberFormat="1" applyFont="1" applyFill="1" applyBorder="1"/>
    <xf numFmtId="179" fontId="64" fillId="31" borderId="555" xfId="77" applyNumberFormat="1" applyFont="1" applyFill="1" applyBorder="1"/>
    <xf numFmtId="0" fontId="64" fillId="0" borderId="556" xfId="0" applyFont="1" applyFill="1" applyBorder="1" applyAlignment="1">
      <alignment horizontal="center" vertical="center"/>
    </xf>
    <xf numFmtId="38" fontId="64" fillId="0" borderId="557" xfId="77" applyFont="1" applyFill="1" applyBorder="1"/>
    <xf numFmtId="179" fontId="64" fillId="31" borderId="558" xfId="77" applyNumberFormat="1" applyFont="1" applyFill="1" applyBorder="1"/>
    <xf numFmtId="176" fontId="64" fillId="0" borderId="559" xfId="77" applyNumberFormat="1" applyFont="1" applyFill="1" applyBorder="1"/>
    <xf numFmtId="180" fontId="68" fillId="30" borderId="560" xfId="0" applyNumberFormat="1" applyFont="1" applyFill="1" applyBorder="1" applyAlignment="1">
      <alignment horizontal="right" vertical="center"/>
    </xf>
    <xf numFmtId="180" fontId="64" fillId="30" borderId="152" xfId="0" applyNumberFormat="1" applyFont="1" applyFill="1" applyBorder="1" applyAlignment="1">
      <alignment horizontal="right" vertical="center"/>
    </xf>
    <xf numFmtId="180" fontId="64" fillId="30" borderId="88" xfId="0" applyNumberFormat="1" applyFont="1" applyFill="1" applyBorder="1" applyAlignment="1">
      <alignment horizontal="right" vertical="center"/>
    </xf>
    <xf numFmtId="180" fontId="64" fillId="30" borderId="96" xfId="0" applyNumberFormat="1" applyFont="1" applyFill="1" applyBorder="1" applyAlignment="1">
      <alignment horizontal="right" vertical="center"/>
    </xf>
    <xf numFmtId="180" fontId="68" fillId="30" borderId="96" xfId="0" applyNumberFormat="1" applyFont="1" applyFill="1" applyBorder="1" applyAlignment="1">
      <alignment horizontal="right" vertical="center"/>
    </xf>
    <xf numFmtId="180" fontId="64" fillId="30" borderId="77" xfId="0" applyNumberFormat="1" applyFont="1" applyFill="1" applyBorder="1" applyAlignment="1">
      <alignment horizontal="right" vertical="center"/>
    </xf>
    <xf numFmtId="180" fontId="68" fillId="30" borderId="39" xfId="0" applyNumberFormat="1" applyFont="1" applyFill="1" applyBorder="1" applyAlignment="1">
      <alignment horizontal="right" vertical="center"/>
    </xf>
    <xf numFmtId="180" fontId="68" fillId="30" borderId="48" xfId="0" applyNumberFormat="1" applyFont="1" applyFill="1" applyBorder="1" applyAlignment="1">
      <alignment horizontal="right" vertical="center"/>
    </xf>
    <xf numFmtId="180" fontId="68" fillId="30" borderId="135" xfId="0" applyNumberFormat="1" applyFont="1" applyFill="1" applyBorder="1" applyAlignment="1">
      <alignment horizontal="right" vertical="center"/>
    </xf>
    <xf numFmtId="180" fontId="68" fillId="30" borderId="542" xfId="0" applyNumberFormat="1" applyFont="1" applyFill="1" applyBorder="1" applyAlignment="1">
      <alignment horizontal="right" vertical="center"/>
    </xf>
    <xf numFmtId="0" fontId="61" fillId="0" borderId="561" xfId="0" applyFont="1" applyFill="1" applyBorder="1" applyAlignment="1">
      <alignment horizontal="center" vertical="top"/>
    </xf>
    <xf numFmtId="0" fontId="61" fillId="0" borderId="562" xfId="0" applyFont="1" applyFill="1" applyBorder="1" applyAlignment="1">
      <alignment vertical="top"/>
    </xf>
    <xf numFmtId="3" fontId="68" fillId="0" borderId="548" xfId="0" applyNumberFormat="1" applyFont="1" applyFill="1" applyBorder="1" applyAlignment="1">
      <alignment horizontal="right" vertical="center"/>
    </xf>
    <xf numFmtId="180" fontId="68" fillId="0" borderId="558" xfId="0" applyNumberFormat="1" applyFont="1" applyFill="1" applyBorder="1" applyAlignment="1">
      <alignment horizontal="right" vertical="center"/>
    </xf>
    <xf numFmtId="3" fontId="64" fillId="0" borderId="563" xfId="0" applyNumberFormat="1" applyFont="1" applyFill="1" applyBorder="1" applyAlignment="1">
      <alignment horizontal="right" vertical="center"/>
    </xf>
    <xf numFmtId="180" fontId="64" fillId="0" borderId="564" xfId="0" applyNumberFormat="1" applyFont="1" applyFill="1" applyBorder="1" applyAlignment="1">
      <alignment horizontal="right" vertical="center"/>
    </xf>
    <xf numFmtId="3" fontId="64" fillId="0" borderId="565" xfId="0" applyNumberFormat="1" applyFont="1" applyFill="1" applyBorder="1" applyAlignment="1">
      <alignment horizontal="right" vertical="center"/>
    </xf>
    <xf numFmtId="180" fontId="64" fillId="0" borderId="566" xfId="0" applyNumberFormat="1" applyFont="1" applyFill="1" applyBorder="1" applyAlignment="1">
      <alignment horizontal="right" vertical="center"/>
    </xf>
    <xf numFmtId="3" fontId="64" fillId="0" borderId="548" xfId="0" applyNumberFormat="1" applyFont="1" applyFill="1" applyBorder="1" applyAlignment="1">
      <alignment horizontal="right" vertical="center"/>
    </xf>
    <xf numFmtId="180" fontId="64" fillId="0" borderId="558" xfId="0" applyNumberFormat="1" applyFont="1" applyFill="1" applyBorder="1" applyAlignment="1">
      <alignment horizontal="right" vertical="center"/>
    </xf>
    <xf numFmtId="3" fontId="64" fillId="0" borderId="567" xfId="0" applyNumberFormat="1" applyFont="1" applyFill="1" applyBorder="1" applyAlignment="1">
      <alignment horizontal="right" vertical="center"/>
    </xf>
    <xf numFmtId="180" fontId="64" fillId="0" borderId="568" xfId="0" applyNumberFormat="1" applyFont="1" applyFill="1" applyBorder="1" applyAlignment="1">
      <alignment horizontal="right" vertical="center"/>
    </xf>
    <xf numFmtId="3" fontId="68" fillId="0" borderId="569" xfId="0" applyNumberFormat="1" applyFont="1" applyFill="1" applyBorder="1" applyAlignment="1">
      <alignment horizontal="right" vertical="center"/>
    </xf>
    <xf numFmtId="180" fontId="68" fillId="0" borderId="570" xfId="0" applyNumberFormat="1" applyFont="1" applyFill="1" applyBorder="1" applyAlignment="1">
      <alignment horizontal="right" vertical="center"/>
    </xf>
    <xf numFmtId="3" fontId="68" fillId="0" borderId="571" xfId="0" applyNumberFormat="1" applyFont="1" applyFill="1" applyBorder="1" applyAlignment="1">
      <alignment horizontal="right" vertical="center"/>
    </xf>
    <xf numFmtId="180" fontId="68" fillId="0" borderId="572" xfId="0" applyNumberFormat="1" applyFont="1" applyFill="1" applyBorder="1" applyAlignment="1">
      <alignment horizontal="right" vertical="center"/>
    </xf>
    <xf numFmtId="3" fontId="68" fillId="0" borderId="549" xfId="0" applyNumberFormat="1" applyFont="1" applyFill="1" applyBorder="1" applyAlignment="1">
      <alignment horizontal="right" vertical="center"/>
    </xf>
    <xf numFmtId="180" fontId="68" fillId="0" borderId="559" xfId="0" applyNumberFormat="1" applyFont="1" applyFill="1" applyBorder="1" applyAlignment="1">
      <alignment horizontal="right" vertical="center"/>
    </xf>
    <xf numFmtId="0" fontId="64" fillId="27" borderId="545" xfId="0" applyFont="1" applyFill="1" applyBorder="1" applyAlignment="1">
      <alignment horizontal="center" vertical="center"/>
    </xf>
    <xf numFmtId="38" fontId="64" fillId="27" borderId="546" xfId="77" applyFont="1" applyFill="1" applyBorder="1"/>
    <xf numFmtId="180" fontId="64" fillId="27" borderId="547" xfId="77" applyNumberFormat="1" applyFont="1" applyFill="1" applyBorder="1"/>
    <xf numFmtId="176" fontId="64" fillId="27" borderId="547" xfId="77" applyNumberFormat="1" applyFont="1" applyFill="1" applyBorder="1"/>
    <xf numFmtId="176" fontId="64" fillId="27" borderId="549" xfId="77" applyNumberFormat="1" applyFont="1" applyFill="1" applyBorder="1"/>
    <xf numFmtId="38" fontId="64" fillId="30" borderId="194" xfId="78" applyFont="1" applyFill="1" applyBorder="1" applyAlignment="1">
      <alignment vertical="center"/>
    </xf>
    <xf numFmtId="38" fontId="68" fillId="24" borderId="573" xfId="78" applyFont="1" applyFill="1" applyBorder="1" applyAlignment="1">
      <alignment vertical="center"/>
    </xf>
    <xf numFmtId="180" fontId="68" fillId="24" borderId="574" xfId="78" applyNumberFormat="1" applyFont="1" applyFill="1" applyBorder="1" applyAlignment="1">
      <alignment vertical="center"/>
    </xf>
    <xf numFmtId="38" fontId="64" fillId="24" borderId="575" xfId="78" applyFont="1" applyFill="1" applyBorder="1" applyAlignment="1">
      <alignment vertical="center"/>
    </xf>
    <xf numFmtId="180" fontId="64" fillId="24" borderId="576" xfId="78" applyNumberFormat="1" applyFont="1" applyFill="1" applyBorder="1" applyAlignment="1">
      <alignment vertical="center"/>
    </xf>
    <xf numFmtId="38" fontId="64" fillId="24" borderId="577" xfId="78" applyFont="1" applyFill="1" applyBorder="1" applyAlignment="1">
      <alignment vertical="center"/>
    </xf>
    <xf numFmtId="180" fontId="64" fillId="24" borderId="578" xfId="78" applyNumberFormat="1" applyFont="1" applyFill="1" applyBorder="1" applyAlignment="1">
      <alignment vertical="center"/>
    </xf>
    <xf numFmtId="38" fontId="64" fillId="24" borderId="579" xfId="78" applyFont="1" applyFill="1" applyBorder="1" applyAlignment="1">
      <alignment vertical="center"/>
    </xf>
    <xf numFmtId="180" fontId="64" fillId="24" borderId="580" xfId="78" applyNumberFormat="1" applyFont="1" applyFill="1" applyBorder="1" applyAlignment="1">
      <alignment vertical="center"/>
    </xf>
    <xf numFmtId="38" fontId="68" fillId="24" borderId="581" xfId="78" applyFont="1" applyFill="1" applyBorder="1" applyAlignment="1">
      <alignment vertical="center"/>
    </xf>
    <xf numFmtId="180" fontId="68" fillId="24" borderId="582" xfId="78" applyNumberFormat="1" applyFont="1" applyFill="1" applyBorder="1" applyAlignment="1">
      <alignment vertical="center"/>
    </xf>
    <xf numFmtId="180" fontId="64" fillId="24" borderId="583" xfId="78" applyNumberFormat="1" applyFont="1" applyFill="1" applyBorder="1" applyAlignment="1">
      <alignment vertical="center"/>
    </xf>
    <xf numFmtId="38" fontId="64" fillId="24" borderId="584" xfId="78" applyFont="1" applyFill="1" applyBorder="1" applyAlignment="1">
      <alignment vertical="center"/>
    </xf>
    <xf numFmtId="180" fontId="64" fillId="24" borderId="580" xfId="78" applyNumberFormat="1" applyFont="1" applyFill="1" applyBorder="1" applyAlignment="1">
      <alignment horizontal="center" vertical="center"/>
    </xf>
    <xf numFmtId="38" fontId="68" fillId="24" borderId="581" xfId="78" applyFont="1" applyFill="1" applyBorder="1" applyAlignment="1">
      <alignment horizontal="center" vertical="center"/>
    </xf>
    <xf numFmtId="180" fontId="68" fillId="24" borderId="582" xfId="78" applyNumberFormat="1" applyFont="1" applyFill="1" applyBorder="1" applyAlignment="1">
      <alignment horizontal="center" vertical="center"/>
    </xf>
    <xf numFmtId="38" fontId="68" fillId="24" borderId="585" xfId="78" applyFont="1" applyFill="1" applyBorder="1" applyAlignment="1">
      <alignment vertical="center"/>
    </xf>
    <xf numFmtId="180" fontId="68" fillId="24" borderId="586" xfId="78" applyNumberFormat="1" applyFont="1" applyFill="1" applyBorder="1" applyAlignment="1">
      <alignment vertical="center"/>
    </xf>
    <xf numFmtId="38" fontId="64" fillId="24" borderId="587" xfId="78" applyFont="1" applyFill="1" applyBorder="1" applyAlignment="1">
      <alignment vertical="center"/>
    </xf>
    <xf numFmtId="38" fontId="64" fillId="24" borderId="588" xfId="78" applyFont="1" applyFill="1" applyBorder="1" applyAlignment="1">
      <alignment horizontal="right" vertical="center"/>
    </xf>
    <xf numFmtId="180" fontId="64" fillId="24" borderId="589" xfId="78" applyNumberFormat="1" applyFont="1" applyFill="1" applyBorder="1" applyAlignment="1">
      <alignment horizontal="center" vertical="center"/>
    </xf>
    <xf numFmtId="38" fontId="68" fillId="24" borderId="590" xfId="78" applyFont="1" applyFill="1" applyBorder="1" applyAlignment="1">
      <alignment vertical="center"/>
    </xf>
    <xf numFmtId="0" fontId="61" fillId="0" borderId="591" xfId="0" applyFont="1" applyFill="1" applyBorder="1" applyAlignment="1">
      <alignment horizontal="center" vertical="top"/>
    </xf>
    <xf numFmtId="38" fontId="68" fillId="0" borderId="592" xfId="78" applyFont="1" applyFill="1" applyBorder="1" applyAlignment="1">
      <alignment vertical="center"/>
    </xf>
    <xf numFmtId="38" fontId="64" fillId="0" borderId="360" xfId="78" applyFont="1" applyFill="1" applyBorder="1" applyAlignment="1">
      <alignment vertical="center"/>
    </xf>
    <xf numFmtId="38" fontId="64" fillId="0" borderId="593" xfId="78" applyFont="1" applyFill="1" applyBorder="1" applyAlignment="1">
      <alignment vertical="center"/>
    </xf>
    <xf numFmtId="38" fontId="64" fillId="0" borderId="594" xfId="78" applyFont="1" applyFill="1" applyBorder="1" applyAlignment="1">
      <alignment vertical="center"/>
    </xf>
    <xf numFmtId="38" fontId="68" fillId="0" borderId="594" xfId="78" applyFont="1" applyFill="1" applyBorder="1" applyAlignment="1">
      <alignment vertical="center"/>
    </xf>
    <xf numFmtId="38" fontId="64" fillId="0" borderId="595" xfId="78" applyFont="1" applyFill="1" applyBorder="1" applyAlignment="1">
      <alignment vertical="center"/>
    </xf>
    <xf numFmtId="38" fontId="64" fillId="0" borderId="594" xfId="78" applyFont="1" applyFill="1" applyBorder="1" applyAlignment="1">
      <alignment horizontal="center" vertical="center"/>
    </xf>
    <xf numFmtId="38" fontId="68" fillId="0" borderId="594" xfId="78" applyFont="1" applyFill="1" applyBorder="1" applyAlignment="1">
      <alignment horizontal="center" vertical="center"/>
    </xf>
    <xf numFmtId="38" fontId="68" fillId="0" borderId="596" xfId="78" applyFont="1" applyFill="1" applyBorder="1" applyAlignment="1">
      <alignment vertical="center"/>
    </xf>
    <xf numFmtId="38" fontId="64" fillId="0" borderId="597" xfId="78" applyFont="1" applyFill="1" applyBorder="1" applyAlignment="1">
      <alignment vertical="center"/>
    </xf>
    <xf numFmtId="38" fontId="64" fillId="0" borderId="301" xfId="78" applyFont="1" applyFill="1" applyBorder="1" applyAlignment="1">
      <alignment vertical="center"/>
    </xf>
    <xf numFmtId="38" fontId="68" fillId="0" borderId="598" xfId="78" applyFont="1" applyFill="1" applyBorder="1" applyAlignment="1">
      <alignment vertical="center"/>
    </xf>
    <xf numFmtId="38" fontId="68" fillId="0" borderId="599" xfId="78" applyFont="1" applyFill="1" applyBorder="1" applyAlignment="1">
      <alignment vertical="center"/>
    </xf>
    <xf numFmtId="0" fontId="61" fillId="0" borderId="561" xfId="0" applyFont="1" applyFill="1" applyBorder="1" applyAlignment="1">
      <alignment vertical="top"/>
    </xf>
    <xf numFmtId="180" fontId="68" fillId="0" borderId="600" xfId="78" applyNumberFormat="1" applyFont="1" applyFill="1" applyBorder="1" applyAlignment="1">
      <alignment vertical="center"/>
    </xf>
    <xf numFmtId="180" fontId="64" fillId="0" borderId="547" xfId="78" applyNumberFormat="1" applyFont="1" applyFill="1" applyBorder="1" applyAlignment="1">
      <alignment vertical="center"/>
    </xf>
    <xf numFmtId="180" fontId="64" fillId="0" borderId="601" xfId="78" applyNumberFormat="1" applyFont="1" applyFill="1" applyBorder="1" applyAlignment="1">
      <alignment vertical="center"/>
    </xf>
    <xf numFmtId="180" fontId="64" fillId="0" borderId="602" xfId="78" applyNumberFormat="1" applyFont="1" applyFill="1" applyBorder="1" applyAlignment="1">
      <alignment vertical="center"/>
    </xf>
    <xf numFmtId="180" fontId="68" fillId="0" borderId="602" xfId="78" applyNumberFormat="1" applyFont="1" applyFill="1" applyBorder="1" applyAlignment="1">
      <alignment vertical="center"/>
    </xf>
    <xf numFmtId="180" fontId="64" fillId="0" borderId="603" xfId="78" applyNumberFormat="1" applyFont="1" applyFill="1" applyBorder="1" applyAlignment="1">
      <alignment vertical="center"/>
    </xf>
    <xf numFmtId="180" fontId="60" fillId="0" borderId="602" xfId="78" applyNumberFormat="1" applyFont="1" applyFill="1" applyBorder="1" applyAlignment="1">
      <alignment horizontal="center" vertical="center"/>
    </xf>
    <xf numFmtId="180" fontId="62" fillId="0" borderId="602" xfId="78" applyNumberFormat="1" applyFont="1" applyFill="1" applyBorder="1" applyAlignment="1">
      <alignment horizontal="center" vertical="center"/>
    </xf>
    <xf numFmtId="180" fontId="68" fillId="0" borderId="604" xfId="78" applyNumberFormat="1" applyFont="1" applyFill="1" applyBorder="1" applyAlignment="1">
      <alignment vertical="center"/>
    </xf>
    <xf numFmtId="180" fontId="64" fillId="0" borderId="605" xfId="78" applyNumberFormat="1" applyFont="1" applyFill="1" applyBorder="1" applyAlignment="1">
      <alignment vertical="center"/>
    </xf>
    <xf numFmtId="180" fontId="64" fillId="0" borderId="550" xfId="78" applyNumberFormat="1" applyFont="1" applyFill="1" applyBorder="1" applyAlignment="1">
      <alignment horizontal="right" vertical="center"/>
    </xf>
    <xf numFmtId="180" fontId="68" fillId="0" borderId="571" xfId="78" applyNumberFormat="1" applyFont="1" applyFill="1" applyBorder="1" applyAlignment="1">
      <alignment vertical="center"/>
    </xf>
    <xf numFmtId="180" fontId="68" fillId="0" borderId="549" xfId="78" applyNumberFormat="1" applyFont="1" applyFill="1" applyBorder="1" applyAlignment="1">
      <alignment vertical="center"/>
    </xf>
    <xf numFmtId="0" fontId="64" fillId="25" borderId="445" xfId="0" applyFont="1" applyFill="1" applyBorder="1" applyAlignment="1">
      <alignment horizontal="center" vertical="top"/>
    </xf>
    <xf numFmtId="179" fontId="64" fillId="25" borderId="413" xfId="78" applyNumberFormat="1" applyFont="1" applyFill="1" applyBorder="1" applyAlignment="1">
      <alignment horizontal="left" vertical="center" wrapText="1"/>
    </xf>
    <xf numFmtId="179" fontId="64" fillId="25" borderId="606" xfId="78" applyNumberFormat="1" applyFont="1" applyFill="1" applyBorder="1" applyAlignment="1">
      <alignment horizontal="center" vertical="center" wrapText="1"/>
    </xf>
    <xf numFmtId="38" fontId="68" fillId="25" borderId="75" xfId="78" applyFont="1" applyFill="1" applyBorder="1" applyAlignment="1">
      <alignment vertical="center"/>
    </xf>
    <xf numFmtId="38" fontId="64" fillId="25" borderId="110" xfId="78" applyFont="1" applyFill="1" applyBorder="1" applyAlignment="1">
      <alignment vertical="center"/>
    </xf>
    <xf numFmtId="38" fontId="64" fillId="25" borderId="100" xfId="78" applyFont="1" applyFill="1" applyBorder="1" applyAlignment="1">
      <alignment vertical="center"/>
    </xf>
    <xf numFmtId="38" fontId="68" fillId="25" borderId="108" xfId="78" applyFont="1" applyFill="1" applyBorder="1" applyAlignment="1">
      <alignment vertical="center"/>
    </xf>
    <xf numFmtId="38" fontId="64" fillId="25" borderId="92" xfId="78" applyFont="1" applyFill="1" applyBorder="1" applyAlignment="1">
      <alignment vertical="center"/>
    </xf>
    <xf numFmtId="38" fontId="64" fillId="25" borderId="103" xfId="78" applyFont="1" applyFill="1" applyBorder="1" applyAlignment="1">
      <alignment vertical="center"/>
    </xf>
    <xf numFmtId="38" fontId="68" fillId="25" borderId="72" xfId="78" applyFont="1" applyFill="1" applyBorder="1" applyAlignment="1">
      <alignment vertical="center"/>
    </xf>
    <xf numFmtId="38" fontId="68" fillId="25" borderId="85" xfId="78" applyFont="1" applyFill="1" applyBorder="1" applyAlignment="1">
      <alignment vertical="center"/>
    </xf>
    <xf numFmtId="38" fontId="68" fillId="25" borderId="108" xfId="78" applyFont="1" applyFill="1" applyBorder="1" applyAlignment="1">
      <alignment horizontal="center" vertical="center"/>
    </xf>
    <xf numFmtId="38" fontId="64" fillId="25" borderId="85" xfId="78" applyFont="1" applyFill="1" applyBorder="1" applyAlignment="1">
      <alignment vertical="center"/>
    </xf>
    <xf numFmtId="38" fontId="64" fillId="25" borderId="201" xfId="78" applyFont="1" applyFill="1" applyBorder="1" applyAlignment="1">
      <alignment horizontal="right" vertical="center"/>
    </xf>
    <xf numFmtId="38" fontId="68" fillId="25" borderId="138" xfId="78" applyFont="1" applyFill="1" applyBorder="1" applyAlignment="1">
      <alignment vertical="center"/>
    </xf>
    <xf numFmtId="38" fontId="68" fillId="26" borderId="108" xfId="78" applyFont="1" applyFill="1" applyBorder="1" applyAlignment="1">
      <alignment vertical="center"/>
    </xf>
    <xf numFmtId="38" fontId="64" fillId="26" borderId="110" xfId="78" applyFont="1" applyFill="1" applyBorder="1" applyAlignment="1">
      <alignment vertical="center"/>
    </xf>
    <xf numFmtId="38" fontId="64" fillId="26" borderId="92" xfId="78" applyFont="1" applyFill="1" applyBorder="1" applyAlignment="1">
      <alignment vertical="center"/>
    </xf>
    <xf numFmtId="38" fontId="64" fillId="26" borderId="85" xfId="78" applyFont="1" applyFill="1" applyBorder="1" applyAlignment="1">
      <alignment vertical="center"/>
    </xf>
    <xf numFmtId="38" fontId="64" fillId="26" borderId="100" xfId="78" applyFont="1" applyFill="1" applyBorder="1" applyAlignment="1">
      <alignment vertical="center"/>
    </xf>
    <xf numFmtId="38" fontId="64" fillId="26" borderId="72" xfId="78" applyFont="1" applyFill="1" applyBorder="1" applyAlignment="1">
      <alignment vertical="center"/>
    </xf>
    <xf numFmtId="38" fontId="68" fillId="26" borderId="72" xfId="78" applyFont="1" applyFill="1" applyBorder="1" applyAlignment="1">
      <alignment vertical="center"/>
    </xf>
    <xf numFmtId="38" fontId="68" fillId="26" borderId="85" xfId="78" applyFont="1" applyFill="1" applyBorder="1" applyAlignment="1">
      <alignment vertical="center"/>
    </xf>
    <xf numFmtId="38" fontId="68" fillId="26" borderId="108" xfId="78" applyFont="1" applyFill="1" applyBorder="1" applyAlignment="1">
      <alignment horizontal="center" vertical="center"/>
    </xf>
    <xf numFmtId="38" fontId="64" fillId="26" borderId="117" xfId="78" applyFont="1" applyFill="1" applyBorder="1" applyAlignment="1">
      <alignment vertical="center"/>
    </xf>
    <xf numFmtId="38" fontId="64" fillId="26" borderId="201" xfId="78" applyFont="1" applyFill="1" applyBorder="1" applyAlignment="1">
      <alignment vertical="center"/>
    </xf>
    <xf numFmtId="38" fontId="68" fillId="26" borderId="201" xfId="78" applyFont="1" applyFill="1" applyBorder="1" applyAlignment="1">
      <alignment vertical="center"/>
    </xf>
    <xf numFmtId="38" fontId="68" fillId="25" borderId="607" xfId="78" applyFont="1" applyFill="1" applyBorder="1" applyAlignment="1">
      <alignment vertical="center"/>
    </xf>
    <xf numFmtId="38" fontId="64" fillId="25" borderId="457" xfId="78" applyFont="1" applyFill="1" applyBorder="1" applyAlignment="1">
      <alignment vertical="center"/>
    </xf>
    <xf numFmtId="38" fontId="64" fillId="25" borderId="608" xfId="78" applyFont="1" applyFill="1" applyBorder="1" applyAlignment="1">
      <alignment vertical="center"/>
    </xf>
    <xf numFmtId="38" fontId="68" fillId="25" borderId="460" xfId="78" applyFont="1" applyFill="1" applyBorder="1" applyAlignment="1">
      <alignment vertical="center"/>
    </xf>
    <xf numFmtId="38" fontId="64" fillId="25" borderId="609" xfId="78" applyFont="1" applyFill="1" applyBorder="1" applyAlignment="1">
      <alignment vertical="center"/>
    </xf>
    <xf numFmtId="38" fontId="64" fillId="25" borderId="458" xfId="78" applyFont="1" applyFill="1" applyBorder="1" applyAlignment="1">
      <alignment vertical="center"/>
    </xf>
    <xf numFmtId="38" fontId="68" fillId="25" borderId="313" xfId="78" applyFont="1" applyFill="1" applyBorder="1" applyAlignment="1">
      <alignment vertical="center"/>
    </xf>
    <xf numFmtId="38" fontId="68" fillId="25" borderId="461" xfId="78" applyFont="1" applyFill="1" applyBorder="1" applyAlignment="1">
      <alignment vertical="center"/>
    </xf>
    <xf numFmtId="38" fontId="68" fillId="25" borderId="460" xfId="78" applyFont="1" applyFill="1" applyBorder="1" applyAlignment="1">
      <alignment horizontal="center" vertical="center"/>
    </xf>
    <xf numFmtId="38" fontId="64" fillId="25" borderId="461" xfId="78" applyFont="1" applyFill="1" applyBorder="1" applyAlignment="1">
      <alignment vertical="center"/>
    </xf>
    <xf numFmtId="38" fontId="64" fillId="25" borderId="610" xfId="78" applyFont="1" applyFill="1" applyBorder="1" applyAlignment="1">
      <alignment horizontal="right" vertical="center"/>
    </xf>
    <xf numFmtId="38" fontId="68" fillId="25" borderId="611" xfId="78" applyFont="1" applyFill="1" applyBorder="1" applyAlignment="1">
      <alignment vertical="center"/>
    </xf>
    <xf numFmtId="38" fontId="68" fillId="25" borderId="462" xfId="78" applyFont="1" applyFill="1" applyBorder="1" applyAlignment="1">
      <alignment vertical="center"/>
    </xf>
    <xf numFmtId="38" fontId="68" fillId="25" borderId="612" xfId="78" applyFont="1" applyFill="1" applyBorder="1" applyAlignment="1">
      <alignment vertical="center"/>
    </xf>
    <xf numFmtId="38" fontId="68" fillId="26" borderId="313" xfId="78" applyFont="1" applyFill="1" applyBorder="1" applyAlignment="1">
      <alignment vertical="center"/>
    </xf>
    <xf numFmtId="38" fontId="64" fillId="26" borderId="457" xfId="78" applyFont="1" applyFill="1" applyBorder="1" applyAlignment="1">
      <alignment vertical="center"/>
    </xf>
    <xf numFmtId="38" fontId="64" fillId="26" borderId="609" xfId="78" applyFont="1" applyFill="1" applyBorder="1" applyAlignment="1">
      <alignment vertical="center"/>
    </xf>
    <xf numFmtId="38" fontId="64" fillId="26" borderId="461" xfId="78" applyFont="1" applyFill="1" applyBorder="1" applyAlignment="1">
      <alignment vertical="center"/>
    </xf>
    <xf numFmtId="38" fontId="68" fillId="26" borderId="460" xfId="78" applyFont="1" applyFill="1" applyBorder="1" applyAlignment="1">
      <alignment vertical="center"/>
    </xf>
    <xf numFmtId="38" fontId="64" fillId="26" borderId="608" xfId="78" applyFont="1" applyFill="1" applyBorder="1" applyAlignment="1">
      <alignment vertical="center"/>
    </xf>
    <xf numFmtId="38" fontId="64" fillId="26" borderId="313" xfId="78" applyFont="1" applyFill="1" applyBorder="1" applyAlignment="1">
      <alignment vertical="center"/>
    </xf>
    <xf numFmtId="38" fontId="68" fillId="26" borderId="461" xfId="78" applyFont="1" applyFill="1" applyBorder="1" applyAlignment="1">
      <alignment vertical="center"/>
    </xf>
    <xf numFmtId="38" fontId="68" fillId="26" borderId="460" xfId="78" applyFont="1" applyFill="1" applyBorder="1" applyAlignment="1">
      <alignment horizontal="center" vertical="center"/>
    </xf>
    <xf numFmtId="38" fontId="64" fillId="26" borderId="459" xfId="78" applyFont="1" applyFill="1" applyBorder="1" applyAlignment="1">
      <alignment vertical="center"/>
    </xf>
    <xf numFmtId="38" fontId="64" fillId="26" borderId="610" xfId="78" applyFont="1" applyFill="1" applyBorder="1" applyAlignment="1">
      <alignment vertical="center"/>
    </xf>
    <xf numFmtId="38" fontId="68" fillId="26" borderId="610" xfId="78" applyFont="1" applyFill="1" applyBorder="1" applyAlignment="1">
      <alignment vertical="center"/>
    </xf>
    <xf numFmtId="38" fontId="68" fillId="26" borderId="307" xfId="78" applyFont="1" applyFill="1" applyBorder="1" applyAlignment="1">
      <alignment vertical="center"/>
    </xf>
    <xf numFmtId="38" fontId="68" fillId="26" borderId="613" xfId="78" applyFont="1" applyFill="1" applyBorder="1" applyAlignment="1">
      <alignment vertical="center"/>
    </xf>
    <xf numFmtId="179" fontId="64" fillId="26" borderId="413" xfId="78" applyNumberFormat="1" applyFont="1" applyFill="1" applyBorder="1" applyAlignment="1">
      <alignment horizontal="left" vertical="center" wrapText="1"/>
    </xf>
    <xf numFmtId="179" fontId="64" fillId="26" borderId="606" xfId="78" applyNumberFormat="1" applyFont="1" applyFill="1" applyBorder="1" applyAlignment="1">
      <alignment horizontal="center" vertical="center" wrapText="1"/>
    </xf>
    <xf numFmtId="3" fontId="68" fillId="25" borderId="0" xfId="0" applyNumberFormat="1" applyFont="1" applyFill="1" applyBorder="1" applyAlignment="1">
      <alignment horizontal="right" vertical="center"/>
    </xf>
    <xf numFmtId="3" fontId="64" fillId="25" borderId="19" xfId="0" applyNumberFormat="1" applyFont="1" applyFill="1" applyBorder="1" applyAlignment="1">
      <alignment horizontal="right" vertical="center"/>
    </xf>
    <xf numFmtId="3" fontId="64" fillId="25" borderId="88" xfId="0" applyNumberFormat="1" applyFont="1" applyFill="1" applyBorder="1" applyAlignment="1">
      <alignment horizontal="right" vertical="center"/>
    </xf>
    <xf numFmtId="3" fontId="64" fillId="25" borderId="96" xfId="0" applyNumberFormat="1" applyFont="1" applyFill="1" applyBorder="1" applyAlignment="1">
      <alignment horizontal="right" vertical="center"/>
    </xf>
    <xf numFmtId="3" fontId="68" fillId="25" borderId="39" xfId="0" applyNumberFormat="1" applyFont="1" applyFill="1" applyBorder="1" applyAlignment="1">
      <alignment horizontal="right" vertical="center"/>
    </xf>
    <xf numFmtId="3" fontId="64" fillId="25" borderId="152" xfId="0" applyNumberFormat="1" applyFont="1" applyFill="1" applyBorder="1" applyAlignment="1">
      <alignment horizontal="right" vertical="center"/>
    </xf>
    <xf numFmtId="3" fontId="64" fillId="25" borderId="155" xfId="0" applyNumberFormat="1" applyFont="1" applyFill="1" applyBorder="1" applyAlignment="1">
      <alignment horizontal="right" vertical="center"/>
    </xf>
    <xf numFmtId="3" fontId="68" fillId="25" borderId="19" xfId="0" applyNumberFormat="1" applyFont="1" applyFill="1" applyBorder="1" applyAlignment="1">
      <alignment horizontal="right" vertical="center"/>
    </xf>
    <xf numFmtId="3" fontId="64" fillId="25" borderId="77" xfId="0" applyNumberFormat="1" applyFont="1" applyFill="1" applyBorder="1" applyAlignment="1">
      <alignment horizontal="right" vertical="center"/>
    </xf>
    <xf numFmtId="3" fontId="68" fillId="25" borderId="135" xfId="0" applyNumberFormat="1" applyFont="1" applyFill="1" applyBorder="1" applyAlignment="1">
      <alignment horizontal="right" vertical="center"/>
    </xf>
    <xf numFmtId="3" fontId="68" fillId="25" borderId="61" xfId="0" applyNumberFormat="1" applyFont="1" applyFill="1" applyBorder="1" applyAlignment="1">
      <alignment horizontal="right" vertical="center"/>
    </xf>
    <xf numFmtId="3" fontId="68" fillId="25" borderId="20" xfId="0" applyNumberFormat="1" applyFont="1" applyFill="1" applyBorder="1" applyAlignment="1">
      <alignment horizontal="right" vertical="center"/>
    </xf>
    <xf numFmtId="180" fontId="64" fillId="30" borderId="475" xfId="0" applyNumberFormat="1" applyFont="1" applyFill="1" applyBorder="1" applyAlignment="1">
      <alignment horizontal="left" vertical="center" wrapText="1"/>
    </xf>
    <xf numFmtId="180" fontId="68" fillId="30" borderId="476" xfId="0" applyNumberFormat="1" applyFont="1" applyFill="1" applyBorder="1" applyAlignment="1">
      <alignment horizontal="left" vertical="center" wrapText="1"/>
    </xf>
    <xf numFmtId="3" fontId="68" fillId="25" borderId="142" xfId="0" applyNumberFormat="1" applyFont="1" applyFill="1" applyBorder="1" applyAlignment="1">
      <alignment horizontal="right" vertical="center"/>
    </xf>
    <xf numFmtId="3" fontId="64" fillId="25" borderId="128" xfId="0" applyNumberFormat="1" applyFont="1" applyFill="1" applyBorder="1" applyAlignment="1">
      <alignment horizontal="right" vertical="center"/>
    </xf>
    <xf numFmtId="3" fontId="64" fillId="25" borderId="92" xfId="0" applyNumberFormat="1" applyFont="1" applyFill="1" applyBorder="1" applyAlignment="1">
      <alignment horizontal="right" vertical="center"/>
    </xf>
    <xf numFmtId="3" fontId="64" fillId="25" borderId="103" xfId="0" applyNumberFormat="1" applyFont="1" applyFill="1" applyBorder="1" applyAlignment="1">
      <alignment horizontal="right" vertical="center"/>
    </xf>
    <xf numFmtId="3" fontId="68" fillId="25" borderId="85" xfId="0" applyNumberFormat="1" applyFont="1" applyFill="1" applyBorder="1" applyAlignment="1">
      <alignment horizontal="right" vertical="center"/>
    </xf>
    <xf numFmtId="3" fontId="68" fillId="25" borderId="108" xfId="0" applyNumberFormat="1" applyFont="1" applyFill="1" applyBorder="1" applyAlignment="1">
      <alignment horizontal="right" vertical="center"/>
    </xf>
    <xf numFmtId="3" fontId="64" fillId="25" borderId="110" xfId="0" applyNumberFormat="1" applyFont="1" applyFill="1" applyBorder="1" applyAlignment="1">
      <alignment horizontal="right" vertical="center"/>
    </xf>
    <xf numFmtId="3" fontId="64" fillId="25" borderId="100" xfId="0" applyNumberFormat="1" applyFont="1" applyFill="1" applyBorder="1" applyAlignment="1">
      <alignment horizontal="right" vertical="center"/>
    </xf>
    <xf numFmtId="3" fontId="68" fillId="25" borderId="128" xfId="0" applyNumberFormat="1" applyFont="1" applyFill="1" applyBorder="1" applyAlignment="1">
      <alignment horizontal="right" vertical="center"/>
    </xf>
    <xf numFmtId="3" fontId="64" fillId="25" borderId="117" xfId="0" applyNumberFormat="1" applyFont="1" applyFill="1" applyBorder="1" applyAlignment="1">
      <alignment horizontal="right" vertical="center"/>
    </xf>
    <xf numFmtId="3" fontId="68" fillId="25" borderId="138" xfId="0" applyNumberFormat="1" applyFont="1" applyFill="1" applyBorder="1" applyAlignment="1">
      <alignment horizontal="right" vertical="center"/>
    </xf>
    <xf numFmtId="3" fontId="68" fillId="25" borderId="75" xfId="0" applyNumberFormat="1" applyFont="1" applyFill="1" applyBorder="1" applyAlignment="1">
      <alignment horizontal="right" vertical="center"/>
    </xf>
    <xf numFmtId="3" fontId="68" fillId="26" borderId="142" xfId="0" applyNumberFormat="1" applyFont="1" applyFill="1" applyBorder="1" applyAlignment="1">
      <alignment horizontal="right" vertical="center"/>
    </xf>
    <xf numFmtId="3" fontId="64" fillId="26" borderId="128" xfId="0" applyNumberFormat="1" applyFont="1" applyFill="1" applyBorder="1" applyAlignment="1">
      <alignment horizontal="right" vertical="center"/>
    </xf>
    <xf numFmtId="3" fontId="64" fillId="26" borderId="92" xfId="0" applyNumberFormat="1" applyFont="1" applyFill="1" applyBorder="1" applyAlignment="1">
      <alignment horizontal="right" vertical="center"/>
    </xf>
    <xf numFmtId="3" fontId="64" fillId="26" borderId="103" xfId="0" applyNumberFormat="1" applyFont="1" applyFill="1" applyBorder="1" applyAlignment="1">
      <alignment horizontal="right" vertical="center"/>
    </xf>
    <xf numFmtId="3" fontId="68" fillId="26" borderId="85" xfId="0" applyNumberFormat="1" applyFont="1" applyFill="1" applyBorder="1" applyAlignment="1">
      <alignment horizontal="right" vertical="center"/>
    </xf>
    <xf numFmtId="3" fontId="68" fillId="26" borderId="108" xfId="0" applyNumberFormat="1" applyFont="1" applyFill="1" applyBorder="1" applyAlignment="1">
      <alignment horizontal="right" vertical="center"/>
    </xf>
    <xf numFmtId="3" fontId="64" fillId="26" borderId="110" xfId="0" applyNumberFormat="1" applyFont="1" applyFill="1" applyBorder="1" applyAlignment="1">
      <alignment horizontal="right" vertical="center"/>
    </xf>
    <xf numFmtId="3" fontId="64" fillId="26" borderId="100" xfId="0" applyNumberFormat="1" applyFont="1" applyFill="1" applyBorder="1" applyAlignment="1">
      <alignment horizontal="right" vertical="center"/>
    </xf>
    <xf numFmtId="3" fontId="68" fillId="26" borderId="128" xfId="0" applyNumberFormat="1" applyFont="1" applyFill="1" applyBorder="1" applyAlignment="1">
      <alignment horizontal="right" vertical="center"/>
    </xf>
    <xf numFmtId="3" fontId="64" fillId="26" borderId="117" xfId="0" applyNumberFormat="1" applyFont="1" applyFill="1" applyBorder="1" applyAlignment="1">
      <alignment horizontal="right" vertical="center"/>
    </xf>
    <xf numFmtId="3" fontId="64" fillId="26" borderId="72" xfId="0" applyNumberFormat="1" applyFont="1" applyFill="1" applyBorder="1" applyAlignment="1">
      <alignment horizontal="right" vertical="center"/>
    </xf>
    <xf numFmtId="3" fontId="68" fillId="26" borderId="138" xfId="0" applyNumberFormat="1" applyFont="1" applyFill="1" applyBorder="1" applyAlignment="1">
      <alignment horizontal="right" vertical="center"/>
    </xf>
    <xf numFmtId="0" fontId="61" fillId="26" borderId="470" xfId="0" applyFont="1" applyFill="1" applyBorder="1" applyAlignment="1">
      <alignment horizontal="center" vertical="top"/>
    </xf>
    <xf numFmtId="180" fontId="64" fillId="26" borderId="475" xfId="0" applyNumberFormat="1" applyFont="1" applyFill="1" applyBorder="1" applyAlignment="1">
      <alignment horizontal="left" vertical="center" wrapText="1"/>
    </xf>
    <xf numFmtId="180" fontId="68" fillId="26" borderId="476" xfId="0" applyNumberFormat="1" applyFont="1" applyFill="1" applyBorder="1" applyAlignment="1">
      <alignment horizontal="left" vertical="center" wrapText="1"/>
    </xf>
    <xf numFmtId="3" fontId="68" fillId="26" borderId="461" xfId="0" applyNumberFormat="1" applyFont="1" applyFill="1" applyBorder="1" applyAlignment="1">
      <alignment horizontal="right" vertical="center"/>
    </xf>
    <xf numFmtId="3" fontId="64" fillId="26" borderId="614" xfId="0" applyNumberFormat="1" applyFont="1" applyFill="1" applyBorder="1" applyAlignment="1">
      <alignment horizontal="right" vertical="center"/>
    </xf>
    <xf numFmtId="3" fontId="64" fillId="26" borderId="609" xfId="0" applyNumberFormat="1" applyFont="1" applyFill="1" applyBorder="1" applyAlignment="1">
      <alignment horizontal="right" vertical="center"/>
    </xf>
    <xf numFmtId="3" fontId="64" fillId="26" borderId="458" xfId="0" applyNumberFormat="1" applyFont="1" applyFill="1" applyBorder="1" applyAlignment="1">
      <alignment horizontal="right" vertical="center"/>
    </xf>
    <xf numFmtId="3" fontId="68" fillId="26" borderId="460" xfId="0" applyNumberFormat="1" applyFont="1" applyFill="1" applyBorder="1" applyAlignment="1">
      <alignment horizontal="right" vertical="center"/>
    </xf>
    <xf numFmtId="3" fontId="64" fillId="26" borderId="457" xfId="0" applyNumberFormat="1" applyFont="1" applyFill="1" applyBorder="1" applyAlignment="1">
      <alignment horizontal="right" vertical="center"/>
    </xf>
    <xf numFmtId="3" fontId="64" fillId="26" borderId="608" xfId="0" applyNumberFormat="1" applyFont="1" applyFill="1" applyBorder="1" applyAlignment="1">
      <alignment horizontal="right" vertical="center"/>
    </xf>
    <xf numFmtId="3" fontId="68" fillId="26" borderId="614" xfId="0" applyNumberFormat="1" applyFont="1" applyFill="1" applyBorder="1" applyAlignment="1">
      <alignment horizontal="right" vertical="center"/>
    </xf>
    <xf numFmtId="3" fontId="64" fillId="26" borderId="459" xfId="0" applyNumberFormat="1" applyFont="1" applyFill="1" applyBorder="1" applyAlignment="1">
      <alignment horizontal="right" vertical="center"/>
    </xf>
    <xf numFmtId="3" fontId="64" fillId="26" borderId="313" xfId="0" applyNumberFormat="1" applyFont="1" applyFill="1" applyBorder="1" applyAlignment="1">
      <alignment horizontal="right" vertical="center"/>
    </xf>
    <xf numFmtId="3" fontId="68" fillId="26" borderId="611" xfId="0" applyNumberFormat="1" applyFont="1" applyFill="1" applyBorder="1" applyAlignment="1">
      <alignment horizontal="right" vertical="center"/>
    </xf>
    <xf numFmtId="3" fontId="68" fillId="26" borderId="462" xfId="0" applyNumberFormat="1" applyFont="1" applyFill="1" applyBorder="1" applyAlignment="1">
      <alignment horizontal="right" vertical="center"/>
    </xf>
    <xf numFmtId="3" fontId="68" fillId="26" borderId="612" xfId="0" applyNumberFormat="1" applyFont="1" applyFill="1" applyBorder="1" applyAlignment="1">
      <alignment horizontal="right" vertical="center"/>
    </xf>
    <xf numFmtId="38" fontId="64" fillId="27" borderId="615" xfId="77" applyFont="1" applyFill="1" applyBorder="1"/>
    <xf numFmtId="176" fontId="64" fillId="27" borderId="616" xfId="77" applyNumberFormat="1" applyFont="1" applyFill="1" applyBorder="1"/>
    <xf numFmtId="182" fontId="64" fillId="27" borderId="550" xfId="77" applyNumberFormat="1" applyFont="1" applyFill="1" applyBorder="1"/>
    <xf numFmtId="176" fontId="64" fillId="27" borderId="616" xfId="77" applyNumberFormat="1" applyFont="1" applyFill="1" applyBorder="1" applyAlignment="1">
      <alignment horizontal="center" vertical="center"/>
    </xf>
    <xf numFmtId="182" fontId="64" fillId="27" borderId="550" xfId="77" applyNumberFormat="1" applyFont="1" applyFill="1" applyBorder="1" applyAlignment="1">
      <alignment horizontal="center" vertical="center"/>
    </xf>
    <xf numFmtId="38" fontId="64" fillId="25" borderId="457" xfId="94" applyNumberFormat="1" applyFont="1" applyFill="1" applyBorder="1" applyAlignment="1">
      <alignment vertical="center"/>
    </xf>
    <xf numFmtId="38" fontId="64" fillId="25" borderId="458" xfId="94" applyNumberFormat="1" applyFont="1" applyFill="1" applyBorder="1" applyAlignment="1">
      <alignment vertical="center"/>
    </xf>
    <xf numFmtId="38" fontId="64" fillId="25" borderId="313" xfId="94" applyNumberFormat="1" applyFont="1" applyFill="1" applyBorder="1" applyAlignment="1">
      <alignment vertical="center"/>
    </xf>
    <xf numFmtId="38" fontId="64" fillId="25" borderId="459" xfId="94" applyNumberFormat="1" applyFont="1" applyFill="1" applyBorder="1" applyAlignment="1">
      <alignment vertical="center"/>
    </xf>
    <xf numFmtId="38" fontId="64" fillId="25" borderId="460" xfId="94" applyNumberFormat="1" applyFont="1" applyFill="1" applyBorder="1" applyAlignment="1">
      <alignment vertical="center"/>
    </xf>
    <xf numFmtId="38" fontId="64" fillId="25" borderId="461" xfId="94" applyNumberFormat="1" applyFont="1" applyFill="1" applyBorder="1" applyAlignment="1">
      <alignment vertical="center"/>
    </xf>
    <xf numFmtId="38" fontId="64" fillId="25" borderId="462" xfId="94" applyNumberFormat="1" applyFont="1" applyFill="1" applyBorder="1" applyAlignment="1">
      <alignment vertical="center"/>
    </xf>
    <xf numFmtId="38" fontId="64" fillId="25" borderId="250" xfId="94" applyNumberFormat="1" applyFont="1" applyFill="1" applyBorder="1" applyAlignment="1">
      <alignment vertical="center"/>
    </xf>
    <xf numFmtId="38" fontId="64" fillId="25" borderId="106" xfId="94" applyNumberFormat="1" applyFont="1" applyFill="1" applyBorder="1" applyAlignment="1">
      <alignment vertical="center"/>
    </xf>
    <xf numFmtId="38" fontId="64" fillId="25" borderId="177" xfId="94" applyNumberFormat="1" applyFont="1" applyFill="1" applyBorder="1" applyAlignment="1">
      <alignment vertical="center"/>
    </xf>
    <xf numFmtId="38" fontId="64" fillId="25" borderId="111" xfId="94" applyNumberFormat="1" applyFont="1" applyFill="1" applyBorder="1" applyAlignment="1">
      <alignment vertical="center"/>
    </xf>
    <xf numFmtId="38" fontId="64" fillId="25" borderId="129" xfId="94" applyNumberFormat="1" applyFont="1" applyFill="1" applyBorder="1" applyAlignment="1">
      <alignment vertical="center"/>
    </xf>
    <xf numFmtId="38" fontId="64" fillId="25" borderId="154" xfId="94" applyNumberFormat="1" applyFont="1" applyFill="1" applyBorder="1" applyAlignment="1">
      <alignment vertical="center"/>
    </xf>
    <xf numFmtId="38" fontId="64" fillId="25" borderId="617" xfId="94" applyNumberFormat="1" applyFont="1" applyFill="1" applyBorder="1" applyAlignment="1">
      <alignment vertical="center"/>
    </xf>
    <xf numFmtId="38" fontId="64" fillId="26" borderId="461" xfId="94" applyNumberFormat="1" applyFont="1" applyFill="1" applyBorder="1" applyAlignment="1">
      <alignment vertical="center"/>
    </xf>
    <xf numFmtId="38" fontId="64" fillId="26" borderId="458" xfId="94" applyNumberFormat="1" applyFont="1" applyFill="1" applyBorder="1" applyAlignment="1">
      <alignment vertical="center"/>
    </xf>
    <xf numFmtId="38" fontId="64" fillId="26" borderId="313" xfId="94" applyNumberFormat="1" applyFont="1" applyFill="1" applyBorder="1" applyAlignment="1">
      <alignment vertical="center"/>
    </xf>
    <xf numFmtId="38" fontId="64" fillId="26" borderId="457" xfId="94" applyNumberFormat="1" applyFont="1" applyFill="1" applyBorder="1" applyAlignment="1">
      <alignment vertical="center"/>
    </xf>
    <xf numFmtId="38" fontId="64" fillId="26" borderId="460" xfId="94" applyNumberFormat="1" applyFont="1" applyFill="1" applyBorder="1" applyAlignment="1">
      <alignment vertical="center"/>
    </xf>
    <xf numFmtId="38" fontId="64" fillId="26" borderId="462" xfId="94" applyNumberFormat="1" applyFont="1" applyFill="1" applyBorder="1" applyAlignment="1">
      <alignment vertical="center"/>
    </xf>
    <xf numFmtId="0" fontId="64" fillId="26" borderId="618" xfId="0" applyFont="1" applyFill="1" applyBorder="1" applyAlignment="1">
      <alignment horizontal="center" vertical="top"/>
    </xf>
    <xf numFmtId="38" fontId="64" fillId="26" borderId="226" xfId="94" applyNumberFormat="1" applyFont="1" applyFill="1" applyBorder="1" applyAlignment="1">
      <alignment vertical="center"/>
    </xf>
    <xf numFmtId="38" fontId="64" fillId="26" borderId="106" xfId="94" applyNumberFormat="1" applyFont="1" applyFill="1" applyBorder="1" applyAlignment="1">
      <alignment vertical="center"/>
    </xf>
    <xf numFmtId="38" fontId="64" fillId="26" borderId="177" xfId="94" applyNumberFormat="1" applyFont="1" applyFill="1" applyBorder="1" applyAlignment="1">
      <alignment vertical="center"/>
    </xf>
    <xf numFmtId="38" fontId="64" fillId="26" borderId="86" xfId="94" applyNumberFormat="1" applyFont="1" applyFill="1" applyBorder="1" applyAlignment="1">
      <alignment vertical="center"/>
    </xf>
    <xf numFmtId="38" fontId="64" fillId="26" borderId="129" xfId="94" applyNumberFormat="1" applyFont="1" applyFill="1" applyBorder="1" applyAlignment="1">
      <alignment vertical="center"/>
    </xf>
    <xf numFmtId="38" fontId="64" fillId="26" borderId="154" xfId="94" applyNumberFormat="1" applyFont="1" applyFill="1" applyBorder="1" applyAlignment="1">
      <alignment vertical="center"/>
    </xf>
    <xf numFmtId="38" fontId="64" fillId="26" borderId="617" xfId="94" applyNumberFormat="1" applyFont="1" applyFill="1" applyBorder="1" applyAlignment="1">
      <alignment vertical="center"/>
    </xf>
    <xf numFmtId="0" fontId="64" fillId="26" borderId="619" xfId="0" applyFont="1" applyFill="1" applyBorder="1" applyAlignment="1">
      <alignment horizontal="center" vertical="top"/>
    </xf>
    <xf numFmtId="179" fontId="64" fillId="26" borderId="620" xfId="94" applyNumberFormat="1" applyFont="1" applyFill="1" applyBorder="1" applyAlignment="1">
      <alignment horizontal="left" vertical="center" wrapText="1"/>
    </xf>
    <xf numFmtId="179" fontId="64" fillId="26" borderId="621" xfId="94" applyNumberFormat="1" applyFont="1" applyFill="1" applyBorder="1" applyAlignment="1">
      <alignment horizontal="left" vertical="center" wrapText="1"/>
    </xf>
    <xf numFmtId="179" fontId="64" fillId="26" borderId="622" xfId="94" applyNumberFormat="1" applyFont="1" applyFill="1" applyBorder="1" applyAlignment="1">
      <alignment horizontal="left" vertical="center" wrapText="1"/>
    </xf>
    <xf numFmtId="179" fontId="64" fillId="26" borderId="623" xfId="94" applyNumberFormat="1" applyFont="1" applyFill="1" applyBorder="1" applyAlignment="1">
      <alignment horizontal="left" vertical="center" wrapText="1"/>
    </xf>
    <xf numFmtId="179" fontId="64" fillId="26" borderId="624" xfId="94" applyNumberFormat="1" applyFont="1" applyFill="1" applyBorder="1" applyAlignment="1">
      <alignment vertical="center"/>
    </xf>
    <xf numFmtId="0" fontId="64" fillId="25" borderId="619" xfId="0" applyFont="1" applyFill="1" applyBorder="1" applyAlignment="1">
      <alignment horizontal="center" vertical="top"/>
    </xf>
    <xf numFmtId="179" fontId="64" fillId="25" borderId="620" xfId="94" applyNumberFormat="1" applyFont="1" applyFill="1" applyBorder="1" applyAlignment="1">
      <alignment horizontal="left" vertical="center" wrapText="1"/>
    </xf>
    <xf numFmtId="179" fontId="64" fillId="25" borderId="621" xfId="94" applyNumberFormat="1" applyFont="1" applyFill="1" applyBorder="1" applyAlignment="1">
      <alignment horizontal="left" vertical="center" wrapText="1"/>
    </xf>
    <xf numFmtId="179" fontId="64" fillId="25" borderId="622" xfId="94" applyNumberFormat="1" applyFont="1" applyFill="1" applyBorder="1" applyAlignment="1">
      <alignment horizontal="left" vertical="center" wrapText="1"/>
    </xf>
    <xf numFmtId="179" fontId="64" fillId="25" borderId="623" xfId="94" applyNumberFormat="1" applyFont="1" applyFill="1" applyBorder="1" applyAlignment="1">
      <alignment horizontal="left" vertical="center" wrapText="1"/>
    </xf>
    <xf numFmtId="179" fontId="64" fillId="25" borderId="624" xfId="94" applyNumberFormat="1" applyFont="1" applyFill="1" applyBorder="1" applyAlignment="1">
      <alignment vertical="center"/>
    </xf>
    <xf numFmtId="0" fontId="19" fillId="27" borderId="618" xfId="0" applyFont="1" applyFill="1" applyBorder="1" applyAlignment="1">
      <alignment horizontal="center" vertical="top"/>
    </xf>
    <xf numFmtId="179" fontId="49" fillId="27" borderId="620" xfId="94" applyNumberFormat="1" applyFont="1" applyFill="1" applyBorder="1" applyAlignment="1">
      <alignment horizontal="left" vertical="center" wrapText="1"/>
    </xf>
    <xf numFmtId="179" fontId="49" fillId="27" borderId="621" xfId="94" applyNumberFormat="1" applyFont="1" applyFill="1" applyBorder="1" applyAlignment="1">
      <alignment horizontal="left" vertical="center" wrapText="1"/>
    </xf>
    <xf numFmtId="179" fontId="49" fillId="27" borderId="623" xfId="94" applyNumberFormat="1" applyFont="1" applyFill="1" applyBorder="1" applyAlignment="1">
      <alignment horizontal="left" vertical="center" wrapText="1"/>
    </xf>
    <xf numFmtId="179" fontId="49" fillId="27" borderId="624" xfId="94" applyNumberFormat="1" applyFont="1" applyFill="1" applyBorder="1" applyAlignment="1">
      <alignment vertical="center"/>
    </xf>
    <xf numFmtId="180" fontId="64" fillId="30" borderId="625" xfId="94" applyNumberFormat="1" applyFont="1" applyFill="1" applyBorder="1" applyAlignment="1">
      <alignment vertical="center" wrapText="1"/>
    </xf>
    <xf numFmtId="180" fontId="64" fillId="30" borderId="626" xfId="94" applyNumberFormat="1" applyFont="1" applyFill="1" applyBorder="1" applyAlignment="1">
      <alignment vertical="center"/>
    </xf>
    <xf numFmtId="180" fontId="64" fillId="30" borderId="627" xfId="94" applyNumberFormat="1" applyFont="1" applyFill="1" applyBorder="1" applyAlignment="1">
      <alignment vertical="center"/>
    </xf>
    <xf numFmtId="180" fontId="64" fillId="30" borderId="628" xfId="94" applyNumberFormat="1" applyFont="1" applyFill="1" applyBorder="1" applyAlignment="1">
      <alignment vertical="center"/>
    </xf>
    <xf numFmtId="180" fontId="64" fillId="30" borderId="629" xfId="94" applyNumberFormat="1" applyFont="1" applyFill="1" applyBorder="1" applyAlignment="1">
      <alignment vertical="center"/>
    </xf>
    <xf numFmtId="180" fontId="64" fillId="30" borderId="630" xfId="94" applyNumberFormat="1" applyFont="1" applyFill="1" applyBorder="1" applyAlignment="1">
      <alignment vertical="center"/>
    </xf>
    <xf numFmtId="38" fontId="64" fillId="0" borderId="348" xfId="94" applyNumberFormat="1" applyFont="1" applyFill="1" applyBorder="1" applyAlignment="1">
      <alignment vertical="center"/>
    </xf>
    <xf numFmtId="180" fontId="64" fillId="0" borderId="566" xfId="94" applyNumberFormat="1" applyFont="1" applyFill="1" applyBorder="1" applyAlignment="1">
      <alignment vertical="center"/>
    </xf>
    <xf numFmtId="38" fontId="64" fillId="0" borderId="345" xfId="94" applyNumberFormat="1" applyFont="1" applyFill="1" applyBorder="1" applyAlignment="1">
      <alignment vertical="center"/>
    </xf>
    <xf numFmtId="180" fontId="64" fillId="0" borderId="631" xfId="94" applyNumberFormat="1" applyFont="1" applyFill="1" applyBorder="1" applyAlignment="1">
      <alignment vertical="center"/>
    </xf>
    <xf numFmtId="38" fontId="64" fillId="0" borderId="347" xfId="94" applyNumberFormat="1" applyFont="1" applyFill="1" applyBorder="1" applyAlignment="1">
      <alignment vertical="center"/>
    </xf>
    <xf numFmtId="180" fontId="64" fillId="0" borderId="632" xfId="94" applyNumberFormat="1" applyFont="1" applyFill="1" applyBorder="1" applyAlignment="1">
      <alignment vertical="center"/>
    </xf>
    <xf numFmtId="38" fontId="64" fillId="0" borderId="633" xfId="94" applyNumberFormat="1" applyFont="1" applyFill="1" applyBorder="1" applyAlignment="1">
      <alignment vertical="center"/>
    </xf>
    <xf numFmtId="180" fontId="64" fillId="0" borderId="570" xfId="94" applyNumberFormat="1" applyFont="1" applyFill="1" applyBorder="1" applyAlignment="1">
      <alignment vertical="center"/>
    </xf>
    <xf numFmtId="38" fontId="64" fillId="0" borderId="352" xfId="94" applyNumberFormat="1" applyFont="1" applyFill="1" applyBorder="1" applyAlignment="1">
      <alignment vertical="center"/>
    </xf>
    <xf numFmtId="180" fontId="64" fillId="0" borderId="634" xfId="94" applyNumberFormat="1" applyFont="1" applyFill="1" applyBorder="1" applyAlignment="1">
      <alignment vertical="center"/>
    </xf>
    <xf numFmtId="176" fontId="64" fillId="32" borderId="151" xfId="77" applyNumberFormat="1" applyFont="1" applyFill="1" applyBorder="1"/>
    <xf numFmtId="180" fontId="64" fillId="32" borderId="230" xfId="77" applyNumberFormat="1" applyFont="1" applyFill="1" applyBorder="1"/>
    <xf numFmtId="38" fontId="49" fillId="0" borderId="546" xfId="77" applyFont="1" applyFill="1" applyBorder="1"/>
    <xf numFmtId="180" fontId="64" fillId="0" borderId="635" xfId="77" applyNumberFormat="1" applyFont="1" applyFill="1" applyBorder="1"/>
    <xf numFmtId="179" fontId="49" fillId="0" borderId="548" xfId="77" applyNumberFormat="1" applyFont="1" applyFill="1" applyBorder="1"/>
    <xf numFmtId="180" fontId="64" fillId="0" borderId="635" xfId="77" applyNumberFormat="1" applyFont="1" applyFill="1" applyBorder="1" applyAlignment="1">
      <alignment horizontal="center" vertical="center"/>
    </xf>
    <xf numFmtId="180" fontId="64" fillId="0" borderId="616" xfId="77" applyNumberFormat="1" applyFont="1" applyFill="1" applyBorder="1" applyAlignment="1">
      <alignment horizontal="center" vertical="center"/>
    </xf>
    <xf numFmtId="180" fontId="64" fillId="0" borderId="616" xfId="77" applyNumberFormat="1" applyFont="1" applyFill="1" applyBorder="1"/>
    <xf numFmtId="180" fontId="64" fillId="0" borderId="636" xfId="77" applyNumberFormat="1" applyFont="1" applyFill="1" applyBorder="1"/>
    <xf numFmtId="0" fontId="64" fillId="0" borderId="37" xfId="0" applyFont="1" applyFill="1" applyBorder="1" applyAlignment="1">
      <alignment horizontal="center" vertical="center"/>
    </xf>
    <xf numFmtId="38" fontId="49" fillId="0" borderId="51" xfId="77" applyFont="1" applyFill="1" applyBorder="1"/>
    <xf numFmtId="180" fontId="64" fillId="0" borderId="64" xfId="77" applyNumberFormat="1" applyFont="1" applyFill="1" applyBorder="1"/>
    <xf numFmtId="179" fontId="49" fillId="0" borderId="11" xfId="77" applyNumberFormat="1" applyFont="1" applyFill="1" applyBorder="1"/>
    <xf numFmtId="179" fontId="49" fillId="0" borderId="34" xfId="77" applyNumberFormat="1" applyFont="1" applyFill="1" applyBorder="1"/>
    <xf numFmtId="180" fontId="64" fillId="0" borderId="64" xfId="77" applyNumberFormat="1" applyFont="1" applyFill="1" applyBorder="1" applyAlignment="1">
      <alignment horizontal="right"/>
    </xf>
    <xf numFmtId="180" fontId="64" fillId="0" borderId="64" xfId="77" applyNumberFormat="1" applyFont="1" applyFill="1" applyBorder="1" applyAlignment="1">
      <alignment horizontal="center" vertical="center"/>
    </xf>
    <xf numFmtId="0" fontId="64" fillId="30" borderId="637" xfId="0" applyFont="1" applyFill="1" applyBorder="1" applyAlignment="1">
      <alignment horizontal="center" vertical="center"/>
    </xf>
    <xf numFmtId="38" fontId="49" fillId="30" borderId="60" xfId="77" applyFont="1" applyFill="1" applyBorder="1"/>
    <xf numFmtId="180" fontId="64" fillId="30" borderId="638" xfId="77" applyNumberFormat="1" applyFont="1" applyFill="1" applyBorder="1"/>
    <xf numFmtId="176" fontId="49" fillId="31" borderId="24" xfId="77" applyNumberFormat="1" applyFont="1" applyFill="1" applyBorder="1"/>
    <xf numFmtId="176" fontId="64" fillId="26" borderId="63" xfId="77" applyNumberFormat="1" applyFont="1" applyFill="1" applyBorder="1" applyAlignment="1">
      <alignment horizontal="center" vertical="center"/>
    </xf>
    <xf numFmtId="176" fontId="49" fillId="25" borderId="64" xfId="77" applyNumberFormat="1" applyFont="1" applyFill="1" applyBorder="1"/>
    <xf numFmtId="179" fontId="49" fillId="25" borderId="34" xfId="77" applyNumberFormat="1" applyFont="1" applyFill="1" applyBorder="1"/>
    <xf numFmtId="180" fontId="64" fillId="25" borderId="165" xfId="77" applyNumberFormat="1" applyFont="1" applyFill="1" applyBorder="1"/>
    <xf numFmtId="178" fontId="55" fillId="0" borderId="39" xfId="77" applyNumberFormat="1" applyFont="1" applyFill="1" applyBorder="1" applyAlignment="1">
      <alignment vertical="center"/>
    </xf>
    <xf numFmtId="0" fontId="64" fillId="27" borderId="639" xfId="0" applyFont="1" applyFill="1" applyBorder="1" applyAlignment="1">
      <alignment horizontal="center" vertical="center"/>
    </xf>
    <xf numFmtId="38" fontId="49" fillId="27" borderId="640" xfId="77" applyFont="1" applyFill="1" applyBorder="1"/>
    <xf numFmtId="180" fontId="64" fillId="33" borderId="641" xfId="77" applyNumberFormat="1" applyFont="1" applyFill="1" applyBorder="1"/>
    <xf numFmtId="179" fontId="49" fillId="31" borderId="642" xfId="77" applyNumberFormat="1" applyFont="1" applyFill="1" applyBorder="1"/>
    <xf numFmtId="180" fontId="64" fillId="27" borderId="641" xfId="77" applyNumberFormat="1" applyFont="1" applyFill="1" applyBorder="1"/>
    <xf numFmtId="180" fontId="64" fillId="27" borderId="641" xfId="77" applyNumberFormat="1" applyFont="1" applyFill="1" applyBorder="1" applyAlignment="1">
      <alignment horizontal="center" vertical="center"/>
    </xf>
    <xf numFmtId="180" fontId="64" fillId="27" borderId="643" xfId="77" applyNumberFormat="1" applyFont="1" applyFill="1" applyBorder="1" applyAlignment="1">
      <alignment horizontal="center" vertical="center"/>
    </xf>
    <xf numFmtId="180" fontId="64" fillId="27" borderId="643" xfId="77" applyNumberFormat="1" applyFont="1" applyFill="1" applyBorder="1"/>
    <xf numFmtId="180" fontId="64" fillId="27" borderId="644" xfId="77" applyNumberFormat="1" applyFont="1" applyFill="1" applyBorder="1"/>
    <xf numFmtId="38" fontId="64" fillId="30" borderId="645" xfId="77" applyFont="1" applyFill="1" applyBorder="1"/>
    <xf numFmtId="177" fontId="64" fillId="31" borderId="313" xfId="77" applyNumberFormat="1" applyFont="1" applyFill="1" applyBorder="1"/>
    <xf numFmtId="0" fontId="64" fillId="25" borderId="414" xfId="0" applyFont="1" applyFill="1" applyBorder="1" applyAlignment="1">
      <alignment horizontal="center" vertical="center"/>
    </xf>
    <xf numFmtId="0" fontId="64" fillId="26" borderId="414" xfId="0" applyFont="1" applyFill="1" applyBorder="1" applyAlignment="1">
      <alignment horizontal="center" vertical="center"/>
    </xf>
    <xf numFmtId="38" fontId="64" fillId="25" borderId="416" xfId="77" applyFont="1" applyFill="1" applyBorder="1"/>
    <xf numFmtId="38" fontId="64" fillId="26" borderId="416" xfId="77" applyFont="1" applyFill="1" applyBorder="1"/>
    <xf numFmtId="176" fontId="64" fillId="25" borderId="426" xfId="77" applyNumberFormat="1" applyFont="1" applyFill="1" applyBorder="1"/>
    <xf numFmtId="180" fontId="64" fillId="26" borderId="426" xfId="77" applyNumberFormat="1" applyFont="1" applyFill="1" applyBorder="1"/>
    <xf numFmtId="176" fontId="64" fillId="25" borderId="419" xfId="77" applyNumberFormat="1" applyFont="1" applyFill="1" applyBorder="1"/>
    <xf numFmtId="180" fontId="64" fillId="26" borderId="419" xfId="77" applyNumberFormat="1" applyFont="1" applyFill="1" applyBorder="1"/>
    <xf numFmtId="179" fontId="49" fillId="27" borderId="543" xfId="78" applyNumberFormat="1" applyFont="1" applyFill="1" applyBorder="1" applyAlignment="1">
      <alignment horizontal="left" vertical="center" wrapText="1"/>
    </xf>
    <xf numFmtId="0" fontId="68" fillId="0" borderId="614" xfId="0" applyFont="1" applyFill="1" applyBorder="1" applyAlignment="1">
      <alignment vertical="center"/>
    </xf>
    <xf numFmtId="180" fontId="64" fillId="30" borderId="461" xfId="77" applyNumberFormat="1" applyFont="1" applyFill="1" applyBorder="1"/>
    <xf numFmtId="179" fontId="64" fillId="31" borderId="313" xfId="77" applyNumberFormat="1" applyFont="1" applyFill="1" applyBorder="1"/>
    <xf numFmtId="38" fontId="68" fillId="0" borderId="646" xfId="77" applyFont="1" applyFill="1" applyBorder="1" applyAlignment="1">
      <alignment vertical="center"/>
    </xf>
    <xf numFmtId="179" fontId="68" fillId="0" borderId="646" xfId="77" applyNumberFormat="1" applyFont="1" applyFill="1" applyBorder="1" applyAlignment="1">
      <alignment vertical="center"/>
    </xf>
    <xf numFmtId="0" fontId="68" fillId="0" borderId="475" xfId="0" applyFont="1" applyFill="1" applyBorder="1" applyAlignment="1">
      <alignment vertical="center"/>
    </xf>
    <xf numFmtId="179" fontId="64" fillId="31" borderId="413" xfId="77" applyNumberFormat="1" applyFont="1" applyFill="1" applyBorder="1"/>
    <xf numFmtId="38" fontId="68" fillId="0" borderId="647" xfId="77" applyFont="1" applyFill="1" applyBorder="1" applyAlignment="1">
      <alignment vertical="center"/>
    </xf>
    <xf numFmtId="0" fontId="68" fillId="0" borderId="648" xfId="0" applyFont="1" applyFill="1" applyBorder="1" applyAlignment="1">
      <alignment vertical="center"/>
    </xf>
    <xf numFmtId="179" fontId="64" fillId="31" borderId="649" xfId="77" applyNumberFormat="1" applyFont="1" applyFill="1" applyBorder="1"/>
    <xf numFmtId="38" fontId="68" fillId="0" borderId="650" xfId="77" applyFont="1" applyFill="1" applyBorder="1" applyAlignment="1">
      <alignment vertical="center"/>
    </xf>
    <xf numFmtId="179" fontId="64" fillId="31" borderId="651" xfId="77" applyNumberFormat="1" applyFont="1" applyFill="1" applyBorder="1"/>
    <xf numFmtId="0" fontId="68" fillId="0" borderId="460" xfId="0" applyFont="1" applyFill="1" applyBorder="1" applyAlignment="1">
      <alignment vertical="center"/>
    </xf>
    <xf numFmtId="38" fontId="68" fillId="0" borderId="607" xfId="77" applyFont="1" applyFill="1" applyBorder="1" applyAlignment="1">
      <alignment vertical="center"/>
    </xf>
    <xf numFmtId="179" fontId="68" fillId="0" borderId="607" xfId="77" applyNumberFormat="1" applyFont="1" applyFill="1" applyBorder="1" applyAlignment="1">
      <alignment vertical="center"/>
    </xf>
    <xf numFmtId="180" fontId="64" fillId="30" borderId="652" xfId="77" applyNumberFormat="1" applyFont="1" applyFill="1" applyBorder="1"/>
    <xf numFmtId="0" fontId="68" fillId="0" borderId="653" xfId="0" applyFont="1" applyFill="1" applyBorder="1" applyAlignment="1">
      <alignment vertical="center"/>
    </xf>
    <xf numFmtId="179" fontId="64" fillId="31" borderId="654" xfId="77" applyNumberFormat="1" applyFont="1" applyFill="1" applyBorder="1"/>
    <xf numFmtId="38" fontId="68" fillId="0" borderId="655" xfId="77" applyFont="1" applyFill="1" applyBorder="1" applyAlignment="1">
      <alignment vertical="center"/>
    </xf>
    <xf numFmtId="180" fontId="68" fillId="30" borderId="61" xfId="78" applyNumberFormat="1" applyFont="1" applyFill="1" applyBorder="1" applyAlignment="1">
      <alignment vertical="center"/>
    </xf>
    <xf numFmtId="180" fontId="64" fillId="30" borderId="0" xfId="78" applyNumberFormat="1" applyFont="1" applyFill="1" applyBorder="1" applyAlignment="1">
      <alignment vertical="center"/>
    </xf>
    <xf numFmtId="180" fontId="64" fillId="30" borderId="88" xfId="78" applyNumberFormat="1" applyFont="1" applyFill="1" applyBorder="1" applyAlignment="1">
      <alignment vertical="center"/>
    </xf>
    <xf numFmtId="180" fontId="64" fillId="30" borderId="96" xfId="78" applyNumberFormat="1" applyFont="1" applyFill="1" applyBorder="1" applyAlignment="1">
      <alignment vertical="center"/>
    </xf>
    <xf numFmtId="180" fontId="68" fillId="30" borderId="11" xfId="78" applyNumberFormat="1" applyFont="1" applyFill="1" applyBorder="1" applyAlignment="1">
      <alignment vertical="center"/>
    </xf>
    <xf numFmtId="180" fontId="64" fillId="30" borderId="152" xfId="78" applyNumberFormat="1" applyFont="1" applyFill="1" applyBorder="1" applyAlignment="1">
      <alignment vertical="center"/>
    </xf>
    <xf numFmtId="180" fontId="60" fillId="30" borderId="96" xfId="78" applyNumberFormat="1" applyFont="1" applyFill="1" applyBorder="1" applyAlignment="1">
      <alignment vertical="center"/>
    </xf>
    <xf numFmtId="180" fontId="60" fillId="30" borderId="11" xfId="78" applyNumberFormat="1" applyFont="1" applyFill="1" applyBorder="1" applyAlignment="1">
      <alignment vertical="center"/>
    </xf>
    <xf numFmtId="180" fontId="68" fillId="30" borderId="39" xfId="78" applyNumberFormat="1" applyFont="1" applyFill="1" applyBorder="1" applyAlignment="1">
      <alignment vertical="center"/>
    </xf>
    <xf numFmtId="180" fontId="64" fillId="30" borderId="11" xfId="78" applyNumberFormat="1" applyFont="1" applyFill="1" applyBorder="1" applyAlignment="1">
      <alignment horizontal="center" vertical="center"/>
    </xf>
    <xf numFmtId="180" fontId="68" fillId="30" borderId="542" xfId="78" applyNumberFormat="1" applyFont="1" applyFill="1" applyBorder="1" applyAlignment="1">
      <alignment vertical="center"/>
    </xf>
    <xf numFmtId="38" fontId="64" fillId="0" borderId="656" xfId="77" applyFont="1" applyFill="1" applyBorder="1"/>
    <xf numFmtId="176" fontId="64" fillId="0" borderId="657" xfId="77" applyNumberFormat="1" applyFont="1" applyFill="1" applyBorder="1"/>
    <xf numFmtId="182" fontId="64" fillId="0" borderId="658" xfId="77" applyNumberFormat="1" applyFont="1" applyFill="1" applyBorder="1"/>
    <xf numFmtId="176" fontId="64" fillId="0" borderId="657" xfId="77" applyNumberFormat="1" applyFont="1" applyFill="1" applyBorder="1" applyAlignment="1">
      <alignment horizontal="center" vertical="center"/>
    </xf>
    <xf numFmtId="182" fontId="64" fillId="0" borderId="658" xfId="77" applyNumberFormat="1" applyFont="1" applyFill="1" applyBorder="1" applyAlignment="1">
      <alignment horizontal="center" vertical="center"/>
    </xf>
    <xf numFmtId="38" fontId="64" fillId="30" borderId="659" xfId="77" applyFont="1" applyFill="1" applyBorder="1"/>
    <xf numFmtId="180" fontId="64" fillId="30" borderId="660" xfId="77" applyNumberFormat="1" applyFont="1" applyFill="1" applyBorder="1"/>
    <xf numFmtId="183" fontId="64" fillId="31" borderId="610" xfId="0" applyNumberFormat="1" applyFont="1" applyFill="1" applyBorder="1" applyAlignment="1">
      <alignment horizontal="right"/>
    </xf>
    <xf numFmtId="38" fontId="64" fillId="30" borderId="661" xfId="77" applyFont="1" applyFill="1" applyBorder="1"/>
    <xf numFmtId="180" fontId="64" fillId="30" borderId="660" xfId="77" applyNumberFormat="1" applyFont="1" applyFill="1" applyBorder="1" applyAlignment="1">
      <alignment horizontal="center" vertical="center"/>
    </xf>
    <xf numFmtId="180" fontId="64" fillId="30" borderId="662" xfId="94" applyNumberFormat="1" applyFont="1" applyFill="1" applyBorder="1" applyAlignment="1">
      <alignment vertical="center" wrapText="1"/>
    </xf>
    <xf numFmtId="180" fontId="64" fillId="30" borderId="663" xfId="94" applyNumberFormat="1" applyFont="1" applyFill="1" applyBorder="1" applyAlignment="1">
      <alignment vertical="center"/>
    </xf>
    <xf numFmtId="180" fontId="64" fillId="30" borderId="298" xfId="94" applyNumberFormat="1" applyFont="1" applyFill="1" applyBorder="1" applyAlignment="1">
      <alignment vertical="center"/>
    </xf>
    <xf numFmtId="180" fontId="64" fillId="30" borderId="662" xfId="94" applyNumberFormat="1" applyFont="1" applyFill="1" applyBorder="1" applyAlignment="1">
      <alignment vertical="center"/>
    </xf>
    <xf numFmtId="180" fontId="64" fillId="30" borderId="322" xfId="94" applyNumberFormat="1" applyFont="1" applyFill="1" applyBorder="1" applyAlignment="1">
      <alignment vertical="center"/>
    </xf>
    <xf numFmtId="180" fontId="64" fillId="30" borderId="664" xfId="94" applyNumberFormat="1" applyFont="1" applyFill="1" applyBorder="1" applyAlignment="1">
      <alignment vertical="center"/>
    </xf>
    <xf numFmtId="0" fontId="55" fillId="0" borderId="460" xfId="0" applyFont="1" applyFill="1" applyBorder="1" applyAlignment="1">
      <alignment vertical="center"/>
    </xf>
    <xf numFmtId="38" fontId="55" fillId="0" borderId="607" xfId="77" applyFont="1" applyFill="1" applyBorder="1" applyAlignment="1">
      <alignment vertical="center"/>
    </xf>
    <xf numFmtId="38" fontId="49" fillId="30" borderId="645" xfId="77" applyFont="1" applyFill="1" applyBorder="1"/>
    <xf numFmtId="38" fontId="55" fillId="0" borderId="313" xfId="77" applyFont="1" applyFill="1" applyBorder="1" applyAlignment="1">
      <alignment vertical="center"/>
    </xf>
    <xf numFmtId="180" fontId="64" fillId="0" borderId="665" xfId="77" applyNumberFormat="1" applyFont="1" applyFill="1" applyBorder="1"/>
    <xf numFmtId="177" fontId="64" fillId="0" borderId="558" xfId="77" applyNumberFormat="1" applyFont="1" applyFill="1" applyBorder="1"/>
    <xf numFmtId="180" fontId="64" fillId="0" borderId="666" xfId="77" applyNumberFormat="1" applyFont="1" applyFill="1" applyBorder="1"/>
    <xf numFmtId="0" fontId="49" fillId="34" borderId="667" xfId="0" applyFont="1" applyFill="1" applyBorder="1" applyAlignment="1">
      <alignment horizontal="center" vertical="center"/>
    </xf>
    <xf numFmtId="0" fontId="49" fillId="34" borderId="384" xfId="0" applyFont="1" applyFill="1" applyBorder="1" applyAlignment="1">
      <alignment horizontal="center" vertical="center"/>
    </xf>
    <xf numFmtId="0" fontId="49" fillId="34" borderId="414" xfId="0" applyFont="1" applyFill="1" applyBorder="1" applyAlignment="1">
      <alignment horizontal="center" vertical="center"/>
    </xf>
    <xf numFmtId="0" fontId="64" fillId="34" borderId="414" xfId="0" applyFont="1" applyFill="1" applyBorder="1" applyAlignment="1">
      <alignment horizontal="center" vertical="center"/>
    </xf>
    <xf numFmtId="38" fontId="64" fillId="34" borderId="668" xfId="77" applyFont="1" applyFill="1" applyBorder="1"/>
    <xf numFmtId="38" fontId="64" fillId="34" borderId="385" xfId="77" applyFont="1" applyFill="1" applyBorder="1"/>
    <xf numFmtId="38" fontId="64" fillId="34" borderId="416" xfId="77" applyFont="1" applyFill="1" applyBorder="1"/>
    <xf numFmtId="180" fontId="64" fillId="34" borderId="669" xfId="77" applyNumberFormat="1" applyFont="1" applyFill="1" applyBorder="1"/>
    <xf numFmtId="180" fontId="64" fillId="34" borderId="670" xfId="77" applyNumberFormat="1" applyFont="1" applyFill="1" applyBorder="1"/>
    <xf numFmtId="180" fontId="64" fillId="34" borderId="422" xfId="77" applyNumberFormat="1" applyFont="1" applyFill="1" applyBorder="1"/>
    <xf numFmtId="180" fontId="64" fillId="34" borderId="417" xfId="77" applyNumberFormat="1" applyFont="1" applyFill="1" applyBorder="1"/>
    <xf numFmtId="179" fontId="64" fillId="34" borderId="649" xfId="77" applyNumberFormat="1" applyFont="1" applyFill="1" applyBorder="1"/>
    <xf numFmtId="179" fontId="64" fillId="34" borderId="413" xfId="77" applyNumberFormat="1" applyFont="1" applyFill="1" applyBorder="1"/>
    <xf numFmtId="179" fontId="64" fillId="34" borderId="299" xfId="77" applyNumberFormat="1" applyFont="1" applyFill="1" applyBorder="1"/>
    <xf numFmtId="176" fontId="64" fillId="34" borderId="417" xfId="77" applyNumberFormat="1" applyFont="1" applyFill="1" applyBorder="1"/>
    <xf numFmtId="180" fontId="64" fillId="34" borderId="671" xfId="77" applyNumberFormat="1" applyFont="1" applyFill="1" applyBorder="1"/>
    <xf numFmtId="180" fontId="64" fillId="34" borderId="410" xfId="77" applyNumberFormat="1" applyFont="1" applyFill="1" applyBorder="1"/>
    <xf numFmtId="180" fontId="64" fillId="34" borderId="426" xfId="77" applyNumberFormat="1" applyFont="1" applyFill="1" applyBorder="1"/>
    <xf numFmtId="180" fontId="64" fillId="34" borderId="672" xfId="77" applyNumberFormat="1" applyFont="1" applyFill="1" applyBorder="1"/>
    <xf numFmtId="176" fontId="64" fillId="34" borderId="672" xfId="77" applyNumberFormat="1" applyFont="1" applyFill="1" applyBorder="1"/>
    <xf numFmtId="0" fontId="64" fillId="34" borderId="556" xfId="0" applyFont="1" applyFill="1" applyBorder="1" applyAlignment="1">
      <alignment horizontal="center" vertical="center"/>
    </xf>
    <xf numFmtId="38" fontId="64" fillId="34" borderId="557" xfId="77" applyFont="1" applyFill="1" applyBorder="1"/>
    <xf numFmtId="180" fontId="64" fillId="34" borderId="673" xfId="77" applyNumberFormat="1" applyFont="1" applyFill="1" applyBorder="1"/>
    <xf numFmtId="179" fontId="64" fillId="34" borderId="558" xfId="77" applyNumberFormat="1" applyFont="1" applyFill="1" applyBorder="1"/>
    <xf numFmtId="176" fontId="64" fillId="34" borderId="673" xfId="77" applyNumberFormat="1" applyFont="1" applyFill="1" applyBorder="1"/>
    <xf numFmtId="176" fontId="64" fillId="34" borderId="559" xfId="77" applyNumberFormat="1" applyFont="1" applyFill="1" applyBorder="1"/>
    <xf numFmtId="0" fontId="49" fillId="27" borderId="674" xfId="0" applyFont="1" applyFill="1" applyBorder="1" applyAlignment="1">
      <alignment horizontal="center" vertical="center"/>
    </xf>
    <xf numFmtId="0" fontId="49" fillId="27" borderId="386" xfId="0" applyFont="1" applyFill="1" applyBorder="1" applyAlignment="1">
      <alignment horizontal="center" vertical="center"/>
    </xf>
    <xf numFmtId="0" fontId="64" fillId="27" borderId="675" xfId="0" applyFont="1" applyFill="1" applyBorder="1" applyAlignment="1">
      <alignment horizontal="center" vertical="center"/>
    </xf>
    <xf numFmtId="38" fontId="64" fillId="27" borderId="676" xfId="77" applyFont="1" applyFill="1" applyBorder="1"/>
    <xf numFmtId="38" fontId="64" fillId="27" borderId="409" xfId="77" applyFont="1" applyFill="1" applyBorder="1"/>
    <xf numFmtId="38" fontId="64" fillId="27" borderId="387" xfId="77" applyFont="1" applyFill="1" applyBorder="1"/>
    <xf numFmtId="38" fontId="64" fillId="27" borderId="677" xfId="77" applyFont="1" applyFill="1" applyBorder="1"/>
    <xf numFmtId="176" fontId="64" fillId="27" borderId="678" xfId="77" applyNumberFormat="1" applyFont="1" applyFill="1" applyBorder="1"/>
    <xf numFmtId="176" fontId="64" fillId="27" borderId="388" xfId="77" applyNumberFormat="1" applyFont="1" applyFill="1" applyBorder="1"/>
    <xf numFmtId="176" fontId="64" fillId="27" borderId="402" xfId="77" applyNumberFormat="1" applyFont="1" applyFill="1" applyBorder="1"/>
    <xf numFmtId="180" fontId="64" fillId="27" borderId="679" xfId="77" applyNumberFormat="1" applyFont="1" applyFill="1" applyBorder="1"/>
    <xf numFmtId="179" fontId="64" fillId="27" borderId="680" xfId="77" applyNumberFormat="1" applyFont="1" applyFill="1" applyBorder="1"/>
    <xf numFmtId="179" fontId="64" fillId="27" borderId="389" xfId="77" applyNumberFormat="1" applyFont="1" applyFill="1" applyBorder="1"/>
    <xf numFmtId="179" fontId="64" fillId="27" borderId="544" xfId="77" applyNumberFormat="1" applyFont="1" applyFill="1" applyBorder="1"/>
    <xf numFmtId="38" fontId="64" fillId="27" borderId="681" xfId="77" applyFont="1" applyFill="1" applyBorder="1"/>
    <xf numFmtId="176" fontId="64" fillId="27" borderId="679" xfId="77" applyNumberFormat="1" applyFont="1" applyFill="1" applyBorder="1"/>
    <xf numFmtId="180" fontId="64" fillId="27" borderId="388" xfId="77" applyNumberFormat="1" applyFont="1" applyFill="1" applyBorder="1"/>
    <xf numFmtId="176" fontId="64" fillId="27" borderId="682" xfId="77" applyNumberFormat="1" applyFont="1" applyFill="1" applyBorder="1"/>
    <xf numFmtId="176" fontId="64" fillId="27" borderId="390" xfId="77" applyNumberFormat="1" applyFont="1" applyFill="1" applyBorder="1"/>
    <xf numFmtId="176" fontId="64" fillId="27" borderId="683" xfId="77" applyNumberFormat="1" applyFont="1" applyFill="1" applyBorder="1"/>
    <xf numFmtId="3" fontId="68" fillId="27" borderId="477" xfId="0" applyNumberFormat="1" applyFont="1" applyFill="1" applyBorder="1" applyAlignment="1">
      <alignment horizontal="right" vertical="center"/>
    </xf>
    <xf numFmtId="180" fontId="68" fillId="27" borderId="684" xfId="0" applyNumberFormat="1" applyFont="1" applyFill="1" applyBorder="1" applyAlignment="1">
      <alignment horizontal="right" vertical="center"/>
    </xf>
    <xf numFmtId="3" fontId="68" fillId="27" borderId="74" xfId="0" applyNumberFormat="1" applyFont="1" applyFill="1" applyBorder="1" applyAlignment="1">
      <alignment horizontal="right" vertical="center"/>
    </xf>
    <xf numFmtId="180" fontId="68" fillId="27" borderId="76" xfId="0" applyNumberFormat="1" applyFont="1" applyFill="1" applyBorder="1" applyAlignment="1">
      <alignment horizontal="right" vertical="center"/>
    </xf>
    <xf numFmtId="3" fontId="68" fillId="27" borderId="391" xfId="0" applyNumberFormat="1" applyFont="1" applyFill="1" applyBorder="1" applyAlignment="1">
      <alignment horizontal="right" vertical="center"/>
    </xf>
    <xf numFmtId="3" fontId="55" fillId="27" borderId="260" xfId="0" applyNumberFormat="1" applyFont="1" applyFill="1" applyBorder="1" applyAlignment="1">
      <alignment horizontal="right" vertical="center"/>
    </xf>
    <xf numFmtId="180" fontId="55" fillId="27" borderId="75" xfId="0" applyNumberFormat="1" applyFont="1" applyFill="1" applyBorder="1" applyAlignment="1">
      <alignment horizontal="right" vertical="center"/>
    </xf>
    <xf numFmtId="3" fontId="64" fillId="27" borderId="478" xfId="0" applyNumberFormat="1" applyFont="1" applyFill="1" applyBorder="1" applyAlignment="1">
      <alignment horizontal="right" vertical="center"/>
    </xf>
    <xf numFmtId="180" fontId="64" fillId="27" borderId="685" xfId="0" applyNumberFormat="1" applyFont="1" applyFill="1" applyBorder="1" applyAlignment="1">
      <alignment horizontal="right" vertical="center"/>
    </xf>
    <xf numFmtId="3" fontId="64" fillId="27" borderId="84" xfId="0" applyNumberFormat="1" applyFont="1" applyFill="1" applyBorder="1" applyAlignment="1">
      <alignment horizontal="right" vertical="center"/>
    </xf>
    <xf numFmtId="3" fontId="64" fillId="27" borderId="392" xfId="0" applyNumberFormat="1" applyFont="1" applyFill="1" applyBorder="1" applyAlignment="1">
      <alignment horizontal="right" vertical="center"/>
    </xf>
    <xf numFmtId="180" fontId="64" fillId="27" borderId="154" xfId="0" applyNumberFormat="1" applyFont="1" applyFill="1" applyBorder="1" applyAlignment="1">
      <alignment horizontal="right" vertical="center"/>
    </xf>
    <xf numFmtId="3" fontId="49" fillId="27" borderId="262" xfId="0" applyNumberFormat="1" applyFont="1" applyFill="1" applyBorder="1" applyAlignment="1">
      <alignment horizontal="right" vertical="center"/>
    </xf>
    <xf numFmtId="180" fontId="49" fillId="27" borderId="110" xfId="0" applyNumberFormat="1" applyFont="1" applyFill="1" applyBorder="1" applyAlignment="1">
      <alignment horizontal="right" vertical="center"/>
    </xf>
    <xf numFmtId="3" fontId="64" fillId="27" borderId="479" xfId="0" applyNumberFormat="1" applyFont="1" applyFill="1" applyBorder="1" applyAlignment="1">
      <alignment horizontal="right" vertical="center"/>
    </xf>
    <xf numFmtId="180" fontId="64" fillId="27" borderId="686" xfId="0" applyNumberFormat="1" applyFont="1" applyFill="1" applyBorder="1" applyAlignment="1">
      <alignment horizontal="right" vertical="center"/>
    </xf>
    <xf numFmtId="3" fontId="64" fillId="27" borderId="91" xfId="0" applyNumberFormat="1" applyFont="1" applyFill="1" applyBorder="1" applyAlignment="1">
      <alignment horizontal="right" vertical="center"/>
    </xf>
    <xf numFmtId="3" fontId="64" fillId="27" borderId="393" xfId="0" applyNumberFormat="1" applyFont="1" applyFill="1" applyBorder="1" applyAlignment="1">
      <alignment horizontal="right" vertical="center"/>
    </xf>
    <xf numFmtId="3" fontId="49" fillId="27" borderId="263" xfId="0" applyNumberFormat="1" applyFont="1" applyFill="1" applyBorder="1" applyAlignment="1">
      <alignment horizontal="right" vertical="center"/>
    </xf>
    <xf numFmtId="180" fontId="49" fillId="27" borderId="92" xfId="0" applyNumberFormat="1" applyFont="1" applyFill="1" applyBorder="1" applyAlignment="1">
      <alignment horizontal="right" vertical="center"/>
    </xf>
    <xf numFmtId="4" fontId="64" fillId="27" borderId="95" xfId="0" applyNumberFormat="1" applyFont="1" applyFill="1" applyBorder="1" applyAlignment="1">
      <alignment horizontal="right" vertical="center"/>
    </xf>
    <xf numFmtId="3" fontId="64" fillId="27" borderId="480" xfId="0" applyNumberFormat="1" applyFont="1" applyFill="1" applyBorder="1" applyAlignment="1">
      <alignment horizontal="right" vertical="center"/>
    </xf>
    <xf numFmtId="180" fontId="64" fillId="27" borderId="687" xfId="0" applyNumberFormat="1" applyFont="1" applyFill="1" applyBorder="1" applyAlignment="1">
      <alignment horizontal="right" vertical="center"/>
    </xf>
    <xf numFmtId="3" fontId="64" fillId="27" borderId="104" xfId="0" applyNumberFormat="1" applyFont="1" applyFill="1" applyBorder="1" applyAlignment="1">
      <alignment horizontal="right" vertical="center"/>
    </xf>
    <xf numFmtId="180" fontId="64" fillId="27" borderId="106" xfId="0" applyNumberFormat="1" applyFont="1" applyFill="1" applyBorder="1" applyAlignment="1">
      <alignment horizontal="right" vertical="center"/>
    </xf>
    <xf numFmtId="3" fontId="64" fillId="27" borderId="394" xfId="0" applyNumberFormat="1" applyFont="1" applyFill="1" applyBorder="1" applyAlignment="1">
      <alignment horizontal="right" vertical="center"/>
    </xf>
    <xf numFmtId="3" fontId="49" fillId="27" borderId="265" xfId="0" applyNumberFormat="1" applyFont="1" applyFill="1" applyBorder="1" applyAlignment="1">
      <alignment horizontal="right" vertical="center"/>
    </xf>
    <xf numFmtId="180" fontId="49" fillId="27" borderId="103" xfId="0" applyNumberFormat="1" applyFont="1" applyFill="1" applyBorder="1" applyAlignment="1">
      <alignment horizontal="right" vertical="center"/>
    </xf>
    <xf numFmtId="3" fontId="68" fillId="27" borderId="481" xfId="0" applyNumberFormat="1" applyFont="1" applyFill="1" applyBorder="1" applyAlignment="1">
      <alignment horizontal="right" vertical="center"/>
    </xf>
    <xf numFmtId="180" fontId="68" fillId="27" borderId="687" xfId="0" applyNumberFormat="1" applyFont="1" applyFill="1" applyBorder="1" applyAlignment="1">
      <alignment horizontal="right" vertical="center"/>
    </xf>
    <xf numFmtId="3" fontId="68" fillId="27" borderId="69" xfId="0" applyNumberFormat="1" applyFont="1" applyFill="1" applyBorder="1" applyAlignment="1">
      <alignment horizontal="right" vertical="center"/>
    </xf>
    <xf numFmtId="180" fontId="68" fillId="27" borderId="106" xfId="0" applyNumberFormat="1" applyFont="1" applyFill="1" applyBorder="1" applyAlignment="1">
      <alignment horizontal="right" vertical="center"/>
    </xf>
    <xf numFmtId="3" fontId="68" fillId="27" borderId="395" xfId="0" applyNumberFormat="1" applyFont="1" applyFill="1" applyBorder="1" applyAlignment="1">
      <alignment horizontal="right" vertical="center"/>
    </xf>
    <xf numFmtId="3" fontId="55" fillId="27" borderId="266" xfId="0" applyNumberFormat="1" applyFont="1" applyFill="1" applyBorder="1" applyAlignment="1">
      <alignment horizontal="right" vertical="center"/>
    </xf>
    <xf numFmtId="180" fontId="55" fillId="27" borderId="103" xfId="0" applyNumberFormat="1" applyFont="1" applyFill="1" applyBorder="1" applyAlignment="1">
      <alignment horizontal="right" vertical="center"/>
    </xf>
    <xf numFmtId="180" fontId="64" fillId="27" borderId="688" xfId="0" applyNumberFormat="1" applyFont="1" applyFill="1" applyBorder="1" applyAlignment="1">
      <alignment horizontal="right" vertical="center"/>
    </xf>
    <xf numFmtId="180" fontId="49" fillId="27" borderId="117" xfId="0" applyNumberFormat="1" applyFont="1" applyFill="1" applyBorder="1" applyAlignment="1">
      <alignment horizontal="right" vertical="center"/>
    </xf>
    <xf numFmtId="3" fontId="68" fillId="27" borderId="482" xfId="0" applyNumberFormat="1" applyFont="1" applyFill="1" applyBorder="1" applyAlignment="1">
      <alignment horizontal="right" vertical="center"/>
    </xf>
    <xf numFmtId="3" fontId="68" fillId="27" borderId="107" xfId="0" applyNumberFormat="1" applyFont="1" applyFill="1" applyBorder="1" applyAlignment="1">
      <alignment horizontal="right" vertical="center"/>
    </xf>
    <xf numFmtId="3" fontId="68" fillId="27" borderId="396" xfId="0" applyNumberFormat="1" applyFont="1" applyFill="1" applyBorder="1" applyAlignment="1">
      <alignment horizontal="right" vertical="center"/>
    </xf>
    <xf numFmtId="3" fontId="55" fillId="27" borderId="267" xfId="0" applyNumberFormat="1" applyFont="1" applyFill="1" applyBorder="1" applyAlignment="1">
      <alignment horizontal="right" vertical="center"/>
    </xf>
    <xf numFmtId="3" fontId="64" fillId="27" borderId="483" xfId="0" applyNumberFormat="1" applyFont="1" applyFill="1" applyBorder="1" applyAlignment="1">
      <alignment horizontal="right" vertical="center"/>
    </xf>
    <xf numFmtId="3" fontId="64" fillId="27" borderId="109" xfId="0" applyNumberFormat="1" applyFont="1" applyFill="1" applyBorder="1" applyAlignment="1">
      <alignment horizontal="right" vertical="center"/>
    </xf>
    <xf numFmtId="3" fontId="64" fillId="27" borderId="397" xfId="0" applyNumberFormat="1" applyFont="1" applyFill="1" applyBorder="1" applyAlignment="1">
      <alignment horizontal="right" vertical="center"/>
    </xf>
    <xf numFmtId="3" fontId="49" fillId="27" borderId="268" xfId="0" applyNumberFormat="1" applyFont="1" applyFill="1" applyBorder="1" applyAlignment="1">
      <alignment horizontal="right" vertical="center"/>
    </xf>
    <xf numFmtId="3" fontId="64" fillId="27" borderId="484" xfId="0" applyNumberFormat="1" applyFont="1" applyFill="1" applyBorder="1" applyAlignment="1">
      <alignment horizontal="right" vertical="center"/>
    </xf>
    <xf numFmtId="3" fontId="64" fillId="27" borderId="99" xfId="0" applyNumberFormat="1" applyFont="1" applyFill="1" applyBorder="1" applyAlignment="1">
      <alignment horizontal="right" vertical="center"/>
    </xf>
    <xf numFmtId="3" fontId="64" fillId="27" borderId="398" xfId="0" applyNumberFormat="1" applyFont="1" applyFill="1" applyBorder="1" applyAlignment="1">
      <alignment horizontal="right" vertical="center"/>
    </xf>
    <xf numFmtId="3" fontId="49" fillId="27" borderId="270" xfId="0" applyNumberFormat="1" applyFont="1" applyFill="1" applyBorder="1" applyAlignment="1">
      <alignment horizontal="right" vertical="center"/>
    </xf>
    <xf numFmtId="3" fontId="68" fillId="27" borderId="478" xfId="0" applyNumberFormat="1" applyFont="1" applyFill="1" applyBorder="1" applyAlignment="1">
      <alignment horizontal="right" vertical="center"/>
    </xf>
    <xf numFmtId="3" fontId="68" fillId="27" borderId="84" xfId="0" applyNumberFormat="1" applyFont="1" applyFill="1" applyBorder="1" applyAlignment="1">
      <alignment horizontal="right" vertical="center"/>
    </xf>
    <xf numFmtId="3" fontId="68" fillId="27" borderId="392" xfId="0" applyNumberFormat="1" applyFont="1" applyFill="1" applyBorder="1" applyAlignment="1">
      <alignment horizontal="right" vertical="center"/>
    </xf>
    <xf numFmtId="3" fontId="55" fillId="27" borderId="262" xfId="0" applyNumberFormat="1" applyFont="1" applyFill="1" applyBorder="1" applyAlignment="1">
      <alignment horizontal="right" vertical="center"/>
    </xf>
    <xf numFmtId="3" fontId="64" fillId="27" borderId="485" xfId="0" applyNumberFormat="1" applyFont="1" applyFill="1" applyBorder="1" applyAlignment="1">
      <alignment horizontal="right" vertical="center"/>
    </xf>
    <xf numFmtId="3" fontId="64" fillId="27" borderId="80" xfId="0" applyNumberFormat="1" applyFont="1" applyFill="1" applyBorder="1" applyAlignment="1">
      <alignment horizontal="right" vertical="center"/>
    </xf>
    <xf numFmtId="3" fontId="64" fillId="27" borderId="399" xfId="0" applyNumberFormat="1" applyFont="1" applyFill="1" applyBorder="1" applyAlignment="1">
      <alignment horizontal="right" vertical="center"/>
    </xf>
    <xf numFmtId="3" fontId="49" fillId="27" borderId="271" xfId="0" applyNumberFormat="1" applyFont="1" applyFill="1" applyBorder="1" applyAlignment="1">
      <alignment horizontal="right" vertical="center"/>
    </xf>
    <xf numFmtId="180" fontId="68" fillId="27" borderId="689" xfId="0" applyNumberFormat="1" applyFont="1" applyFill="1" applyBorder="1" applyAlignment="1">
      <alignment horizontal="right" vertical="center"/>
    </xf>
    <xf numFmtId="180" fontId="68" fillId="27" borderId="129" xfId="0" applyNumberFormat="1" applyFont="1" applyFill="1" applyBorder="1" applyAlignment="1">
      <alignment horizontal="right" vertical="center"/>
    </xf>
    <xf numFmtId="180" fontId="55" fillId="27" borderId="108" xfId="0" applyNumberFormat="1" applyFont="1" applyFill="1" applyBorder="1" applyAlignment="1">
      <alignment horizontal="right" vertical="center"/>
    </xf>
    <xf numFmtId="180" fontId="68" fillId="27" borderId="133" xfId="0" applyNumberFormat="1" applyFont="1" applyFill="1" applyBorder="1" applyAlignment="1">
      <alignment horizontal="right" vertical="center"/>
    </xf>
    <xf numFmtId="180" fontId="68" fillId="27" borderId="154" xfId="0" applyNumberFormat="1" applyFont="1" applyFill="1" applyBorder="1" applyAlignment="1">
      <alignment horizontal="right" vertical="center"/>
    </xf>
    <xf numFmtId="180" fontId="55" fillId="27" borderId="241" xfId="0" applyNumberFormat="1" applyFont="1" applyFill="1" applyBorder="1" applyAlignment="1">
      <alignment horizontal="right" vertical="center"/>
    </xf>
    <xf numFmtId="3" fontId="68" fillId="27" borderId="486" xfId="0" applyNumberFormat="1" applyFont="1" applyFill="1" applyBorder="1" applyAlignment="1">
      <alignment horizontal="right" vertical="center"/>
    </xf>
    <xf numFmtId="180" fontId="68" fillId="27" borderId="690" xfId="0" applyNumberFormat="1" applyFont="1" applyFill="1" applyBorder="1" applyAlignment="1">
      <alignment horizontal="right" vertical="center"/>
    </xf>
    <xf numFmtId="3" fontId="68" fillId="27" borderId="141" xfId="0" applyNumberFormat="1" applyFont="1" applyFill="1" applyBorder="1" applyAlignment="1">
      <alignment horizontal="right" vertical="center"/>
    </xf>
    <xf numFmtId="3" fontId="68" fillId="27" borderId="400" xfId="0" applyNumberFormat="1" applyFont="1" applyFill="1" applyBorder="1" applyAlignment="1">
      <alignment horizontal="right" vertical="center"/>
    </xf>
    <xf numFmtId="180" fontId="68" fillId="27" borderId="226" xfId="0" applyNumberFormat="1" applyFont="1" applyFill="1" applyBorder="1" applyAlignment="1">
      <alignment horizontal="right" vertical="center"/>
    </xf>
    <xf numFmtId="3" fontId="55" fillId="27" borderId="274" xfId="0" applyNumberFormat="1" applyFont="1" applyFill="1" applyBorder="1" applyAlignment="1">
      <alignment horizontal="right" vertical="center"/>
    </xf>
    <xf numFmtId="180" fontId="55" fillId="27" borderId="138" xfId="0" applyNumberFormat="1" applyFont="1" applyFill="1" applyBorder="1" applyAlignment="1">
      <alignment horizontal="right" vertical="center"/>
    </xf>
    <xf numFmtId="3" fontId="68" fillId="27" borderId="691" xfId="0" applyNumberFormat="1" applyFont="1" applyFill="1" applyBorder="1" applyAlignment="1">
      <alignment horizontal="right" vertical="center"/>
    </xf>
    <xf numFmtId="180" fontId="68" fillId="27" borderId="692" xfId="0" applyNumberFormat="1" applyFont="1" applyFill="1" applyBorder="1" applyAlignment="1">
      <alignment horizontal="right" vertical="center"/>
    </xf>
    <xf numFmtId="3" fontId="68" fillId="27" borderId="276" xfId="0" applyNumberFormat="1" applyFont="1" applyFill="1" applyBorder="1" applyAlignment="1">
      <alignment horizontal="right" vertical="center"/>
    </xf>
    <xf numFmtId="180" fontId="68" fillId="27" borderId="279" xfId="0" applyNumberFormat="1" applyFont="1" applyFill="1" applyBorder="1" applyAlignment="1">
      <alignment horizontal="right" vertical="center"/>
    </xf>
    <xf numFmtId="3" fontId="68" fillId="27" borderId="401" xfId="0" applyNumberFormat="1" applyFont="1" applyFill="1" applyBorder="1" applyAlignment="1">
      <alignment horizontal="right" vertical="center"/>
    </xf>
    <xf numFmtId="3" fontId="55" fillId="27" borderId="278" xfId="0" applyNumberFormat="1" applyFont="1" applyFill="1" applyBorder="1" applyAlignment="1">
      <alignment horizontal="right" vertical="center"/>
    </xf>
    <xf numFmtId="180" fontId="55" fillId="27" borderId="277" xfId="0" applyNumberFormat="1" applyFont="1" applyFill="1" applyBorder="1" applyAlignment="1">
      <alignment horizontal="right" vertical="center"/>
    </xf>
    <xf numFmtId="38" fontId="68" fillId="27" borderId="489" xfId="78" applyFont="1" applyFill="1" applyBorder="1" applyAlignment="1">
      <alignment vertical="center"/>
    </xf>
    <xf numFmtId="180" fontId="68" fillId="27" borderId="574" xfId="78" applyNumberFormat="1" applyFont="1" applyFill="1" applyBorder="1" applyAlignment="1">
      <alignment vertical="center"/>
    </xf>
    <xf numFmtId="38" fontId="68" fillId="27" borderId="404" xfId="78" applyFont="1" applyFill="1" applyBorder="1" applyAlignment="1">
      <alignment vertical="center"/>
    </xf>
    <xf numFmtId="180" fontId="68" fillId="27" borderId="76" xfId="78" applyNumberFormat="1" applyFont="1" applyFill="1" applyBorder="1" applyAlignment="1">
      <alignment vertical="center"/>
    </xf>
    <xf numFmtId="176" fontId="68" fillId="27" borderId="76" xfId="78" applyNumberFormat="1" applyFont="1" applyFill="1" applyBorder="1" applyAlignment="1">
      <alignment vertical="center"/>
    </xf>
    <xf numFmtId="38" fontId="68" fillId="27" borderId="309" xfId="78" applyFont="1" applyFill="1" applyBorder="1" applyAlignment="1">
      <alignment vertical="center"/>
    </xf>
    <xf numFmtId="180" fontId="68" fillId="27" borderId="693" xfId="78" applyNumberFormat="1" applyFont="1" applyFill="1" applyBorder="1" applyAlignment="1">
      <alignment vertical="center"/>
    </xf>
    <xf numFmtId="38" fontId="64" fillId="27" borderId="483" xfId="78" applyFont="1" applyFill="1" applyBorder="1" applyAlignment="1">
      <alignment vertical="center"/>
    </xf>
    <xf numFmtId="180" fontId="64" fillId="27" borderId="576" xfId="78" applyNumberFormat="1" applyFont="1" applyFill="1" applyBorder="1" applyAlignment="1">
      <alignment vertical="center"/>
    </xf>
    <xf numFmtId="38" fontId="64" fillId="27" borderId="397" xfId="78" applyFont="1" applyFill="1" applyBorder="1" applyAlignment="1">
      <alignment vertical="center"/>
    </xf>
    <xf numFmtId="180" fontId="64" fillId="27" borderId="154" xfId="78" applyNumberFormat="1" applyFont="1" applyFill="1" applyBorder="1" applyAlignment="1">
      <alignment vertical="center"/>
    </xf>
    <xf numFmtId="176" fontId="64" fillId="27" borderId="86" xfId="78" applyNumberFormat="1" applyFont="1" applyFill="1" applyBorder="1" applyAlignment="1">
      <alignment vertical="center"/>
    </xf>
    <xf numFmtId="38" fontId="64" fillId="27" borderId="268" xfId="78" applyFont="1" applyFill="1" applyBorder="1" applyAlignment="1">
      <alignment vertical="center"/>
    </xf>
    <xf numFmtId="180" fontId="64" fillId="27" borderId="694" xfId="78" applyNumberFormat="1" applyFont="1" applyFill="1" applyBorder="1" applyAlignment="1">
      <alignment vertical="center"/>
    </xf>
    <xf numFmtId="38" fontId="64" fillId="27" borderId="484" xfId="78" applyFont="1" applyFill="1" applyBorder="1" applyAlignment="1">
      <alignment vertical="center"/>
    </xf>
    <xf numFmtId="180" fontId="64" fillId="27" borderId="578" xfId="78" applyNumberFormat="1" applyFont="1" applyFill="1" applyBorder="1" applyAlignment="1">
      <alignment vertical="center"/>
    </xf>
    <xf numFmtId="38" fontId="64" fillId="27" borderId="398" xfId="78" applyFont="1" applyFill="1" applyBorder="1" applyAlignment="1">
      <alignment vertical="center"/>
    </xf>
    <xf numFmtId="180" fontId="64" fillId="27" borderId="95" xfId="78" applyNumberFormat="1" applyFont="1" applyFill="1" applyBorder="1" applyAlignment="1">
      <alignment vertical="center"/>
    </xf>
    <xf numFmtId="176" fontId="64" fillId="27" borderId="95" xfId="78" applyNumberFormat="1" applyFont="1" applyFill="1" applyBorder="1" applyAlignment="1">
      <alignment vertical="center"/>
    </xf>
    <xf numFmtId="38" fontId="64" fillId="27" borderId="270" xfId="78" applyFont="1" applyFill="1" applyBorder="1" applyAlignment="1">
      <alignment vertical="center"/>
    </xf>
    <xf numFmtId="180" fontId="64" fillId="27" borderId="695" xfId="78" applyNumberFormat="1" applyFont="1" applyFill="1" applyBorder="1" applyAlignment="1">
      <alignment vertical="center"/>
    </xf>
    <xf numFmtId="38" fontId="64" fillId="27" borderId="480" xfId="78" applyFont="1" applyFill="1" applyBorder="1" applyAlignment="1">
      <alignment vertical="center"/>
    </xf>
    <xf numFmtId="180" fontId="64" fillId="27" borderId="580" xfId="78" applyNumberFormat="1" applyFont="1" applyFill="1" applyBorder="1" applyAlignment="1">
      <alignment vertical="center"/>
    </xf>
    <xf numFmtId="38" fontId="64" fillId="27" borderId="394" xfId="78" applyFont="1" applyFill="1" applyBorder="1" applyAlignment="1">
      <alignment vertical="center"/>
    </xf>
    <xf numFmtId="180" fontId="64" fillId="27" borderId="106" xfId="78" applyNumberFormat="1" applyFont="1" applyFill="1" applyBorder="1" applyAlignment="1">
      <alignment vertical="center"/>
    </xf>
    <xf numFmtId="176" fontId="64" fillId="27" borderId="106" xfId="78" applyNumberFormat="1" applyFont="1" applyFill="1" applyBorder="1" applyAlignment="1">
      <alignment vertical="center"/>
    </xf>
    <xf numFmtId="38" fontId="64" fillId="27" borderId="265" xfId="78" applyFont="1" applyFill="1" applyBorder="1" applyAlignment="1">
      <alignment vertical="center"/>
    </xf>
    <xf numFmtId="180" fontId="64" fillId="27" borderId="696" xfId="78" applyNumberFormat="1" applyFont="1" applyFill="1" applyBorder="1" applyAlignment="1">
      <alignment vertical="center"/>
    </xf>
    <xf numFmtId="38" fontId="68" fillId="27" borderId="490" xfId="78" applyFont="1" applyFill="1" applyBorder="1" applyAlignment="1">
      <alignment vertical="center"/>
    </xf>
    <xf numFmtId="180" fontId="68" fillId="27" borderId="582" xfId="78" applyNumberFormat="1" applyFont="1" applyFill="1" applyBorder="1" applyAlignment="1">
      <alignment vertical="center"/>
    </xf>
    <xf numFmtId="38" fontId="68" fillId="27" borderId="405" xfId="78" applyFont="1" applyFill="1" applyBorder="1" applyAlignment="1">
      <alignment vertical="center"/>
    </xf>
    <xf numFmtId="180" fontId="68" fillId="27" borderId="177" xfId="78" applyNumberFormat="1" applyFont="1" applyFill="1" applyBorder="1" applyAlignment="1">
      <alignment vertical="center"/>
    </xf>
    <xf numFmtId="38" fontId="68" fillId="27" borderId="396" xfId="78" applyFont="1" applyFill="1" applyBorder="1" applyAlignment="1">
      <alignment vertical="center"/>
    </xf>
    <xf numFmtId="176" fontId="68" fillId="27" borderId="129" xfId="78" applyNumberFormat="1" applyFont="1" applyFill="1" applyBorder="1" applyAlignment="1">
      <alignment vertical="center"/>
    </xf>
    <xf numFmtId="38" fontId="68" fillId="27" borderId="294" xfId="78" applyFont="1" applyFill="1" applyBorder="1" applyAlignment="1">
      <alignment vertical="center"/>
    </xf>
    <xf numFmtId="180" fontId="68" fillId="27" borderId="697" xfId="78" applyNumberFormat="1" applyFont="1" applyFill="1" applyBorder="1" applyAlignment="1">
      <alignment vertical="center"/>
    </xf>
    <xf numFmtId="180" fontId="64" fillId="27" borderId="583" xfId="78" applyNumberFormat="1" applyFont="1" applyFill="1" applyBorder="1" applyAlignment="1">
      <alignment vertical="center"/>
    </xf>
    <xf numFmtId="180" fontId="64" fillId="27" borderId="86" xfId="78" applyNumberFormat="1" applyFont="1" applyFill="1" applyBorder="1" applyAlignment="1">
      <alignment vertical="center"/>
    </xf>
    <xf numFmtId="180" fontId="64" fillId="27" borderId="698" xfId="78" applyNumberFormat="1" applyFont="1" applyFill="1" applyBorder="1" applyAlignment="1">
      <alignment vertical="center"/>
    </xf>
    <xf numFmtId="38" fontId="64" fillId="27" borderId="479" xfId="78" applyFont="1" applyFill="1" applyBorder="1" applyAlignment="1">
      <alignment vertical="center"/>
    </xf>
    <xf numFmtId="38" fontId="64" fillId="27" borderId="393" xfId="78" applyFont="1" applyFill="1" applyBorder="1" applyAlignment="1">
      <alignment vertical="center"/>
    </xf>
    <xf numFmtId="38" fontId="64" fillId="27" borderId="263" xfId="78" applyFont="1" applyFill="1" applyBorder="1" applyAlignment="1">
      <alignment vertical="center"/>
    </xf>
    <xf numFmtId="180" fontId="64" fillId="27" borderId="580" xfId="78" applyNumberFormat="1" applyFont="1" applyFill="1" applyBorder="1" applyAlignment="1">
      <alignment horizontal="center" vertical="center"/>
    </xf>
    <xf numFmtId="180" fontId="64" fillId="27" borderId="106" xfId="78" applyNumberFormat="1" applyFont="1" applyFill="1" applyBorder="1" applyAlignment="1">
      <alignment horizontal="center" vertical="center"/>
    </xf>
    <xf numFmtId="176" fontId="64" fillId="27" borderId="106" xfId="78" applyNumberFormat="1" applyFont="1" applyFill="1" applyBorder="1" applyAlignment="1">
      <alignment horizontal="center" vertical="center"/>
    </xf>
    <xf numFmtId="180" fontId="64" fillId="27" borderId="696" xfId="78" applyNumberFormat="1" applyFont="1" applyFill="1" applyBorder="1" applyAlignment="1">
      <alignment horizontal="center" vertical="center"/>
    </xf>
    <xf numFmtId="176" fontId="68" fillId="27" borderId="154" xfId="78" applyNumberFormat="1" applyFont="1" applyFill="1" applyBorder="1" applyAlignment="1">
      <alignment vertical="center"/>
    </xf>
    <xf numFmtId="176" fontId="64" fillId="27" borderId="111" xfId="78" applyNumberFormat="1" applyFont="1" applyFill="1" applyBorder="1" applyAlignment="1">
      <alignment vertical="center"/>
    </xf>
    <xf numFmtId="176" fontId="64" fillId="27" borderId="227" xfId="78" applyNumberFormat="1" applyFont="1" applyFill="1" applyBorder="1" applyAlignment="1">
      <alignment vertical="center"/>
    </xf>
    <xf numFmtId="176" fontId="68" fillId="27" borderId="177" xfId="78" applyNumberFormat="1" applyFont="1" applyFill="1" applyBorder="1" applyAlignment="1">
      <alignment vertical="center"/>
    </xf>
    <xf numFmtId="38" fontId="68" fillId="27" borderId="395" xfId="78" applyFont="1" applyFill="1" applyBorder="1" applyAlignment="1">
      <alignment vertical="center"/>
    </xf>
    <xf numFmtId="176" fontId="68" fillId="27" borderId="228" xfId="78" applyNumberFormat="1" applyFont="1" applyFill="1" applyBorder="1" applyAlignment="1">
      <alignment vertical="center"/>
    </xf>
    <xf numFmtId="38" fontId="68" fillId="27" borderId="490" xfId="78" applyFont="1" applyFill="1" applyBorder="1" applyAlignment="1">
      <alignment horizontal="center" vertical="center"/>
    </xf>
    <xf numFmtId="180" fontId="68" fillId="27" borderId="582" xfId="78" applyNumberFormat="1" applyFont="1" applyFill="1" applyBorder="1" applyAlignment="1">
      <alignment horizontal="center" vertical="center"/>
    </xf>
    <xf numFmtId="38" fontId="68" fillId="27" borderId="405" xfId="78" applyFont="1" applyFill="1" applyBorder="1" applyAlignment="1">
      <alignment horizontal="center" vertical="center"/>
    </xf>
    <xf numFmtId="180" fontId="68" fillId="27" borderId="177" xfId="78" applyNumberFormat="1" applyFont="1" applyFill="1" applyBorder="1" applyAlignment="1">
      <alignment horizontal="center" vertical="center"/>
    </xf>
    <xf numFmtId="38" fontId="68" fillId="27" borderId="396" xfId="78" applyFont="1" applyFill="1" applyBorder="1" applyAlignment="1">
      <alignment horizontal="center" vertical="center"/>
    </xf>
    <xf numFmtId="176" fontId="68" fillId="27" borderId="228" xfId="78" applyNumberFormat="1" applyFont="1" applyFill="1" applyBorder="1" applyAlignment="1">
      <alignment horizontal="center" vertical="center"/>
    </xf>
    <xf numFmtId="38" fontId="68" fillId="27" borderId="294" xfId="78" applyFont="1" applyFill="1" applyBorder="1" applyAlignment="1">
      <alignment horizontal="center" vertical="center"/>
    </xf>
    <xf numFmtId="180" fontId="68" fillId="27" borderId="697" xfId="78" applyNumberFormat="1" applyFont="1" applyFill="1" applyBorder="1" applyAlignment="1">
      <alignment horizontal="center" vertical="center"/>
    </xf>
    <xf numFmtId="38" fontId="68" fillId="27" borderId="482" xfId="78" applyFont="1" applyFill="1" applyBorder="1" applyAlignment="1">
      <alignment vertical="center"/>
    </xf>
    <xf numFmtId="180" fontId="68" fillId="27" borderId="586" xfId="78" applyNumberFormat="1" applyFont="1" applyFill="1" applyBorder="1" applyAlignment="1">
      <alignment vertical="center"/>
    </xf>
    <xf numFmtId="180" fontId="68" fillId="27" borderId="129" xfId="78" applyNumberFormat="1" applyFont="1" applyFill="1" applyBorder="1" applyAlignment="1">
      <alignment vertical="center"/>
    </xf>
    <xf numFmtId="38" fontId="68" fillId="27" borderId="267" xfId="78" applyFont="1" applyFill="1" applyBorder="1" applyAlignment="1">
      <alignment vertical="center"/>
    </xf>
    <xf numFmtId="180" fontId="68" fillId="27" borderId="699" xfId="78" applyNumberFormat="1" applyFont="1" applyFill="1" applyBorder="1" applyAlignment="1">
      <alignment vertical="center"/>
    </xf>
    <xf numFmtId="38" fontId="64" fillId="27" borderId="481" xfId="78" applyFont="1" applyFill="1" applyBorder="1" applyAlignment="1">
      <alignment vertical="center"/>
    </xf>
    <xf numFmtId="38" fontId="64" fillId="27" borderId="395" xfId="78" applyFont="1" applyFill="1" applyBorder="1" applyAlignment="1">
      <alignment vertical="center"/>
    </xf>
    <xf numFmtId="38" fontId="64" fillId="27" borderId="266" xfId="78" applyFont="1" applyFill="1" applyBorder="1" applyAlignment="1">
      <alignment vertical="center"/>
    </xf>
    <xf numFmtId="176" fontId="64" fillId="27" borderId="152" xfId="78" applyNumberFormat="1" applyFont="1" applyFill="1" applyBorder="1" applyAlignment="1">
      <alignment vertical="center"/>
    </xf>
    <xf numFmtId="38" fontId="64" fillId="27" borderId="491" xfId="78" applyFont="1" applyFill="1" applyBorder="1" applyAlignment="1">
      <alignment horizontal="right" vertical="center"/>
    </xf>
    <xf numFmtId="180" fontId="64" fillId="27" borderId="589" xfId="78" applyNumberFormat="1" applyFont="1" applyFill="1" applyBorder="1" applyAlignment="1">
      <alignment horizontal="center" vertical="center"/>
    </xf>
    <xf numFmtId="38" fontId="64" fillId="27" borderId="406" xfId="78" applyFont="1" applyFill="1" applyBorder="1" applyAlignment="1">
      <alignment horizontal="right" vertical="center"/>
    </xf>
    <xf numFmtId="180" fontId="64" fillId="27" borderId="133" xfId="78" applyNumberFormat="1" applyFont="1" applyFill="1" applyBorder="1" applyAlignment="1">
      <alignment horizontal="center" vertical="center"/>
    </xf>
    <xf numFmtId="38" fontId="64" fillId="27" borderId="319" xfId="78" applyFont="1" applyFill="1" applyBorder="1" applyAlignment="1">
      <alignment vertical="center"/>
    </xf>
    <xf numFmtId="180" fontId="64" fillId="27" borderId="697" xfId="78" applyNumberFormat="1" applyFont="1" applyFill="1" applyBorder="1" applyAlignment="1">
      <alignment horizontal="right" vertical="center"/>
    </xf>
    <xf numFmtId="38" fontId="68" fillId="27" borderId="486" xfId="78" applyFont="1" applyFill="1" applyBorder="1" applyAlignment="1">
      <alignment vertical="center"/>
    </xf>
    <xf numFmtId="38" fontId="68" fillId="27" borderId="400" xfId="78" applyFont="1" applyFill="1" applyBorder="1" applyAlignment="1">
      <alignment vertical="center"/>
    </xf>
    <xf numFmtId="176" fontId="68" fillId="27" borderId="61" xfId="78" applyNumberFormat="1" applyFont="1" applyFill="1" applyBorder="1" applyAlignment="1">
      <alignment vertical="center"/>
    </xf>
    <xf numFmtId="38" fontId="68" fillId="27" borderId="274" xfId="78" applyFont="1" applyFill="1" applyBorder="1" applyAlignment="1">
      <alignment vertical="center"/>
    </xf>
    <xf numFmtId="0" fontId="19" fillId="27" borderId="700" xfId="0" applyFont="1" applyFill="1" applyBorder="1" applyAlignment="1">
      <alignment horizontal="center" vertical="top"/>
    </xf>
    <xf numFmtId="38" fontId="68" fillId="27" borderId="487" xfId="78" applyFont="1" applyFill="1" applyBorder="1" applyAlignment="1">
      <alignment vertical="center"/>
    </xf>
    <xf numFmtId="180" fontId="68" fillId="27" borderId="701" xfId="78" applyNumberFormat="1" applyFont="1" applyFill="1" applyBorder="1" applyAlignment="1">
      <alignment vertical="center"/>
    </xf>
    <xf numFmtId="38" fontId="68" fillId="27" borderId="702" xfId="78" applyFont="1" applyFill="1" applyBorder="1" applyAlignment="1">
      <alignment vertical="center"/>
    </xf>
    <xf numFmtId="180" fontId="68" fillId="27" borderId="492" xfId="78" applyNumberFormat="1" applyFont="1" applyFill="1" applyBorder="1" applyAlignment="1">
      <alignment vertical="center"/>
    </xf>
    <xf numFmtId="176" fontId="68" fillId="27" borderId="703" xfId="78" applyNumberFormat="1" applyFont="1" applyFill="1" applyBorder="1" applyAlignment="1">
      <alignment vertical="center"/>
    </xf>
    <xf numFmtId="38" fontId="68" fillId="27" borderId="704" xfId="78" applyFont="1" applyFill="1" applyBorder="1" applyAlignment="1">
      <alignment vertical="center"/>
    </xf>
    <xf numFmtId="180" fontId="68" fillId="27" borderId="705" xfId="78" applyNumberFormat="1" applyFont="1" applyFill="1" applyBorder="1" applyAlignment="1">
      <alignment vertical="center"/>
    </xf>
    <xf numFmtId="0" fontId="49" fillId="27" borderId="504" xfId="0" applyFont="1" applyFill="1" applyBorder="1" applyAlignment="1">
      <alignment horizontal="center" vertical="center"/>
    </xf>
    <xf numFmtId="38" fontId="64" fillId="27" borderId="229" xfId="77" applyFont="1" applyFill="1" applyBorder="1"/>
    <xf numFmtId="38" fontId="64" fillId="27" borderId="407" xfId="77" applyFont="1" applyFill="1" applyBorder="1"/>
    <xf numFmtId="38" fontId="64" fillId="27" borderId="706" xfId="77" applyFont="1" applyFill="1" applyBorder="1"/>
    <xf numFmtId="176" fontId="64" fillId="27" borderId="230" xfId="77" applyNumberFormat="1" applyFont="1" applyFill="1" applyBorder="1"/>
    <xf numFmtId="176" fontId="64" fillId="27" borderId="408" xfId="77" applyNumberFormat="1" applyFont="1" applyFill="1" applyBorder="1"/>
    <xf numFmtId="176" fontId="64" fillId="27" borderId="707" xfId="77" applyNumberFormat="1" applyFont="1" applyFill="1" applyBorder="1"/>
    <xf numFmtId="182" fontId="64" fillId="27" borderId="197" xfId="77" applyNumberFormat="1" applyFont="1" applyFill="1" applyBorder="1"/>
    <xf numFmtId="182" fontId="64" fillId="27" borderId="403" xfId="77" applyNumberFormat="1" applyFont="1" applyFill="1" applyBorder="1"/>
    <xf numFmtId="182" fontId="64" fillId="27" borderId="708" xfId="77" applyNumberFormat="1" applyFont="1" applyFill="1" applyBorder="1"/>
    <xf numFmtId="38" fontId="64" fillId="27" borderId="242" xfId="77" applyFont="1" applyFill="1" applyBorder="1"/>
    <xf numFmtId="38" fontId="64" fillId="27" borderId="709" xfId="77" applyFont="1" applyFill="1" applyBorder="1"/>
    <xf numFmtId="180" fontId="64" fillId="27" borderId="230" xfId="77" applyNumberFormat="1" applyFont="1" applyFill="1" applyBorder="1" applyAlignment="1">
      <alignment horizontal="center" vertical="center"/>
    </xf>
    <xf numFmtId="180" fontId="64" fillId="27" borderId="408" xfId="77" applyNumberFormat="1" applyFont="1" applyFill="1" applyBorder="1" applyAlignment="1">
      <alignment horizontal="center" vertical="center"/>
    </xf>
    <xf numFmtId="176" fontId="64" fillId="27" borderId="707" xfId="77" applyNumberFormat="1" applyFont="1" applyFill="1" applyBorder="1" applyAlignment="1">
      <alignment horizontal="center" vertical="center"/>
    </xf>
    <xf numFmtId="182" fontId="64" fillId="27" borderId="197" xfId="77" applyNumberFormat="1" applyFont="1" applyFill="1" applyBorder="1" applyAlignment="1">
      <alignment horizontal="center" vertical="center"/>
    </xf>
    <xf numFmtId="182" fontId="64" fillId="27" borderId="403" xfId="77" applyNumberFormat="1" applyFont="1" applyFill="1" applyBorder="1" applyAlignment="1">
      <alignment horizontal="center" vertical="center"/>
    </xf>
    <xf numFmtId="182" fontId="64" fillId="27" borderId="708" xfId="77" applyNumberFormat="1" applyFont="1" applyFill="1" applyBorder="1" applyAlignment="1">
      <alignment horizontal="center" vertical="center"/>
    </xf>
    <xf numFmtId="38" fontId="64" fillId="27" borderId="60" xfId="77" applyFont="1" applyFill="1" applyBorder="1"/>
    <xf numFmtId="176" fontId="64" fillId="27" borderId="197" xfId="77" applyNumberFormat="1" applyFont="1" applyFill="1" applyBorder="1"/>
    <xf numFmtId="176" fontId="64" fillId="27" borderId="403" xfId="77" applyNumberFormat="1" applyFont="1" applyFill="1" applyBorder="1"/>
    <xf numFmtId="176" fontId="64" fillId="27" borderId="708" xfId="77" applyNumberFormat="1" applyFont="1" applyFill="1" applyBorder="1"/>
    <xf numFmtId="176" fontId="64" fillId="27" borderId="505" xfId="77" applyNumberFormat="1" applyFont="1" applyFill="1" applyBorder="1"/>
    <xf numFmtId="176" fontId="64" fillId="27" borderId="710" xfId="77" applyNumberFormat="1" applyFont="1" applyFill="1" applyBorder="1"/>
    <xf numFmtId="0" fontId="49" fillId="27" borderId="711" xfId="0" applyFont="1" applyFill="1" applyBorder="1" applyAlignment="1">
      <alignment horizontal="center" vertical="center"/>
    </xf>
    <xf numFmtId="38" fontId="64" fillId="27" borderId="712" xfId="77" applyFont="1" applyFill="1" applyBorder="1"/>
    <xf numFmtId="176" fontId="64" fillId="27" borderId="713" xfId="77" applyNumberFormat="1" applyFont="1" applyFill="1" applyBorder="1"/>
    <xf numFmtId="182" fontId="64" fillId="27" borderId="714" xfId="77" applyNumberFormat="1" applyFont="1" applyFill="1" applyBorder="1"/>
    <xf numFmtId="38" fontId="64" fillId="27" borderId="715" xfId="77" applyFont="1" applyFill="1" applyBorder="1"/>
    <xf numFmtId="180" fontId="64" fillId="27" borderId="713" xfId="77" applyNumberFormat="1" applyFont="1" applyFill="1" applyBorder="1" applyAlignment="1">
      <alignment horizontal="center" vertical="center"/>
    </xf>
    <xf numFmtId="182" fontId="64" fillId="27" borderId="714" xfId="77" applyNumberFormat="1" applyFont="1" applyFill="1" applyBorder="1" applyAlignment="1">
      <alignment horizontal="center" vertical="center"/>
    </xf>
    <xf numFmtId="38" fontId="64" fillId="27" borderId="716" xfId="77" applyFont="1" applyFill="1" applyBorder="1"/>
    <xf numFmtId="176" fontId="64" fillId="27" borderId="714" xfId="77" applyNumberFormat="1" applyFont="1" applyFill="1" applyBorder="1"/>
    <xf numFmtId="176" fontId="64" fillId="27" borderId="717" xfId="77" applyNumberFormat="1" applyFont="1" applyFill="1" applyBorder="1"/>
    <xf numFmtId="38" fontId="64" fillId="27" borderId="483" xfId="94" applyNumberFormat="1" applyFont="1" applyFill="1" applyBorder="1" applyAlignment="1">
      <alignment vertical="center"/>
    </xf>
    <xf numFmtId="38" fontId="64" fillId="27" borderId="397" xfId="94" applyNumberFormat="1" applyFont="1" applyFill="1" applyBorder="1" applyAlignment="1">
      <alignment vertical="center"/>
    </xf>
    <xf numFmtId="181" fontId="64" fillId="27" borderId="152" xfId="94" applyNumberFormat="1" applyFont="1" applyFill="1" applyBorder="1" applyAlignment="1">
      <alignment vertical="center"/>
    </xf>
    <xf numFmtId="38" fontId="64" fillId="27" borderId="268" xfId="94" applyNumberFormat="1" applyFont="1" applyFill="1" applyBorder="1" applyAlignment="1">
      <alignment vertical="center"/>
    </xf>
    <xf numFmtId="180" fontId="64" fillId="27" borderId="153" xfId="94" applyNumberFormat="1" applyFont="1" applyFill="1" applyBorder="1" applyAlignment="1">
      <alignment vertical="center"/>
    </xf>
    <xf numFmtId="38" fontId="64" fillId="27" borderId="480" xfId="94" applyNumberFormat="1" applyFont="1" applyFill="1" applyBorder="1" applyAlignment="1">
      <alignment vertical="center"/>
    </xf>
    <xf numFmtId="180" fontId="64" fillId="27" borderId="106" xfId="94" applyNumberFormat="1" applyFont="1" applyFill="1" applyBorder="1" applyAlignment="1">
      <alignment vertical="center"/>
    </xf>
    <xf numFmtId="38" fontId="64" fillId="27" borderId="394" xfId="94" applyNumberFormat="1" applyFont="1" applyFill="1" applyBorder="1" applyAlignment="1">
      <alignment vertical="center"/>
    </xf>
    <xf numFmtId="181" fontId="64" fillId="27" borderId="106" xfId="94" applyNumberFormat="1" applyFont="1" applyFill="1" applyBorder="1" applyAlignment="1">
      <alignment vertical="center"/>
    </xf>
    <xf numFmtId="38" fontId="64" fillId="27" borderId="265" xfId="94" applyNumberFormat="1" applyFont="1" applyFill="1" applyBorder="1" applyAlignment="1">
      <alignment vertical="center"/>
    </xf>
    <xf numFmtId="180" fontId="64" fillId="27" borderId="103" xfId="94" applyNumberFormat="1" applyFont="1" applyFill="1" applyBorder="1" applyAlignment="1">
      <alignment vertical="center"/>
    </xf>
    <xf numFmtId="38" fontId="64" fillId="27" borderId="490" xfId="94" applyNumberFormat="1" applyFont="1" applyFill="1" applyBorder="1" applyAlignment="1">
      <alignment vertical="center"/>
    </xf>
    <xf numFmtId="180" fontId="64" fillId="27" borderId="177" xfId="94" applyNumberFormat="1" applyFont="1" applyFill="1" applyBorder="1" applyAlignment="1">
      <alignment vertical="center"/>
    </xf>
    <xf numFmtId="38" fontId="64" fillId="27" borderId="405" xfId="94" applyNumberFormat="1" applyFont="1" applyFill="1" applyBorder="1" applyAlignment="1">
      <alignment vertical="center"/>
    </xf>
    <xf numFmtId="181" fontId="64" fillId="27" borderId="177" xfId="94" applyNumberFormat="1" applyFont="1" applyFill="1" applyBorder="1" applyAlignment="1">
      <alignment vertical="center"/>
    </xf>
    <xf numFmtId="38" fontId="64" fillId="27" borderId="294" xfId="94" applyNumberFormat="1" applyFont="1" applyFill="1" applyBorder="1" applyAlignment="1">
      <alignment vertical="center"/>
    </xf>
    <xf numFmtId="180" fontId="64" fillId="27" borderId="72" xfId="94" applyNumberFormat="1" applyFont="1" applyFill="1" applyBorder="1" applyAlignment="1">
      <alignment vertical="center"/>
    </xf>
    <xf numFmtId="38" fontId="64" fillId="27" borderId="485" xfId="94" applyNumberFormat="1" applyFont="1" applyFill="1" applyBorder="1" applyAlignment="1">
      <alignment vertical="center"/>
    </xf>
    <xf numFmtId="38" fontId="64" fillId="27" borderId="399" xfId="94" applyNumberFormat="1" applyFont="1" applyFill="1" applyBorder="1" applyAlignment="1">
      <alignment vertical="center"/>
    </xf>
    <xf numFmtId="38" fontId="64" fillId="27" borderId="271" xfId="94" applyNumberFormat="1" applyFont="1" applyFill="1" applyBorder="1" applyAlignment="1">
      <alignment vertical="center"/>
    </xf>
    <xf numFmtId="38" fontId="64" fillId="27" borderId="482" xfId="94" applyNumberFormat="1" applyFont="1" applyFill="1" applyBorder="1" applyAlignment="1">
      <alignment vertical="center"/>
    </xf>
    <xf numFmtId="38" fontId="64" fillId="27" borderId="396" xfId="94" applyNumberFormat="1" applyFont="1" applyFill="1" applyBorder="1" applyAlignment="1">
      <alignment vertical="center"/>
    </xf>
    <xf numFmtId="38" fontId="64" fillId="27" borderId="267" xfId="94" applyNumberFormat="1" applyFont="1" applyFill="1" applyBorder="1" applyAlignment="1">
      <alignment vertical="center"/>
    </xf>
    <xf numFmtId="180" fontId="64" fillId="27" borderId="129" xfId="94" applyNumberFormat="1" applyFont="1" applyFill="1" applyBorder="1" applyAlignment="1">
      <alignment vertical="center"/>
    </xf>
    <xf numFmtId="181" fontId="64" fillId="27" borderId="129" xfId="94" applyNumberFormat="1" applyFont="1" applyFill="1" applyBorder="1" applyAlignment="1">
      <alignment vertical="center"/>
    </xf>
    <xf numFmtId="180" fontId="64" fillId="27" borderId="108" xfId="94" applyNumberFormat="1" applyFont="1" applyFill="1" applyBorder="1" applyAlignment="1">
      <alignment vertical="center"/>
    </xf>
    <xf numFmtId="38" fontId="64" fillId="27" borderId="481" xfId="94" applyNumberFormat="1" applyFont="1" applyFill="1" applyBorder="1" applyAlignment="1">
      <alignment vertical="center"/>
    </xf>
    <xf numFmtId="38" fontId="64" fillId="27" borderId="395" xfId="94" applyNumberFormat="1" applyFont="1" applyFill="1" applyBorder="1" applyAlignment="1">
      <alignment vertical="center"/>
    </xf>
    <xf numFmtId="38" fontId="64" fillId="27" borderId="266" xfId="94" applyNumberFormat="1" applyFont="1" applyFill="1" applyBorder="1" applyAlignment="1">
      <alignment vertical="center"/>
    </xf>
    <xf numFmtId="180" fontId="64" fillId="27" borderId="76" xfId="94" applyNumberFormat="1" applyFont="1" applyFill="1" applyBorder="1" applyAlignment="1">
      <alignment vertical="center"/>
    </xf>
    <xf numFmtId="38" fontId="64" fillId="27" borderId="404" xfId="94" applyNumberFormat="1" applyFont="1" applyFill="1" applyBorder="1" applyAlignment="1">
      <alignment vertical="center"/>
    </xf>
    <xf numFmtId="38" fontId="64" fillId="27" borderId="401" xfId="94" applyNumberFormat="1" applyFont="1" applyFill="1" applyBorder="1" applyAlignment="1">
      <alignment vertical="center"/>
    </xf>
    <xf numFmtId="181" fontId="64" fillId="27" borderId="279" xfId="94" applyNumberFormat="1" applyFont="1" applyFill="1" applyBorder="1" applyAlignment="1">
      <alignment vertical="center"/>
    </xf>
    <xf numFmtId="38" fontId="64" fillId="27" borderId="278" xfId="94" applyNumberFormat="1" applyFont="1" applyFill="1" applyBorder="1" applyAlignment="1">
      <alignment vertical="center"/>
    </xf>
    <xf numFmtId="180" fontId="64" fillId="27" borderId="277" xfId="94" applyNumberFormat="1" applyFont="1" applyFill="1" applyBorder="1" applyAlignment="1">
      <alignment vertical="center"/>
    </xf>
    <xf numFmtId="180" fontId="64" fillId="27" borderId="718" xfId="94" applyNumberFormat="1" applyFont="1" applyFill="1" applyBorder="1" applyAlignment="1">
      <alignment vertical="center"/>
    </xf>
    <xf numFmtId="180" fontId="64" fillId="27" borderId="580" xfId="94" applyNumberFormat="1" applyFont="1" applyFill="1" applyBorder="1" applyAlignment="1">
      <alignment vertical="center"/>
    </xf>
    <xf numFmtId="180" fontId="64" fillId="27" borderId="582" xfId="94" applyNumberFormat="1" applyFont="1" applyFill="1" applyBorder="1" applyAlignment="1">
      <alignment vertical="center"/>
    </xf>
    <xf numFmtId="180" fontId="64" fillId="27" borderId="586" xfId="94" applyNumberFormat="1" applyFont="1" applyFill="1" applyBorder="1" applyAlignment="1">
      <alignment vertical="center"/>
    </xf>
    <xf numFmtId="38" fontId="64" fillId="27" borderId="487" xfId="94" applyNumberFormat="1" applyFont="1" applyFill="1" applyBorder="1" applyAlignment="1">
      <alignment vertical="center"/>
    </xf>
    <xf numFmtId="180" fontId="64" fillId="27" borderId="701" xfId="94" applyNumberFormat="1" applyFont="1" applyFill="1" applyBorder="1" applyAlignment="1">
      <alignment vertical="center"/>
    </xf>
    <xf numFmtId="0" fontId="64" fillId="27" borderId="254" xfId="0" applyFont="1" applyFill="1" applyBorder="1" applyAlignment="1">
      <alignment horizontal="center" vertical="center"/>
    </xf>
    <xf numFmtId="38" fontId="49" fillId="27" borderId="387" xfId="77" applyFont="1" applyFill="1" applyBorder="1"/>
    <xf numFmtId="38" fontId="49" fillId="27" borderId="256" xfId="77" applyFont="1" applyFill="1" applyBorder="1"/>
    <xf numFmtId="180" fontId="64" fillId="27" borderId="412" xfId="77" applyNumberFormat="1" applyFont="1" applyFill="1" applyBorder="1"/>
    <xf numFmtId="180" fontId="64" fillId="27" borderId="259" xfId="77" applyNumberFormat="1" applyFont="1" applyFill="1" applyBorder="1"/>
    <xf numFmtId="179" fontId="49" fillId="27" borderId="389" xfId="77" applyNumberFormat="1" applyFont="1" applyFill="1" applyBorder="1"/>
    <xf numFmtId="179" fontId="49" fillId="27" borderId="298" xfId="77" applyNumberFormat="1" applyFont="1" applyFill="1" applyBorder="1"/>
    <xf numFmtId="176" fontId="64" fillId="27" borderId="412" xfId="77" applyNumberFormat="1" applyFont="1" applyFill="1" applyBorder="1"/>
    <xf numFmtId="176" fontId="64" fillId="27" borderId="412" xfId="77" applyNumberFormat="1" applyFont="1" applyFill="1" applyBorder="1" applyAlignment="1">
      <alignment horizontal="right"/>
    </xf>
    <xf numFmtId="176" fontId="64" fillId="27" borderId="408" xfId="77" applyNumberFormat="1" applyFont="1" applyFill="1" applyBorder="1" applyAlignment="1">
      <alignment horizontal="right"/>
    </xf>
    <xf numFmtId="180" fontId="64" fillId="27" borderId="291" xfId="77" applyNumberFormat="1" applyFont="1" applyFill="1" applyBorder="1"/>
    <xf numFmtId="180" fontId="64" fillId="27" borderId="408" xfId="77" applyNumberFormat="1" applyFont="1" applyFill="1" applyBorder="1"/>
    <xf numFmtId="38" fontId="49" fillId="27" borderId="409" xfId="77" applyFont="1" applyFill="1" applyBorder="1"/>
    <xf numFmtId="38" fontId="49" fillId="27" borderId="292" xfId="77" applyFont="1" applyFill="1" applyBorder="1"/>
    <xf numFmtId="180" fontId="64" fillId="27" borderId="390" xfId="77" applyNumberFormat="1" applyFont="1" applyFill="1" applyBorder="1"/>
    <xf numFmtId="180" fontId="64" fillId="27" borderId="285" xfId="77" applyNumberFormat="1" applyFont="1" applyFill="1" applyBorder="1"/>
    <xf numFmtId="38" fontId="49" fillId="27" borderId="60" xfId="77" applyFont="1" applyFill="1" applyBorder="1"/>
    <xf numFmtId="180" fontId="64" fillId="27" borderId="151" xfId="77" applyNumberFormat="1" applyFont="1" applyFill="1" applyBorder="1"/>
    <xf numFmtId="179" fontId="49" fillId="27" borderId="11" xfId="77" applyNumberFormat="1" applyFont="1" applyFill="1" applyBorder="1"/>
    <xf numFmtId="176" fontId="64" fillId="27" borderId="151" xfId="77" applyNumberFormat="1" applyFont="1" applyFill="1" applyBorder="1"/>
    <xf numFmtId="179" fontId="49" fillId="24" borderId="11" xfId="77" applyNumberFormat="1" applyFont="1" applyFill="1" applyBorder="1"/>
    <xf numFmtId="180" fontId="64" fillId="27" borderId="230" xfId="77" applyNumberFormat="1" applyFont="1" applyFill="1" applyBorder="1"/>
    <xf numFmtId="38" fontId="49" fillId="27" borderId="242" xfId="77" applyFont="1" applyFill="1" applyBorder="1"/>
    <xf numFmtId="180" fontId="64" fillId="27" borderId="505" xfId="77" applyNumberFormat="1" applyFont="1" applyFill="1" applyBorder="1"/>
    <xf numFmtId="0" fontId="55" fillId="0" borderId="719" xfId="0" applyFont="1" applyFill="1" applyBorder="1" applyAlignment="1">
      <alignment vertical="center"/>
    </xf>
    <xf numFmtId="38" fontId="49" fillId="27" borderId="716" xfId="77" applyFont="1" applyFill="1" applyBorder="1"/>
    <xf numFmtId="180" fontId="64" fillId="27" borderId="720" xfId="77" applyNumberFormat="1" applyFont="1" applyFill="1" applyBorder="1"/>
    <xf numFmtId="179" fontId="49" fillId="27" borderId="721" xfId="77" applyNumberFormat="1" applyFont="1" applyFill="1" applyBorder="1"/>
    <xf numFmtId="176" fontId="64" fillId="27" borderId="720" xfId="77" applyNumberFormat="1" applyFont="1" applyFill="1" applyBorder="1"/>
    <xf numFmtId="179" fontId="49" fillId="24" borderId="721" xfId="77" applyNumberFormat="1" applyFont="1" applyFill="1" applyBorder="1"/>
    <xf numFmtId="38" fontId="55" fillId="0" borderId="722" xfId="77" applyFont="1" applyFill="1" applyBorder="1" applyAlignment="1">
      <alignment vertical="center"/>
    </xf>
    <xf numFmtId="38" fontId="55" fillId="0" borderId="719" xfId="77" applyFont="1" applyFill="1" applyBorder="1" applyAlignment="1">
      <alignment vertical="center"/>
    </xf>
    <xf numFmtId="180" fontId="64" fillId="27" borderId="713" xfId="77" applyNumberFormat="1" applyFont="1" applyFill="1" applyBorder="1"/>
    <xf numFmtId="38" fontId="49" fillId="27" borderId="715" xfId="77" applyFont="1" applyFill="1" applyBorder="1"/>
    <xf numFmtId="180" fontId="64" fillId="27" borderId="717" xfId="77" applyNumberFormat="1" applyFont="1" applyFill="1" applyBorder="1"/>
    <xf numFmtId="0" fontId="64" fillId="27" borderId="723" xfId="0" applyFont="1" applyFill="1" applyBorder="1" applyAlignment="1">
      <alignment horizontal="center" vertical="center"/>
    </xf>
    <xf numFmtId="38" fontId="64" fillId="27" borderId="724" xfId="77" applyFont="1" applyFill="1" applyBorder="1"/>
    <xf numFmtId="180" fontId="64" fillId="27" borderId="725" xfId="77" applyNumberFormat="1" applyFont="1" applyFill="1" applyBorder="1"/>
    <xf numFmtId="177" fontId="64" fillId="27" borderId="11" xfId="77" applyNumberFormat="1" applyFont="1" applyFill="1" applyBorder="1"/>
    <xf numFmtId="177" fontId="64" fillId="27" borderId="389" xfId="77" applyNumberFormat="1" applyFont="1" applyFill="1" applyBorder="1"/>
    <xf numFmtId="177" fontId="64" fillId="27" borderId="621" xfId="77" applyNumberFormat="1" applyFont="1" applyFill="1" applyBorder="1"/>
    <xf numFmtId="180" fontId="64" fillId="27" borderId="726" xfId="77" applyNumberFormat="1" applyFont="1" applyFill="1" applyBorder="1"/>
    <xf numFmtId="177" fontId="64" fillId="27" borderId="721" xfId="77" applyNumberFormat="1" applyFont="1" applyFill="1" applyBorder="1"/>
    <xf numFmtId="180" fontId="64" fillId="24" borderId="227" xfId="0" applyNumberFormat="1" applyFont="1" applyFill="1" applyBorder="1" applyAlignment="1">
      <alignment horizontal="right" vertical="center"/>
    </xf>
    <xf numFmtId="180" fontId="49" fillId="25" borderId="100" xfId="0" applyNumberFormat="1" applyFont="1" applyFill="1" applyBorder="1" applyAlignment="1">
      <alignment horizontal="right" vertical="center"/>
    </xf>
    <xf numFmtId="180" fontId="64" fillId="0" borderId="673" xfId="0" applyNumberFormat="1" applyFont="1" applyFill="1" applyBorder="1" applyAlignment="1">
      <alignment horizontal="right" vertical="center"/>
    </xf>
    <xf numFmtId="180" fontId="64" fillId="30" borderId="155" xfId="0" applyNumberFormat="1" applyFont="1" applyFill="1" applyBorder="1" applyAlignment="1">
      <alignment horizontal="right" vertical="center"/>
    </xf>
    <xf numFmtId="180" fontId="64" fillId="27" borderId="727" xfId="0" applyNumberFormat="1" applyFont="1" applyFill="1" applyBorder="1" applyAlignment="1">
      <alignment horizontal="right" vertical="center"/>
    </xf>
    <xf numFmtId="180" fontId="64" fillId="27" borderId="227" xfId="0" applyNumberFormat="1" applyFont="1" applyFill="1" applyBorder="1" applyAlignment="1">
      <alignment horizontal="right" vertical="center"/>
    </xf>
    <xf numFmtId="180" fontId="49" fillId="27" borderId="100" xfId="0" applyNumberFormat="1" applyFont="1" applyFill="1" applyBorder="1" applyAlignment="1">
      <alignment horizontal="right" vertical="center"/>
    </xf>
    <xf numFmtId="3" fontId="64" fillId="27" borderId="286" xfId="0" applyNumberFormat="1" applyFont="1" applyFill="1" applyBorder="1" applyAlignment="1">
      <alignment horizontal="right" vertical="center"/>
    </xf>
    <xf numFmtId="180" fontId="64" fillId="30" borderId="156" xfId="0" applyNumberFormat="1" applyFont="1" applyFill="1" applyBorder="1" applyAlignment="1">
      <alignment horizontal="right" vertical="center"/>
    </xf>
    <xf numFmtId="3" fontId="64" fillId="35" borderId="155" xfId="0" applyNumberFormat="1" applyFont="1" applyFill="1" applyBorder="1" applyAlignment="1">
      <alignment horizontal="right" vertical="center"/>
    </xf>
    <xf numFmtId="3" fontId="64" fillId="35" borderId="26" xfId="0" applyNumberFormat="1" applyFont="1" applyFill="1" applyBorder="1" applyAlignment="1">
      <alignment horizontal="right" vertical="center"/>
    </xf>
    <xf numFmtId="3" fontId="64" fillId="35" borderId="236" xfId="0" applyNumberFormat="1" applyFont="1" applyFill="1" applyBorder="1" applyAlignment="1">
      <alignment horizontal="right" vertical="center"/>
    </xf>
    <xf numFmtId="3" fontId="64" fillId="35" borderId="123" xfId="0" applyNumberFormat="1" applyFont="1" applyFill="1" applyBorder="1" applyAlignment="1">
      <alignment horizontal="right" vertical="center"/>
    </xf>
    <xf numFmtId="3" fontId="64" fillId="35" borderId="99" xfId="0" applyNumberFormat="1" applyFont="1" applyFill="1" applyBorder="1" applyAlignment="1">
      <alignment horizontal="right" vertical="center"/>
    </xf>
    <xf numFmtId="180" fontId="64" fillId="35" borderId="100" xfId="0" applyNumberFormat="1" applyFont="1" applyFill="1" applyBorder="1" applyAlignment="1">
      <alignment horizontal="right" vertical="center"/>
    </xf>
    <xf numFmtId="3" fontId="64" fillId="35" borderId="122" xfId="0" applyNumberFormat="1" applyFont="1" applyFill="1" applyBorder="1" applyAlignment="1">
      <alignment horizontal="right" vertical="center"/>
    </xf>
    <xf numFmtId="3" fontId="64" fillId="35" borderId="121" xfId="0" applyNumberFormat="1" applyFont="1" applyFill="1" applyBorder="1" applyAlignment="1">
      <alignment horizontal="right" vertical="center"/>
    </xf>
    <xf numFmtId="180" fontId="64" fillId="35" borderId="251" xfId="0" applyNumberFormat="1" applyFont="1" applyFill="1" applyBorder="1" applyAlignment="1">
      <alignment horizontal="right" vertical="center"/>
    </xf>
    <xf numFmtId="180" fontId="64" fillId="35" borderId="227" xfId="0" applyNumberFormat="1" applyFont="1" applyFill="1" applyBorder="1" applyAlignment="1">
      <alignment horizontal="right" vertical="center"/>
    </xf>
    <xf numFmtId="3" fontId="64" fillId="35" borderId="270" xfId="0" applyNumberFormat="1" applyFont="1" applyFill="1" applyBorder="1" applyAlignment="1">
      <alignment horizontal="right" vertical="center"/>
    </xf>
    <xf numFmtId="180" fontId="64" fillId="35" borderId="252" xfId="0" applyNumberFormat="1" applyFont="1" applyFill="1" applyBorder="1" applyAlignment="1">
      <alignment horizontal="right" vertical="center"/>
    </xf>
    <xf numFmtId="3" fontId="64" fillId="30" borderId="34" xfId="0" applyNumberFormat="1" applyFont="1" applyFill="1" applyBorder="1" applyAlignment="1">
      <alignment horizontal="right" vertical="center"/>
    </xf>
    <xf numFmtId="3" fontId="64" fillId="24" borderId="354" xfId="0" applyNumberFormat="1" applyFont="1" applyFill="1" applyBorder="1" applyAlignment="1">
      <alignment horizontal="right" vertical="center"/>
    </xf>
    <xf numFmtId="180" fontId="64" fillId="24" borderId="177" xfId="0" applyNumberFormat="1" applyFont="1" applyFill="1" applyBorder="1" applyAlignment="1">
      <alignment horizontal="right" vertical="center"/>
    </xf>
    <xf numFmtId="3" fontId="64" fillId="24" borderId="294" xfId="0" applyNumberFormat="1" applyFont="1" applyFill="1" applyBorder="1" applyAlignment="1">
      <alignment horizontal="right" vertical="center"/>
    </xf>
    <xf numFmtId="180" fontId="64" fillId="24" borderId="335" xfId="0" applyNumberFormat="1" applyFont="1" applyFill="1" applyBorder="1" applyAlignment="1">
      <alignment horizontal="right" vertical="center"/>
    </xf>
    <xf numFmtId="3" fontId="64" fillId="24" borderId="405" xfId="0" applyNumberFormat="1" applyFont="1" applyFill="1" applyBorder="1" applyAlignment="1">
      <alignment horizontal="right" vertical="center"/>
    </xf>
    <xf numFmtId="3" fontId="64" fillId="35" borderId="209" xfId="0" applyNumberFormat="1" applyFont="1" applyFill="1" applyBorder="1" applyAlignment="1">
      <alignment horizontal="right" vertical="center"/>
    </xf>
    <xf numFmtId="3" fontId="64" fillId="35" borderId="25" xfId="0" applyNumberFormat="1" applyFont="1" applyFill="1" applyBorder="1" applyAlignment="1">
      <alignment horizontal="right" vertical="center"/>
    </xf>
    <xf numFmtId="3" fontId="64" fillId="35" borderId="344" xfId="0" applyNumberFormat="1" applyFont="1" applyFill="1" applyBorder="1" applyAlignment="1">
      <alignment horizontal="right" vertical="center"/>
    </xf>
    <xf numFmtId="180" fontId="64" fillId="35" borderId="95" xfId="0" applyNumberFormat="1" applyFont="1" applyFill="1" applyBorder="1" applyAlignment="1">
      <alignment horizontal="right" vertical="center"/>
    </xf>
    <xf numFmtId="3" fontId="64" fillId="35" borderId="263" xfId="0" applyNumberFormat="1" applyFont="1" applyFill="1" applyBorder="1" applyAlignment="1">
      <alignment horizontal="right" vertical="center"/>
    </xf>
    <xf numFmtId="180" fontId="64" fillId="35" borderId="333" xfId="0" applyNumberFormat="1" applyFont="1" applyFill="1" applyBorder="1" applyAlignment="1">
      <alignment horizontal="right" vertical="center"/>
    </xf>
    <xf numFmtId="3" fontId="64" fillId="35" borderId="393" xfId="0" applyNumberFormat="1" applyFont="1" applyFill="1" applyBorder="1" applyAlignment="1">
      <alignment horizontal="right" vertical="center"/>
    </xf>
    <xf numFmtId="3" fontId="64" fillId="35" borderId="728" xfId="0" applyNumberFormat="1" applyFont="1" applyFill="1" applyBorder="1" applyAlignment="1">
      <alignment horizontal="right" vertical="center"/>
    </xf>
    <xf numFmtId="3" fontId="64" fillId="35" borderId="729" xfId="0" applyNumberFormat="1" applyFont="1" applyFill="1" applyBorder="1" applyAlignment="1">
      <alignment horizontal="right" vertical="center"/>
    </xf>
    <xf numFmtId="176" fontId="62" fillId="0" borderId="0" xfId="0" applyNumberFormat="1" applyFont="1" applyFill="1"/>
    <xf numFmtId="176" fontId="60" fillId="0" borderId="0" xfId="0" applyNumberFormat="1" applyFont="1" applyFill="1"/>
    <xf numFmtId="176" fontId="62" fillId="0" borderId="0" xfId="0" applyNumberFormat="1" applyFont="1"/>
    <xf numFmtId="38" fontId="69" fillId="0" borderId="546" xfId="77" applyFont="1" applyFill="1" applyBorder="1"/>
    <xf numFmtId="181" fontId="64" fillId="27" borderId="686" xfId="0" applyNumberFormat="1" applyFont="1" applyFill="1" applyBorder="1" applyAlignment="1">
      <alignment horizontal="right" vertical="center"/>
    </xf>
    <xf numFmtId="180" fontId="68" fillId="27" borderId="730" xfId="0" applyNumberFormat="1" applyFont="1" applyFill="1" applyBorder="1" applyAlignment="1">
      <alignment horizontal="center" vertical="center"/>
    </xf>
    <xf numFmtId="0" fontId="64" fillId="0" borderId="0" xfId="94" applyFont="1" applyFill="1" applyAlignment="1"/>
    <xf numFmtId="0" fontId="63" fillId="0" borderId="0" xfId="0" applyFont="1" applyAlignment="1">
      <alignment shrinkToFit="1"/>
    </xf>
    <xf numFmtId="0" fontId="60" fillId="0" borderId="0" xfId="0" applyFont="1" applyAlignment="1">
      <alignment shrinkToFit="1"/>
    </xf>
    <xf numFmtId="0" fontId="64" fillId="0" borderId="0" xfId="0" quotePrefix="1" applyFont="1" applyAlignment="1">
      <alignment shrinkToFit="1"/>
    </xf>
    <xf numFmtId="49" fontId="64" fillId="0" borderId="0" xfId="0" quotePrefix="1" applyNumberFormat="1" applyFont="1" applyAlignment="1">
      <alignment horizontal="left" wrapText="1" shrinkToFit="1"/>
    </xf>
    <xf numFmtId="0" fontId="0" fillId="0" borderId="0" xfId="0" applyFill="1" applyAlignment="1">
      <alignment horizontal="left" vertical="top" wrapText="1"/>
    </xf>
    <xf numFmtId="0" fontId="49" fillId="0" borderId="10" xfId="0" applyFont="1" applyBorder="1" applyAlignment="1">
      <alignment horizontal="center" vertical="center" wrapText="1"/>
    </xf>
    <xf numFmtId="0" fontId="49" fillId="0" borderId="30" xfId="0" applyFont="1" applyBorder="1" applyAlignment="1">
      <alignment horizontal="center" vertical="center" wrapText="1"/>
    </xf>
    <xf numFmtId="0" fontId="49" fillId="0" borderId="36" xfId="0" applyFont="1" applyBorder="1" applyAlignment="1">
      <alignment horizontal="center" vertical="center"/>
    </xf>
    <xf numFmtId="0" fontId="49" fillId="0" borderId="37" xfId="0" applyFont="1" applyBorder="1" applyAlignment="1">
      <alignment horizontal="center"/>
    </xf>
    <xf numFmtId="0" fontId="49" fillId="0" borderId="39" xfId="0" applyFont="1" applyBorder="1" applyAlignment="1">
      <alignment horizontal="center"/>
    </xf>
    <xf numFmtId="0" fontId="49" fillId="0" borderId="23" xfId="0" applyFont="1" applyBorder="1" applyAlignment="1">
      <alignment horizontal="center" vertical="center"/>
    </xf>
    <xf numFmtId="0" fontId="49" fillId="0" borderId="194" xfId="0" applyFont="1" applyBorder="1" applyAlignment="1">
      <alignment horizontal="center" vertical="center"/>
    </xf>
    <xf numFmtId="0" fontId="49" fillId="0" borderId="10" xfId="0" applyFont="1" applyBorder="1" applyAlignment="1">
      <alignment horizontal="center" vertical="center"/>
    </xf>
    <xf numFmtId="0" fontId="49" fillId="0" borderId="30" xfId="0" applyFont="1" applyBorder="1" applyAlignment="1">
      <alignment horizontal="center" vertical="center"/>
    </xf>
    <xf numFmtId="0" fontId="49" fillId="0" borderId="31" xfId="0" applyFont="1" applyBorder="1" applyAlignment="1">
      <alignment horizontal="center" vertical="center"/>
    </xf>
    <xf numFmtId="0" fontId="49" fillId="0" borderId="31" xfId="0" applyFont="1" applyBorder="1" applyAlignment="1">
      <alignment horizontal="center" vertical="center" wrapText="1"/>
    </xf>
    <xf numFmtId="0" fontId="49" fillId="25" borderId="767" xfId="0" applyFont="1" applyFill="1" applyBorder="1" applyAlignment="1">
      <alignment horizontal="center" vertical="top"/>
    </xf>
    <xf numFmtId="0" fontId="49" fillId="25" borderId="768" xfId="0" applyFont="1" applyFill="1" applyBorder="1" applyAlignment="1">
      <alignment horizontal="center" vertical="top"/>
    </xf>
    <xf numFmtId="180" fontId="49" fillId="25" borderId="757" xfId="0" applyNumberFormat="1" applyFont="1" applyFill="1" applyBorder="1" applyAlignment="1">
      <alignment horizontal="left" vertical="center" wrapText="1"/>
    </xf>
    <xf numFmtId="180" fontId="49" fillId="25" borderId="750" xfId="0" applyNumberFormat="1" applyFont="1" applyFill="1" applyBorder="1" applyAlignment="1">
      <alignment horizontal="left" vertical="center" wrapText="1"/>
    </xf>
    <xf numFmtId="180" fontId="49" fillId="25" borderId="413" xfId="0" applyNumberFormat="1" applyFont="1" applyFill="1" applyBorder="1" applyAlignment="1">
      <alignment horizontal="left" vertical="center" wrapText="1"/>
    </xf>
    <xf numFmtId="180" fontId="49" fillId="25" borderId="731" xfId="0" applyNumberFormat="1" applyFont="1" applyFill="1" applyBorder="1" applyAlignment="1">
      <alignment horizontal="left" vertical="center" wrapText="1"/>
    </xf>
    <xf numFmtId="180" fontId="49" fillId="25" borderId="732" xfId="0" applyNumberFormat="1" applyFont="1" applyFill="1" applyBorder="1" applyAlignment="1">
      <alignment horizontal="left" vertical="center" wrapText="1"/>
    </xf>
    <xf numFmtId="180" fontId="49" fillId="25" borderId="525" xfId="0" applyNumberFormat="1" applyFont="1" applyFill="1" applyBorder="1" applyAlignment="1">
      <alignment horizontal="left" vertical="center" wrapText="1"/>
    </xf>
    <xf numFmtId="180" fontId="49" fillId="25" borderId="543" xfId="0" applyNumberFormat="1" applyFont="1" applyFill="1" applyBorder="1" applyAlignment="1">
      <alignment horizontal="left" vertical="center" wrapText="1"/>
    </xf>
    <xf numFmtId="180" fontId="64" fillId="25" borderId="543" xfId="0" applyNumberFormat="1" applyFont="1" applyFill="1" applyBorder="1" applyAlignment="1">
      <alignment horizontal="left" vertical="center" wrapText="1"/>
    </xf>
    <xf numFmtId="180" fontId="64" fillId="25" borderId="750" xfId="0" applyNumberFormat="1" applyFont="1" applyFill="1" applyBorder="1" applyAlignment="1">
      <alignment horizontal="left" vertical="center" wrapText="1"/>
    </xf>
    <xf numFmtId="180" fontId="64" fillId="25" borderId="413" xfId="0" applyNumberFormat="1" applyFont="1" applyFill="1" applyBorder="1" applyAlignment="1">
      <alignment horizontal="left" vertical="center" wrapText="1"/>
    </xf>
    <xf numFmtId="180" fontId="64" fillId="25" borderId="524" xfId="0" applyNumberFormat="1" applyFont="1" applyFill="1" applyBorder="1" applyAlignment="1">
      <alignment horizontal="left" vertical="center" wrapText="1"/>
    </xf>
    <xf numFmtId="0" fontId="64" fillId="30" borderId="753" xfId="0" applyFont="1" applyFill="1" applyBorder="1" applyAlignment="1">
      <alignment horizontal="center" vertical="top"/>
    </xf>
    <xf numFmtId="0" fontId="64" fillId="30" borderId="766" xfId="0" applyFont="1" applyFill="1" applyBorder="1" applyAlignment="1">
      <alignment horizontal="center" vertical="top"/>
    </xf>
    <xf numFmtId="180" fontId="64" fillId="30" borderId="736" xfId="0" applyNumberFormat="1" applyFont="1" applyFill="1" applyBorder="1" applyAlignment="1">
      <alignment horizontal="left" vertical="center" wrapText="1"/>
    </xf>
    <xf numFmtId="180" fontId="64" fillId="30" borderId="737" xfId="0" applyNumberFormat="1" applyFont="1" applyFill="1" applyBorder="1" applyAlignment="1">
      <alignment horizontal="left" vertical="center" wrapText="1"/>
    </xf>
    <xf numFmtId="180" fontId="64" fillId="30" borderId="738" xfId="0" applyNumberFormat="1" applyFont="1" applyFill="1" applyBorder="1" applyAlignment="1">
      <alignment horizontal="left" vertical="center" wrapText="1"/>
    </xf>
    <xf numFmtId="180" fontId="68" fillId="30" borderId="743" xfId="0" applyNumberFormat="1" applyFont="1" applyFill="1" applyBorder="1" applyAlignment="1">
      <alignment horizontal="center" vertical="center"/>
    </xf>
    <xf numFmtId="180" fontId="68" fillId="30" borderId="744" xfId="0" applyNumberFormat="1" applyFont="1" applyFill="1" applyBorder="1" applyAlignment="1">
      <alignment horizontal="center" vertical="center"/>
    </xf>
    <xf numFmtId="180" fontId="68" fillId="25" borderId="743" xfId="0" applyNumberFormat="1" applyFont="1" applyFill="1" applyBorder="1" applyAlignment="1">
      <alignment horizontal="center" vertical="center"/>
    </xf>
    <xf numFmtId="180" fontId="68" fillId="25" borderId="744" xfId="0" applyNumberFormat="1" applyFont="1" applyFill="1" applyBorder="1" applyAlignment="1">
      <alignment horizontal="center" vertical="center"/>
    </xf>
    <xf numFmtId="0" fontId="64" fillId="24" borderId="760" xfId="0" applyFont="1" applyFill="1" applyBorder="1" applyAlignment="1">
      <alignment horizontal="center" vertical="top"/>
    </xf>
    <xf numFmtId="0" fontId="64" fillId="24" borderId="761" xfId="0" applyFont="1" applyFill="1" applyBorder="1" applyAlignment="1">
      <alignment horizontal="center" vertical="top"/>
    </xf>
    <xf numFmtId="0" fontId="64" fillId="24" borderId="591" xfId="0" applyFont="1" applyFill="1" applyBorder="1" applyAlignment="1">
      <alignment horizontal="center" vertical="top"/>
    </xf>
    <xf numFmtId="0" fontId="64" fillId="24" borderId="368" xfId="0" applyFont="1" applyFill="1" applyBorder="1" applyAlignment="1">
      <alignment horizontal="center" vertical="top"/>
    </xf>
    <xf numFmtId="0" fontId="64" fillId="24" borderId="765" xfId="0" applyFont="1" applyFill="1" applyBorder="1" applyAlignment="1">
      <alignment horizontal="center" vertical="top"/>
    </xf>
    <xf numFmtId="0" fontId="64" fillId="24" borderId="300" xfId="0" applyFont="1" applyFill="1" applyBorder="1" applyAlignment="1">
      <alignment horizontal="center" vertical="top"/>
    </xf>
    <xf numFmtId="0" fontId="64" fillId="24" borderId="197" xfId="0" applyFont="1" applyFill="1" applyBorder="1" applyAlignment="1">
      <alignment horizontal="center" vertical="top"/>
    </xf>
    <xf numFmtId="0" fontId="64" fillId="24" borderId="225" xfId="0" applyFont="1" applyFill="1" applyBorder="1" applyAlignment="1">
      <alignment horizontal="center" vertical="top"/>
    </xf>
    <xf numFmtId="0" fontId="64" fillId="24" borderId="48" xfId="0" applyFont="1" applyFill="1" applyBorder="1" applyAlignment="1">
      <alignment horizontal="center" vertical="top"/>
    </xf>
    <xf numFmtId="0" fontId="64" fillId="24" borderId="764" xfId="0" applyFont="1" applyFill="1" applyBorder="1" applyAlignment="1">
      <alignment horizontal="center" vertical="top"/>
    </xf>
    <xf numFmtId="0" fontId="49" fillId="24" borderId="21" xfId="0" applyFont="1" applyFill="1" applyBorder="1" applyAlignment="1">
      <alignment horizontal="center" vertical="top"/>
    </xf>
    <xf numFmtId="0" fontId="49" fillId="24" borderId="189" xfId="0" applyFont="1" applyFill="1" applyBorder="1" applyAlignment="1">
      <alignment horizontal="center" vertical="top"/>
    </xf>
    <xf numFmtId="0" fontId="49" fillId="24" borderId="225" xfId="0" applyFont="1" applyFill="1" applyBorder="1" applyAlignment="1">
      <alignment horizontal="center" vertical="top"/>
    </xf>
    <xf numFmtId="0" fontId="64" fillId="24" borderId="189" xfId="0" applyFont="1" applyFill="1" applyBorder="1" applyAlignment="1">
      <alignment horizontal="center" vertical="top"/>
    </xf>
    <xf numFmtId="0" fontId="70" fillId="0" borderId="30" xfId="94" applyFont="1" applyFill="1" applyBorder="1" applyAlignment="1">
      <alignment horizontal="center" vertical="center"/>
    </xf>
    <xf numFmtId="0" fontId="70" fillId="0" borderId="31" xfId="94" applyFont="1" applyFill="1" applyBorder="1" applyAlignment="1">
      <alignment horizontal="center" vertical="center"/>
    </xf>
    <xf numFmtId="0" fontId="65" fillId="0" borderId="37" xfId="94" applyFont="1" applyFill="1" applyBorder="1" applyAlignment="1">
      <alignment horizontal="left" vertical="center"/>
    </xf>
    <xf numFmtId="0" fontId="65" fillId="0" borderId="28" xfId="94" applyFont="1" applyFill="1" applyBorder="1" applyAlignment="1">
      <alignment horizontal="left" vertical="center"/>
    </xf>
    <xf numFmtId="0" fontId="65" fillId="0" borderId="21" xfId="94" applyFont="1" applyFill="1" applyBorder="1" applyAlignment="1">
      <alignment horizontal="left" vertical="center"/>
    </xf>
    <xf numFmtId="0" fontId="65" fillId="0" borderId="22" xfId="94" applyFont="1" applyFill="1" applyBorder="1" applyAlignment="1">
      <alignment horizontal="left" vertical="center"/>
    </xf>
    <xf numFmtId="0" fontId="49" fillId="24" borderId="48" xfId="0" applyFont="1" applyFill="1" applyBorder="1" applyAlignment="1">
      <alignment horizontal="center" vertical="top"/>
    </xf>
    <xf numFmtId="0" fontId="66" fillId="0" borderId="30" xfId="94" applyFont="1" applyFill="1" applyBorder="1" applyAlignment="1">
      <alignment horizontal="center" vertical="center"/>
    </xf>
    <xf numFmtId="0" fontId="66" fillId="0" borderId="31" xfId="94" applyFont="1" applyFill="1" applyBorder="1" applyAlignment="1">
      <alignment horizontal="center" vertical="center"/>
    </xf>
    <xf numFmtId="180" fontId="49" fillId="25" borderId="736" xfId="0" applyNumberFormat="1" applyFont="1" applyFill="1" applyBorder="1" applyAlignment="1">
      <alignment horizontal="left" vertical="center" wrapText="1"/>
    </xf>
    <xf numFmtId="180" fontId="49" fillId="25" borderId="737" xfId="0" applyNumberFormat="1" applyFont="1" applyFill="1" applyBorder="1" applyAlignment="1">
      <alignment horizontal="left" vertical="center" wrapText="1"/>
    </xf>
    <xf numFmtId="180" fontId="49" fillId="25" borderId="738" xfId="0" applyNumberFormat="1" applyFont="1" applyFill="1" applyBorder="1" applyAlignment="1">
      <alignment horizontal="left" vertical="center" wrapText="1"/>
    </xf>
    <xf numFmtId="180" fontId="49" fillId="30" borderId="757" xfId="0" applyNumberFormat="1" applyFont="1" applyFill="1" applyBorder="1" applyAlignment="1">
      <alignment horizontal="left" vertical="center" wrapText="1"/>
    </xf>
    <xf numFmtId="180" fontId="49" fillId="30" borderId="750" xfId="0" applyNumberFormat="1" applyFont="1" applyFill="1" applyBorder="1" applyAlignment="1">
      <alignment horizontal="left" vertical="center" wrapText="1"/>
    </xf>
    <xf numFmtId="180" fontId="49" fillId="30" borderId="413" xfId="0" applyNumberFormat="1" applyFont="1" applyFill="1" applyBorder="1" applyAlignment="1">
      <alignment horizontal="left" vertical="center" wrapText="1"/>
    </xf>
    <xf numFmtId="180" fontId="49" fillId="30" borderId="736" xfId="0" applyNumberFormat="1" applyFont="1" applyFill="1" applyBorder="1" applyAlignment="1">
      <alignment horizontal="left" vertical="center" wrapText="1"/>
    </xf>
    <xf numFmtId="180" fontId="49" fillId="30" borderId="737" xfId="0" applyNumberFormat="1" applyFont="1" applyFill="1" applyBorder="1" applyAlignment="1">
      <alignment horizontal="left" vertical="center" wrapText="1"/>
    </xf>
    <xf numFmtId="180" fontId="49" fillId="30" borderId="738" xfId="0" applyNumberFormat="1" applyFont="1" applyFill="1" applyBorder="1" applyAlignment="1">
      <alignment horizontal="left" vertical="center" wrapText="1"/>
    </xf>
    <xf numFmtId="180" fontId="49" fillId="30" borderId="543" xfId="0" applyNumberFormat="1" applyFont="1" applyFill="1" applyBorder="1" applyAlignment="1">
      <alignment horizontal="left" vertical="center" wrapText="1"/>
    </xf>
    <xf numFmtId="180" fontId="64" fillId="30" borderId="543" xfId="0" applyNumberFormat="1" applyFont="1" applyFill="1" applyBorder="1" applyAlignment="1">
      <alignment horizontal="left" vertical="center" wrapText="1"/>
    </xf>
    <xf numFmtId="180" fontId="64" fillId="30" borderId="750" xfId="0" applyNumberFormat="1" applyFont="1" applyFill="1" applyBorder="1" applyAlignment="1">
      <alignment horizontal="left" vertical="center" wrapText="1"/>
    </xf>
    <xf numFmtId="180" fontId="64" fillId="30" borderId="413" xfId="0" applyNumberFormat="1" applyFont="1" applyFill="1" applyBorder="1" applyAlignment="1">
      <alignment horizontal="left" vertical="center" wrapText="1"/>
    </xf>
    <xf numFmtId="0" fontId="64" fillId="27" borderId="763" xfId="0" applyFont="1" applyFill="1" applyBorder="1" applyAlignment="1">
      <alignment horizontal="center" vertical="top"/>
    </xf>
    <xf numFmtId="0" fontId="64" fillId="27" borderId="445" xfId="0" applyFont="1" applyFill="1" applyBorder="1" applyAlignment="1">
      <alignment horizontal="center" vertical="top"/>
    </xf>
    <xf numFmtId="0" fontId="64" fillId="27" borderId="761" xfId="0" applyFont="1" applyFill="1" applyBorder="1" applyAlignment="1">
      <alignment horizontal="center" vertical="top"/>
    </xf>
    <xf numFmtId="0" fontId="64" fillId="27" borderId="760" xfId="0" applyFont="1" applyFill="1" applyBorder="1" applyAlignment="1">
      <alignment horizontal="center" vertical="top"/>
    </xf>
    <xf numFmtId="0" fontId="49" fillId="27" borderId="368" xfId="0" applyFont="1" applyFill="1" applyBorder="1" applyAlignment="1">
      <alignment horizontal="center" vertical="top"/>
    </xf>
    <xf numFmtId="0" fontId="49" fillId="27" borderId="762" xfId="0" applyFont="1" applyFill="1" applyBorder="1" applyAlignment="1">
      <alignment horizontal="center" vertical="top"/>
    </xf>
    <xf numFmtId="0" fontId="61" fillId="27" borderId="751" xfId="0" applyFont="1" applyFill="1" applyBorder="1" applyAlignment="1">
      <alignment horizontal="center" vertical="top"/>
    </xf>
    <xf numFmtId="0" fontId="61" fillId="27" borderId="752" xfId="0" applyFont="1" applyFill="1" applyBorder="1" applyAlignment="1">
      <alignment horizontal="center" vertical="top"/>
    </xf>
    <xf numFmtId="0" fontId="64" fillId="30" borderId="754" xfId="0" applyFont="1" applyFill="1" applyBorder="1" applyAlignment="1">
      <alignment horizontal="center" vertical="top"/>
    </xf>
    <xf numFmtId="180" fontId="49" fillId="27" borderId="755" xfId="0" applyNumberFormat="1" applyFont="1" applyFill="1" applyBorder="1" applyAlignment="1">
      <alignment horizontal="left" vertical="center" wrapText="1"/>
    </xf>
    <xf numFmtId="180" fontId="49" fillId="27" borderId="746" xfId="0" applyNumberFormat="1" applyFont="1" applyFill="1" applyBorder="1" applyAlignment="1">
      <alignment horizontal="left" vertical="center" wrapText="1"/>
    </xf>
    <xf numFmtId="180" fontId="49" fillId="27" borderId="316" xfId="0" applyNumberFormat="1" applyFont="1" applyFill="1" applyBorder="1" applyAlignment="1">
      <alignment horizontal="left" vertical="center" wrapText="1"/>
    </xf>
    <xf numFmtId="180" fontId="49" fillId="27" borderId="756" xfId="0" applyNumberFormat="1" applyFont="1" applyFill="1" applyBorder="1" applyAlignment="1">
      <alignment horizontal="left" vertical="center" wrapText="1"/>
    </xf>
    <xf numFmtId="180" fontId="49" fillId="27" borderId="748" xfId="0" applyNumberFormat="1" applyFont="1" applyFill="1" applyBorder="1" applyAlignment="1">
      <alignment horizontal="left" vertical="center" wrapText="1"/>
    </xf>
    <xf numFmtId="180" fontId="49" fillId="27" borderId="749" xfId="0" applyNumberFormat="1" applyFont="1" applyFill="1" applyBorder="1" applyAlignment="1">
      <alignment horizontal="left" vertical="center" wrapText="1"/>
    </xf>
    <xf numFmtId="180" fontId="49" fillId="26" borderId="757" xfId="0" applyNumberFormat="1" applyFont="1" applyFill="1" applyBorder="1" applyAlignment="1">
      <alignment horizontal="left" vertical="center" wrapText="1"/>
    </xf>
    <xf numFmtId="180" fontId="49" fillId="26" borderId="750" xfId="0" applyNumberFormat="1" applyFont="1" applyFill="1" applyBorder="1" applyAlignment="1">
      <alignment horizontal="left" vertical="center" wrapText="1"/>
    </xf>
    <xf numFmtId="180" fontId="49" fillId="26" borderId="413" xfId="0" applyNumberFormat="1" applyFont="1" applyFill="1" applyBorder="1" applyAlignment="1">
      <alignment horizontal="left" vertical="center" wrapText="1"/>
    </xf>
    <xf numFmtId="180" fontId="49" fillId="27" borderId="731" xfId="0" applyNumberFormat="1" applyFont="1" applyFill="1" applyBorder="1" applyAlignment="1">
      <alignment horizontal="left" vertical="center" wrapText="1"/>
    </xf>
    <xf numFmtId="180" fontId="49" fillId="27" borderId="732" xfId="0" applyNumberFormat="1" applyFont="1" applyFill="1" applyBorder="1" applyAlignment="1">
      <alignment horizontal="left" vertical="center" wrapText="1"/>
    </xf>
    <xf numFmtId="180" fontId="49" fillId="27" borderId="525" xfId="0" applyNumberFormat="1" applyFont="1" applyFill="1" applyBorder="1" applyAlignment="1">
      <alignment horizontal="left" vertical="center" wrapText="1"/>
    </xf>
    <xf numFmtId="180" fontId="49" fillId="27" borderId="733" xfId="0" applyNumberFormat="1" applyFont="1" applyFill="1" applyBorder="1" applyAlignment="1">
      <alignment horizontal="left" vertical="center" wrapText="1"/>
    </xf>
    <xf numFmtId="180" fontId="49" fillId="27" borderId="734" xfId="0" applyNumberFormat="1" applyFont="1" applyFill="1" applyBorder="1" applyAlignment="1">
      <alignment horizontal="left" vertical="center" wrapText="1"/>
    </xf>
    <xf numFmtId="180" fontId="49" fillId="27" borderId="735" xfId="0" applyNumberFormat="1" applyFont="1" applyFill="1" applyBorder="1" applyAlignment="1">
      <alignment horizontal="left" vertical="center" wrapText="1"/>
    </xf>
    <xf numFmtId="180" fontId="49" fillId="26" borderId="736" xfId="0" applyNumberFormat="1" applyFont="1" applyFill="1" applyBorder="1" applyAlignment="1">
      <alignment horizontal="left" vertical="center" wrapText="1"/>
    </xf>
    <xf numFmtId="180" fontId="49" fillId="26" borderId="737" xfId="0" applyNumberFormat="1" applyFont="1" applyFill="1" applyBorder="1" applyAlignment="1">
      <alignment horizontal="left" vertical="center" wrapText="1"/>
    </xf>
    <xf numFmtId="180" fontId="49" fillId="26" borderId="738" xfId="0" applyNumberFormat="1" applyFont="1" applyFill="1" applyBorder="1" applyAlignment="1">
      <alignment horizontal="left" vertical="center" wrapText="1"/>
    </xf>
    <xf numFmtId="0" fontId="64" fillId="25" borderId="758" xfId="0" applyFont="1" applyFill="1" applyBorder="1" applyAlignment="1">
      <alignment horizontal="center" vertical="top"/>
    </xf>
    <xf numFmtId="0" fontId="64" fillId="25" borderId="22" xfId="0" applyFont="1" applyFill="1" applyBorder="1" applyAlignment="1">
      <alignment horizontal="center" vertical="top"/>
    </xf>
    <xf numFmtId="0" fontId="64" fillId="26" borderId="751" xfId="0" applyFont="1" applyFill="1" applyBorder="1" applyAlignment="1">
      <alignment horizontal="center" vertical="center"/>
    </xf>
    <xf numFmtId="0" fontId="64" fillId="26" borderId="759" xfId="0" applyFont="1" applyFill="1" applyBorder="1" applyAlignment="1">
      <alignment horizontal="center" vertical="center"/>
    </xf>
    <xf numFmtId="180" fontId="49" fillId="34" borderId="745" xfId="0" applyNumberFormat="1" applyFont="1" applyFill="1" applyBorder="1" applyAlignment="1">
      <alignment horizontal="left" vertical="center" wrapText="1"/>
    </xf>
    <xf numFmtId="180" fontId="49" fillId="34" borderId="746" xfId="0" applyNumberFormat="1" applyFont="1" applyFill="1" applyBorder="1" applyAlignment="1">
      <alignment horizontal="left" vertical="center" wrapText="1"/>
    </xf>
    <xf numFmtId="180" fontId="49" fillId="34" borderId="316" xfId="0" applyNumberFormat="1" applyFont="1" applyFill="1" applyBorder="1" applyAlignment="1">
      <alignment horizontal="left" vertical="center" wrapText="1"/>
    </xf>
    <xf numFmtId="180" fontId="49" fillId="27" borderId="747" xfId="0" applyNumberFormat="1" applyFont="1" applyFill="1" applyBorder="1" applyAlignment="1">
      <alignment horizontal="left" vertical="center" wrapText="1"/>
    </xf>
    <xf numFmtId="180" fontId="49" fillId="26" borderId="543" xfId="0" applyNumberFormat="1" applyFont="1" applyFill="1" applyBorder="1" applyAlignment="1">
      <alignment horizontal="left" vertical="center" wrapText="1"/>
    </xf>
    <xf numFmtId="180" fontId="49" fillId="27" borderId="745" xfId="0" applyNumberFormat="1" applyFont="1" applyFill="1" applyBorder="1" applyAlignment="1">
      <alignment horizontal="left" vertical="center" wrapText="1"/>
    </xf>
    <xf numFmtId="180" fontId="64" fillId="26" borderId="543" xfId="0" applyNumberFormat="1" applyFont="1" applyFill="1" applyBorder="1" applyAlignment="1">
      <alignment horizontal="left" vertical="center" wrapText="1"/>
    </xf>
    <xf numFmtId="180" fontId="64" fillId="26" borderId="750" xfId="0" applyNumberFormat="1" applyFont="1" applyFill="1" applyBorder="1" applyAlignment="1">
      <alignment horizontal="left" vertical="center" wrapText="1"/>
    </xf>
    <xf numFmtId="180" fontId="64" fillId="26" borderId="413" xfId="0" applyNumberFormat="1" applyFont="1" applyFill="1" applyBorder="1" applyAlignment="1">
      <alignment horizontal="left" vertical="center" wrapText="1"/>
    </xf>
    <xf numFmtId="180" fontId="64" fillId="26" borderId="736" xfId="0" applyNumberFormat="1" applyFont="1" applyFill="1" applyBorder="1" applyAlignment="1">
      <alignment horizontal="left" vertical="center" wrapText="1"/>
    </xf>
    <xf numFmtId="180" fontId="64" fillId="26" borderId="737" xfId="0" applyNumberFormat="1" applyFont="1" applyFill="1" applyBorder="1" applyAlignment="1">
      <alignment horizontal="left" vertical="center" wrapText="1"/>
    </xf>
    <xf numFmtId="180" fontId="64" fillId="26" borderId="738" xfId="0" applyNumberFormat="1" applyFont="1" applyFill="1" applyBorder="1" applyAlignment="1">
      <alignment horizontal="left" vertical="center" wrapText="1"/>
    </xf>
    <xf numFmtId="180" fontId="64" fillId="25" borderId="736" xfId="0" applyNumberFormat="1" applyFont="1" applyFill="1" applyBorder="1" applyAlignment="1">
      <alignment horizontal="left" vertical="center" wrapText="1"/>
    </xf>
    <xf numFmtId="180" fontId="64" fillId="25" borderId="737" xfId="0" applyNumberFormat="1" applyFont="1" applyFill="1" applyBorder="1" applyAlignment="1">
      <alignment horizontal="left" vertical="center" wrapText="1"/>
    </xf>
    <xf numFmtId="180" fontId="64" fillId="25" borderId="738" xfId="0" applyNumberFormat="1" applyFont="1" applyFill="1" applyBorder="1" applyAlignment="1">
      <alignment horizontal="left" vertical="center" wrapText="1"/>
    </xf>
    <xf numFmtId="180" fontId="55" fillId="27" borderId="739" xfId="0" applyNumberFormat="1" applyFont="1" applyFill="1" applyBorder="1" applyAlignment="1">
      <alignment horizontal="center" vertical="center"/>
    </xf>
    <xf numFmtId="180" fontId="55" fillId="27" borderId="740" xfId="0" applyNumberFormat="1" applyFont="1" applyFill="1" applyBorder="1" applyAlignment="1">
      <alignment horizontal="center" vertical="center"/>
    </xf>
    <xf numFmtId="180" fontId="55" fillId="27" borderId="741" xfId="0" applyNumberFormat="1" applyFont="1" applyFill="1" applyBorder="1" applyAlignment="1">
      <alignment horizontal="center" vertical="center"/>
    </xf>
    <xf numFmtId="180" fontId="55" fillId="27" borderId="742" xfId="0" applyNumberFormat="1" applyFont="1" applyFill="1" applyBorder="1" applyAlignment="1">
      <alignment horizontal="center" vertical="center"/>
    </xf>
    <xf numFmtId="180" fontId="68" fillId="26" borderId="743" xfId="0" applyNumberFormat="1" applyFont="1" applyFill="1" applyBorder="1" applyAlignment="1">
      <alignment horizontal="center" vertical="center"/>
    </xf>
    <xf numFmtId="180" fontId="68" fillId="26" borderId="744" xfId="0" applyNumberFormat="1" applyFont="1" applyFill="1" applyBorder="1" applyAlignment="1">
      <alignment horizontal="center" vertical="center"/>
    </xf>
    <xf numFmtId="0" fontId="49" fillId="0" borderId="28" xfId="0" applyFont="1" applyBorder="1" applyAlignment="1">
      <alignment horizontal="center"/>
    </xf>
    <xf numFmtId="0" fontId="64" fillId="24" borderId="789" xfId="0" applyFont="1" applyFill="1" applyBorder="1" applyAlignment="1">
      <alignment horizontal="center" vertical="top"/>
    </xf>
    <xf numFmtId="0" fontId="64" fillId="24" borderId="762" xfId="0" applyFont="1" applyFill="1" applyBorder="1" applyAlignment="1">
      <alignment horizontal="center" vertical="top"/>
    </xf>
    <xf numFmtId="0" fontId="56" fillId="0" borderId="34" xfId="0" applyFont="1" applyFill="1" applyBorder="1" applyAlignment="1">
      <alignment vertical="center"/>
    </xf>
    <xf numFmtId="0" fontId="56" fillId="0" borderId="24" xfId="0" applyFont="1" applyFill="1" applyBorder="1" applyAlignment="1">
      <alignment vertical="center"/>
    </xf>
    <xf numFmtId="49" fontId="64" fillId="24" borderId="48" xfId="78" applyNumberFormat="1" applyFont="1" applyFill="1" applyBorder="1" applyAlignment="1">
      <alignment horizontal="center" vertical="center"/>
    </xf>
    <xf numFmtId="49" fontId="64" fillId="24" borderId="189" xfId="78" applyNumberFormat="1" applyFont="1" applyFill="1" applyBorder="1" applyAlignment="1">
      <alignment horizontal="center" vertical="center"/>
    </xf>
    <xf numFmtId="49" fontId="64" fillId="24" borderId="225" xfId="78" applyNumberFormat="1" applyFont="1" applyFill="1" applyBorder="1" applyAlignment="1">
      <alignment horizontal="center" vertical="center"/>
    </xf>
    <xf numFmtId="0" fontId="55" fillId="0" borderId="37" xfId="0" applyFont="1" applyFill="1" applyBorder="1" applyAlignment="1">
      <alignment horizontal="left" vertical="center"/>
    </xf>
    <xf numFmtId="0" fontId="55" fillId="0" borderId="28" xfId="0" applyFont="1" applyFill="1" applyBorder="1" applyAlignment="1">
      <alignment horizontal="left" vertical="center"/>
    </xf>
    <xf numFmtId="0" fontId="49" fillId="0" borderId="21" xfId="0" applyFont="1" applyFill="1" applyBorder="1" applyAlignment="1">
      <alignment horizontal="center" vertical="center"/>
    </xf>
    <xf numFmtId="0" fontId="49" fillId="0" borderId="22" xfId="0" applyFont="1" applyFill="1" applyBorder="1" applyAlignment="1">
      <alignment horizontal="center" vertical="center"/>
    </xf>
    <xf numFmtId="0" fontId="56" fillId="0" borderId="33" xfId="0" applyFont="1" applyFill="1" applyBorder="1" applyAlignment="1">
      <alignment vertical="center"/>
    </xf>
    <xf numFmtId="0" fontId="56" fillId="0" borderId="208" xfId="0" applyFont="1" applyFill="1" applyBorder="1" applyAlignment="1">
      <alignment vertical="center"/>
    </xf>
    <xf numFmtId="0" fontId="56" fillId="0" borderId="37" xfId="0" applyFont="1" applyFill="1" applyBorder="1" applyAlignment="1">
      <alignment horizontal="left" vertical="center"/>
    </xf>
    <xf numFmtId="0" fontId="56" fillId="0" borderId="28" xfId="0" applyFont="1" applyFill="1" applyBorder="1" applyAlignment="1">
      <alignment horizontal="left" vertical="center"/>
    </xf>
    <xf numFmtId="0" fontId="64" fillId="24" borderId="786" xfId="0" applyFont="1" applyFill="1" applyBorder="1" applyAlignment="1">
      <alignment horizontal="center" vertical="top"/>
    </xf>
    <xf numFmtId="0" fontId="64" fillId="25" borderId="767" xfId="0" applyFont="1" applyFill="1" applyBorder="1" applyAlignment="1">
      <alignment horizontal="center" vertical="top"/>
    </xf>
    <xf numFmtId="0" fontId="64" fillId="25" borderId="782" xfId="0" applyFont="1" applyFill="1" applyBorder="1" applyAlignment="1">
      <alignment horizontal="center" vertical="top"/>
    </xf>
    <xf numFmtId="0" fontId="64" fillId="30" borderId="751" xfId="0" applyFont="1" applyFill="1" applyBorder="1" applyAlignment="1">
      <alignment horizontal="center" vertical="top"/>
    </xf>
    <xf numFmtId="0" fontId="64" fillId="30" borderId="752" xfId="0" applyFont="1" applyFill="1" applyBorder="1" applyAlignment="1">
      <alignment horizontal="center" vertical="top"/>
    </xf>
    <xf numFmtId="0" fontId="64" fillId="24" borderId="787" xfId="0" applyFont="1" applyFill="1" applyBorder="1" applyAlignment="1">
      <alignment horizontal="center" vertical="top"/>
    </xf>
    <xf numFmtId="0" fontId="64" fillId="24" borderId="788" xfId="0" applyFont="1" applyFill="1" applyBorder="1" applyAlignment="1">
      <alignment horizontal="center" vertical="top"/>
    </xf>
    <xf numFmtId="0" fontId="64" fillId="27" borderId="767" xfId="0" applyFont="1" applyFill="1" applyBorder="1" applyAlignment="1">
      <alignment horizontal="center" vertical="top"/>
    </xf>
    <xf numFmtId="0" fontId="64" fillId="27" borderId="785" xfId="0" applyFont="1" applyFill="1" applyBorder="1" applyAlignment="1">
      <alignment horizontal="center" vertical="top"/>
    </xf>
    <xf numFmtId="0" fontId="64" fillId="27" borderId="781" xfId="0" applyFont="1" applyFill="1" applyBorder="1" applyAlignment="1">
      <alignment horizontal="center" vertical="top"/>
    </xf>
    <xf numFmtId="0" fontId="64" fillId="27" borderId="782" xfId="0" applyFont="1" applyFill="1" applyBorder="1" applyAlignment="1">
      <alignment horizontal="center" vertical="top"/>
    </xf>
    <xf numFmtId="0" fontId="64" fillId="27" borderId="783" xfId="0" applyFont="1" applyFill="1" applyBorder="1" applyAlignment="1">
      <alignment horizontal="center" vertical="top"/>
    </xf>
    <xf numFmtId="0" fontId="64" fillId="27" borderId="784" xfId="0" applyFont="1" applyFill="1" applyBorder="1" applyAlignment="1">
      <alignment horizontal="center" vertical="top"/>
    </xf>
    <xf numFmtId="0" fontId="61" fillId="27" borderId="779" xfId="0" applyFont="1" applyFill="1" applyBorder="1" applyAlignment="1">
      <alignment horizontal="center" vertical="top"/>
    </xf>
    <xf numFmtId="0" fontId="64" fillId="30" borderId="759" xfId="0" applyFont="1" applyFill="1" applyBorder="1" applyAlignment="1">
      <alignment horizontal="center" vertical="top"/>
    </xf>
    <xf numFmtId="179" fontId="49" fillId="27" borderId="757" xfId="78" applyNumberFormat="1" applyFont="1" applyFill="1" applyBorder="1" applyAlignment="1">
      <alignment horizontal="left" vertical="center" wrapText="1"/>
    </xf>
    <xf numFmtId="179" fontId="49" fillId="27" borderId="750" xfId="78" applyNumberFormat="1" applyFont="1" applyFill="1" applyBorder="1" applyAlignment="1">
      <alignment horizontal="left" vertical="center" wrapText="1"/>
    </xf>
    <xf numFmtId="179" fontId="49" fillId="27" borderId="413" xfId="78" applyNumberFormat="1" applyFont="1" applyFill="1" applyBorder="1" applyAlignment="1">
      <alignment horizontal="left" vertical="center" wrapText="1"/>
    </xf>
    <xf numFmtId="179" fontId="64" fillId="30" borderId="757" xfId="78" applyNumberFormat="1" applyFont="1" applyFill="1" applyBorder="1" applyAlignment="1">
      <alignment horizontal="left" vertical="center" wrapText="1"/>
    </xf>
    <xf numFmtId="179" fontId="64" fillId="30" borderId="750" xfId="78" applyNumberFormat="1" applyFont="1" applyFill="1" applyBorder="1" applyAlignment="1">
      <alignment horizontal="left" vertical="center" wrapText="1"/>
    </xf>
    <xf numFmtId="179" fontId="64" fillId="30" borderId="413" xfId="78" applyNumberFormat="1" applyFont="1" applyFill="1" applyBorder="1" applyAlignment="1">
      <alignment horizontal="left" vertical="center" wrapText="1"/>
    </xf>
    <xf numFmtId="0" fontId="64" fillId="25" borderId="751" xfId="0" applyFont="1" applyFill="1" applyBorder="1" applyAlignment="1">
      <alignment horizontal="center" vertical="top"/>
    </xf>
    <xf numFmtId="0" fontId="64" fillId="25" borderId="780" xfId="0" applyFont="1" applyFill="1" applyBorder="1" applyAlignment="1">
      <alignment horizontal="center" vertical="top"/>
    </xf>
    <xf numFmtId="179" fontId="64" fillId="26" borderId="757" xfId="78" applyNumberFormat="1" applyFont="1" applyFill="1" applyBorder="1" applyAlignment="1">
      <alignment horizontal="left" vertical="center" wrapText="1"/>
    </xf>
    <xf numFmtId="179" fontId="64" fillId="26" borderId="750" xfId="78" applyNumberFormat="1" applyFont="1" applyFill="1" applyBorder="1" applyAlignment="1">
      <alignment horizontal="left" vertical="center" wrapText="1"/>
    </xf>
    <xf numFmtId="179" fontId="64" fillId="26" borderId="413" xfId="78" applyNumberFormat="1" applyFont="1" applyFill="1" applyBorder="1" applyAlignment="1">
      <alignment horizontal="left" vertical="center" wrapText="1"/>
    </xf>
    <xf numFmtId="0" fontId="64" fillId="26" borderId="466" xfId="0" applyFont="1" applyFill="1" applyBorder="1" applyAlignment="1">
      <alignment horizontal="center" vertical="center"/>
    </xf>
    <xf numFmtId="0" fontId="64" fillId="26" borderId="637" xfId="0" applyFont="1" applyFill="1" applyBorder="1" applyAlignment="1">
      <alignment horizontal="center" vertical="center"/>
    </xf>
    <xf numFmtId="179" fontId="64" fillId="26" borderId="743" xfId="78" applyNumberFormat="1" applyFont="1" applyFill="1" applyBorder="1" applyAlignment="1">
      <alignment horizontal="center" vertical="center"/>
    </xf>
    <xf numFmtId="179" fontId="64" fillId="26" borderId="744" xfId="78" applyNumberFormat="1" applyFont="1" applyFill="1" applyBorder="1" applyAlignment="1">
      <alignment horizontal="center" vertical="center"/>
    </xf>
    <xf numFmtId="179" fontId="49" fillId="27" borderId="736" xfId="78" applyNumberFormat="1" applyFont="1" applyFill="1" applyBorder="1" applyAlignment="1">
      <alignment horizontal="left" vertical="center" wrapText="1"/>
    </xf>
    <xf numFmtId="179" fontId="49" fillId="27" borderId="737" xfId="78" applyNumberFormat="1" applyFont="1" applyFill="1" applyBorder="1" applyAlignment="1">
      <alignment horizontal="left" vertical="center" wrapText="1"/>
    </xf>
    <xf numFmtId="179" fontId="49" fillId="27" borderId="738" xfId="78" applyNumberFormat="1" applyFont="1" applyFill="1" applyBorder="1" applyAlignment="1">
      <alignment horizontal="left" vertical="center" wrapText="1"/>
    </xf>
    <xf numFmtId="179" fontId="64" fillId="30" borderId="775" xfId="78" applyNumberFormat="1" applyFont="1" applyFill="1" applyBorder="1" applyAlignment="1">
      <alignment horizontal="left" vertical="center" wrapText="1"/>
    </xf>
    <xf numFmtId="179" fontId="64" fillId="30" borderId="776" xfId="78" applyNumberFormat="1" applyFont="1" applyFill="1" applyBorder="1" applyAlignment="1">
      <alignment horizontal="left" vertical="center" wrapText="1"/>
    </xf>
    <xf numFmtId="179" fontId="64" fillId="30" borderId="778" xfId="78" applyNumberFormat="1" applyFont="1" applyFill="1" applyBorder="1" applyAlignment="1">
      <alignment horizontal="left" vertical="center" wrapText="1"/>
    </xf>
    <xf numFmtId="179" fontId="49" fillId="27" borderId="543" xfId="78" applyNumberFormat="1" applyFont="1" applyFill="1" applyBorder="1" applyAlignment="1">
      <alignment horizontal="left" vertical="center" wrapText="1"/>
    </xf>
    <xf numFmtId="179" fontId="64" fillId="26" borderId="770" xfId="78" applyNumberFormat="1" applyFont="1" applyFill="1" applyBorder="1" applyAlignment="1">
      <alignment horizontal="left" vertical="center" wrapText="1"/>
    </xf>
    <xf numFmtId="179" fontId="64" fillId="26" borderId="771" xfId="78" applyNumberFormat="1" applyFont="1" applyFill="1" applyBorder="1" applyAlignment="1">
      <alignment horizontal="left" vertical="center" wrapText="1"/>
    </xf>
    <xf numFmtId="179" fontId="64" fillId="26" borderId="772" xfId="78" applyNumberFormat="1" applyFont="1" applyFill="1" applyBorder="1" applyAlignment="1">
      <alignment horizontal="left" vertical="center" wrapText="1"/>
    </xf>
    <xf numFmtId="179" fontId="49" fillId="27" borderId="774" xfId="78" applyNumberFormat="1" applyFont="1" applyFill="1" applyBorder="1" applyAlignment="1">
      <alignment horizontal="left" vertical="center" wrapText="1"/>
    </xf>
    <xf numFmtId="179" fontId="64" fillId="30" borderId="777" xfId="78" applyNumberFormat="1" applyFont="1" applyFill="1" applyBorder="1" applyAlignment="1">
      <alignment horizontal="left" vertical="center" wrapText="1"/>
    </xf>
    <xf numFmtId="179" fontId="64" fillId="26" borderId="773" xfId="78" applyNumberFormat="1" applyFont="1" applyFill="1" applyBorder="1" applyAlignment="1">
      <alignment horizontal="left" vertical="center" wrapText="1"/>
    </xf>
    <xf numFmtId="179" fontId="49" fillId="27" borderId="743" xfId="78" applyNumberFormat="1" applyFont="1" applyFill="1" applyBorder="1" applyAlignment="1">
      <alignment horizontal="center" vertical="center"/>
    </xf>
    <xf numFmtId="179" fontId="49" fillId="27" borderId="769" xfId="78" applyNumberFormat="1" applyFont="1" applyFill="1" applyBorder="1" applyAlignment="1">
      <alignment horizontal="center" vertical="center"/>
    </xf>
    <xf numFmtId="179" fontId="49" fillId="27" borderId="744" xfId="78" applyNumberFormat="1" applyFont="1" applyFill="1" applyBorder="1" applyAlignment="1">
      <alignment horizontal="center" vertical="center"/>
    </xf>
    <xf numFmtId="179" fontId="64" fillId="30" borderId="743" xfId="78" applyNumberFormat="1" applyFont="1" applyFill="1" applyBorder="1" applyAlignment="1">
      <alignment horizontal="center" vertical="center"/>
    </xf>
    <xf numFmtId="179" fontId="64" fillId="30" borderId="744" xfId="78" applyNumberFormat="1" applyFont="1" applyFill="1" applyBorder="1" applyAlignment="1">
      <alignment horizontal="center" vertical="center"/>
    </xf>
    <xf numFmtId="179" fontId="64" fillId="25" borderId="757" xfId="78" applyNumberFormat="1" applyFont="1" applyFill="1" applyBorder="1" applyAlignment="1">
      <alignment horizontal="left" vertical="center" wrapText="1"/>
    </xf>
    <xf numFmtId="179" fontId="64" fillId="25" borderId="750" xfId="78" applyNumberFormat="1" applyFont="1" applyFill="1" applyBorder="1" applyAlignment="1">
      <alignment horizontal="left" vertical="center" wrapText="1"/>
    </xf>
    <xf numFmtId="179" fontId="64" fillId="25" borderId="413" xfId="78" applyNumberFormat="1" applyFont="1" applyFill="1" applyBorder="1" applyAlignment="1">
      <alignment horizontal="left" vertical="center" wrapText="1"/>
    </xf>
    <xf numFmtId="179" fontId="64" fillId="25" borderId="770" xfId="78" applyNumberFormat="1" applyFont="1" applyFill="1" applyBorder="1" applyAlignment="1">
      <alignment horizontal="left" vertical="center" wrapText="1"/>
    </xf>
    <xf numFmtId="179" fontId="64" fillId="25" borderId="771" xfId="78" applyNumberFormat="1" applyFont="1" applyFill="1" applyBorder="1" applyAlignment="1">
      <alignment horizontal="left" vertical="center" wrapText="1"/>
    </xf>
    <xf numFmtId="179" fontId="64" fillId="25" borderId="772" xfId="78" applyNumberFormat="1" applyFont="1" applyFill="1" applyBorder="1" applyAlignment="1">
      <alignment horizontal="left" vertical="center" wrapText="1"/>
    </xf>
    <xf numFmtId="179" fontId="64" fillId="25" borderId="773" xfId="78" applyNumberFormat="1" applyFont="1" applyFill="1" applyBorder="1" applyAlignment="1">
      <alignment horizontal="left" vertical="center" wrapText="1"/>
    </xf>
    <xf numFmtId="179" fontId="64" fillId="25" borderId="743" xfId="78" applyNumberFormat="1" applyFont="1" applyFill="1" applyBorder="1" applyAlignment="1">
      <alignment horizontal="center" vertical="center"/>
    </xf>
    <xf numFmtId="179" fontId="64" fillId="25" borderId="744" xfId="78" applyNumberFormat="1" applyFont="1" applyFill="1" applyBorder="1" applyAlignment="1">
      <alignment horizontal="center" vertical="center"/>
    </xf>
    <xf numFmtId="0" fontId="49" fillId="0" borderId="234" xfId="0" applyFont="1" applyBorder="1" applyAlignment="1">
      <alignment horizontal="center" vertical="center" wrapText="1"/>
    </xf>
    <xf numFmtId="0" fontId="49" fillId="0" borderId="36" xfId="0" applyFont="1" applyBorder="1" applyAlignment="1">
      <alignment horizontal="center" vertical="center" wrapText="1"/>
    </xf>
    <xf numFmtId="0" fontId="49" fillId="0" borderId="234" xfId="0" applyFont="1" applyBorder="1" applyAlignment="1">
      <alignment horizontal="center" vertical="center"/>
    </xf>
    <xf numFmtId="0" fontId="56" fillId="0" borderId="42" xfId="0" applyFont="1" applyFill="1" applyBorder="1" applyAlignment="1">
      <alignment horizontal="left" vertical="center"/>
    </xf>
    <xf numFmtId="0" fontId="47" fillId="28" borderId="21" xfId="0" applyFont="1" applyFill="1" applyBorder="1" applyAlignment="1">
      <alignment horizontal="center"/>
    </xf>
    <xf numFmtId="0" fontId="47" fillId="28" borderId="253" xfId="0" applyFont="1" applyFill="1" applyBorder="1" applyAlignment="1">
      <alignment horizontal="center"/>
    </xf>
    <xf numFmtId="0" fontId="56" fillId="0" borderId="21" xfId="0" applyFont="1" applyFill="1" applyBorder="1" applyAlignment="1">
      <alignment horizontal="left" vertical="center"/>
    </xf>
    <xf numFmtId="0" fontId="56" fillId="0" borderId="253" xfId="0" applyFont="1" applyFill="1" applyBorder="1" applyAlignment="1">
      <alignment horizontal="left" vertical="center"/>
    </xf>
    <xf numFmtId="0" fontId="56" fillId="0" borderId="37" xfId="0" applyFont="1" applyFill="1" applyBorder="1" applyAlignment="1">
      <alignment vertical="center"/>
    </xf>
    <xf numFmtId="0" fontId="56" fillId="0" borderId="42" xfId="0" applyFont="1" applyFill="1" applyBorder="1" applyAlignment="1">
      <alignment vertical="center"/>
    </xf>
    <xf numFmtId="0" fontId="64" fillId="24" borderId="207" xfId="0" applyFont="1" applyFill="1" applyBorder="1" applyAlignment="1">
      <alignment horizontal="center" vertical="top"/>
    </xf>
    <xf numFmtId="0" fontId="64" fillId="24" borderId="131" xfId="0" applyFont="1" applyFill="1" applyBorder="1" applyAlignment="1">
      <alignment horizontal="center" vertical="top"/>
    </xf>
    <xf numFmtId="0" fontId="64" fillId="24" borderId="796" xfId="0" applyFont="1" applyFill="1" applyBorder="1" applyAlignment="1">
      <alignment horizontal="center" vertical="top"/>
    </xf>
    <xf numFmtId="0" fontId="64" fillId="30" borderId="792" xfId="0" applyFont="1" applyFill="1" applyBorder="1" applyAlignment="1">
      <alignment horizontal="center" vertical="top"/>
    </xf>
    <xf numFmtId="0" fontId="64" fillId="30" borderId="795" xfId="0" applyFont="1" applyFill="1" applyBorder="1" applyAlignment="1">
      <alignment horizontal="center" vertical="top"/>
    </xf>
    <xf numFmtId="0" fontId="64" fillId="27" borderId="786" xfId="0" applyFont="1" applyFill="1" applyBorder="1" applyAlignment="1">
      <alignment horizontal="center" vertical="top"/>
    </xf>
    <xf numFmtId="0" fontId="64" fillId="27" borderId="197" xfId="0" applyFont="1" applyFill="1" applyBorder="1" applyAlignment="1">
      <alignment horizontal="center" vertical="top"/>
    </xf>
    <xf numFmtId="0" fontId="64" fillId="30" borderId="793" xfId="0" applyFont="1" applyFill="1" applyBorder="1" applyAlignment="1">
      <alignment horizontal="center" vertical="top"/>
    </xf>
    <xf numFmtId="179" fontId="49" fillId="27" borderId="746" xfId="94" applyNumberFormat="1" applyFont="1" applyFill="1" applyBorder="1" applyAlignment="1">
      <alignment horizontal="left" vertical="center" wrapText="1"/>
    </xf>
    <xf numFmtId="179" fontId="49" fillId="27" borderId="316" xfId="94" applyNumberFormat="1" applyFont="1" applyFill="1" applyBorder="1" applyAlignment="1">
      <alignment horizontal="left" vertical="center" wrapText="1"/>
    </xf>
    <xf numFmtId="179" fontId="49" fillId="27" borderId="794" xfId="94" applyNumberFormat="1" applyFont="1" applyFill="1" applyBorder="1" applyAlignment="1">
      <alignment horizontal="left" vertical="center" wrapText="1"/>
    </xf>
    <xf numFmtId="179" fontId="49" fillId="27" borderId="621" xfId="94" applyNumberFormat="1" applyFont="1" applyFill="1" applyBorder="1" applyAlignment="1">
      <alignment horizontal="left" vertical="center" wrapText="1"/>
    </xf>
    <xf numFmtId="179" fontId="64" fillId="30" borderId="755" xfId="94" applyNumberFormat="1" applyFont="1" applyFill="1" applyBorder="1" applyAlignment="1">
      <alignment horizontal="left" vertical="center" wrapText="1"/>
    </xf>
    <xf numFmtId="179" fontId="64" fillId="30" borderId="316" xfId="94" applyNumberFormat="1" applyFont="1" applyFill="1" applyBorder="1" applyAlignment="1">
      <alignment horizontal="left" vertical="center" wrapText="1"/>
    </xf>
    <xf numFmtId="0" fontId="64" fillId="27" borderId="368" xfId="0" applyFont="1" applyFill="1" applyBorder="1" applyAlignment="1">
      <alignment horizontal="center" vertical="top"/>
    </xf>
    <xf numFmtId="0" fontId="64" fillId="27" borderId="762" xfId="0" applyFont="1" applyFill="1" applyBorder="1" applyAlignment="1">
      <alignment horizontal="center" vertical="top"/>
    </xf>
    <xf numFmtId="179" fontId="49" fillId="27" borderId="745" xfId="94" applyNumberFormat="1" applyFont="1" applyFill="1" applyBorder="1" applyAlignment="1">
      <alignment horizontal="left" vertical="center" wrapText="1"/>
    </xf>
    <xf numFmtId="179" fontId="49" fillId="27" borderId="790" xfId="94" applyNumberFormat="1" applyFont="1" applyFill="1" applyBorder="1" applyAlignment="1">
      <alignment horizontal="left" vertical="center" wrapText="1"/>
    </xf>
    <xf numFmtId="179" fontId="64" fillId="30" borderId="745" xfId="94" applyNumberFormat="1" applyFont="1" applyFill="1" applyBorder="1" applyAlignment="1">
      <alignment horizontal="left" vertical="center" wrapText="1"/>
    </xf>
    <xf numFmtId="0" fontId="64" fillId="25" borderId="752" xfId="0" applyFont="1" applyFill="1" applyBorder="1" applyAlignment="1">
      <alignment horizontal="center" vertical="top"/>
    </xf>
    <xf numFmtId="179" fontId="64" fillId="25" borderId="791" xfId="94" applyNumberFormat="1" applyFont="1" applyFill="1" applyBorder="1" applyAlignment="1">
      <alignment horizontal="left" vertical="center" wrapText="1"/>
    </xf>
    <xf numFmtId="179" fontId="64" fillId="25" borderId="621" xfId="94" applyNumberFormat="1" applyFont="1" applyFill="1" applyBorder="1" applyAlignment="1">
      <alignment horizontal="left" vertical="center" wrapText="1"/>
    </xf>
    <xf numFmtId="179" fontId="64" fillId="25" borderId="790" xfId="94" applyNumberFormat="1" applyFont="1" applyFill="1" applyBorder="1" applyAlignment="1">
      <alignment horizontal="left" vertical="center" wrapText="1"/>
    </xf>
    <xf numFmtId="179" fontId="64" fillId="26" borderId="791" xfId="94" applyNumberFormat="1" applyFont="1" applyFill="1" applyBorder="1" applyAlignment="1">
      <alignment horizontal="left" vertical="center" wrapText="1"/>
    </xf>
    <xf numFmtId="179" fontId="64" fillId="26" borderId="621" xfId="94" applyNumberFormat="1" applyFont="1" applyFill="1" applyBorder="1" applyAlignment="1">
      <alignment horizontal="left" vertical="center" wrapText="1"/>
    </xf>
    <xf numFmtId="179" fontId="64" fillId="26" borderId="790" xfId="94" applyNumberFormat="1" applyFont="1" applyFill="1" applyBorder="1" applyAlignment="1">
      <alignment horizontal="left" vertical="center" wrapText="1"/>
    </xf>
    <xf numFmtId="0" fontId="64" fillId="26" borderId="752" xfId="0" applyFont="1" applyFill="1" applyBorder="1" applyAlignment="1">
      <alignment horizontal="center" vertical="center"/>
    </xf>
    <xf numFmtId="0" fontId="49" fillId="0" borderId="27" xfId="0" applyFont="1" applyBorder="1" applyAlignment="1">
      <alignment horizontal="center" vertical="center" wrapText="1"/>
    </xf>
    <xf numFmtId="0" fontId="49" fillId="0" borderId="127" xfId="0" applyFont="1" applyBorder="1" applyAlignment="1">
      <alignment horizontal="center" vertical="center"/>
    </xf>
    <xf numFmtId="0" fontId="49" fillId="0" borderId="23" xfId="0" applyFont="1" applyBorder="1" applyAlignment="1">
      <alignment horizontal="center" vertical="center" wrapText="1"/>
    </xf>
    <xf numFmtId="0" fontId="49" fillId="0" borderId="57" xfId="0" applyFont="1" applyBorder="1" applyAlignment="1">
      <alignment horizontal="center" vertical="center"/>
    </xf>
    <xf numFmtId="0" fontId="49" fillId="0" borderId="204" xfId="0" applyFont="1" applyBorder="1" applyAlignment="1">
      <alignment horizontal="center" vertical="center"/>
    </xf>
    <xf numFmtId="0" fontId="49" fillId="0" borderId="34" xfId="0" applyFont="1" applyBorder="1" applyAlignment="1">
      <alignment horizontal="center" vertical="center"/>
    </xf>
    <xf numFmtId="0" fontId="49" fillId="0" borderId="24" xfId="0" applyFont="1" applyBorder="1" applyAlignment="1">
      <alignment horizontal="center" vertical="center"/>
    </xf>
    <xf numFmtId="0" fontId="49" fillId="0" borderId="27" xfId="0" applyFont="1" applyBorder="1" applyAlignment="1">
      <alignment horizontal="center" vertical="center"/>
    </xf>
    <xf numFmtId="0" fontId="49" fillId="0" borderId="57" xfId="0" applyFont="1" applyBorder="1" applyAlignment="1">
      <alignment horizontal="center" vertical="center" wrapText="1"/>
    </xf>
    <xf numFmtId="0" fontId="49" fillId="0" borderId="194" xfId="0" applyFont="1" applyBorder="1" applyAlignment="1">
      <alignment horizontal="center" vertical="center" wrapText="1"/>
    </xf>
    <xf numFmtId="0" fontId="49" fillId="0" borderId="204" xfId="0" applyFont="1" applyBorder="1" applyAlignment="1">
      <alignment horizontal="center" vertical="center" wrapText="1"/>
    </xf>
    <xf numFmtId="0" fontId="49" fillId="0" borderId="127"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24" xfId="0" applyFont="1" applyBorder="1" applyAlignment="1">
      <alignment horizontal="center" vertical="center" wrapText="1"/>
    </xf>
    <xf numFmtId="0" fontId="55" fillId="0" borderId="30" xfId="0" applyFont="1" applyBorder="1" applyAlignment="1">
      <alignment horizontal="center" vertical="center"/>
    </xf>
    <xf numFmtId="0" fontId="55" fillId="0" borderId="31" xfId="0" applyFont="1" applyBorder="1" applyAlignment="1">
      <alignment horizontal="center" vertical="center"/>
    </xf>
    <xf numFmtId="0" fontId="55" fillId="0" borderId="23" xfId="0" applyFont="1" applyBorder="1" applyAlignment="1">
      <alignment horizontal="center" vertical="center"/>
    </xf>
    <xf numFmtId="0" fontId="55" fillId="0" borderId="0" xfId="0" applyFont="1" applyBorder="1" applyAlignment="1">
      <alignment horizontal="center" vertical="center"/>
    </xf>
    <xf numFmtId="0" fontId="49" fillId="0" borderId="13" xfId="0" applyFont="1" applyBorder="1" applyAlignment="1">
      <alignment horizontal="center" vertical="center"/>
    </xf>
    <xf numFmtId="0" fontId="49" fillId="0" borderId="27" xfId="0" applyFont="1" applyBorder="1" applyAlignment="1">
      <alignment horizontal="center"/>
    </xf>
    <xf numFmtId="0" fontId="49" fillId="0" borderId="19" xfId="0" applyFont="1" applyBorder="1" applyAlignment="1">
      <alignment horizontal="center"/>
    </xf>
    <xf numFmtId="0" fontId="49" fillId="0" borderId="127" xfId="0" applyFont="1" applyBorder="1" applyAlignment="1">
      <alignment horizontal="center"/>
    </xf>
    <xf numFmtId="0" fontId="55" fillId="0" borderId="19" xfId="0" applyFont="1" applyBorder="1" applyAlignment="1">
      <alignment horizontal="center" vertical="center"/>
    </xf>
    <xf numFmtId="0" fontId="55" fillId="0" borderId="127" xfId="0" applyFont="1" applyBorder="1" applyAlignment="1">
      <alignment horizontal="center" vertical="center"/>
    </xf>
    <xf numFmtId="0" fontId="55" fillId="0" borderId="57" xfId="0" applyFont="1" applyBorder="1" applyAlignment="1">
      <alignment horizontal="center" vertical="center"/>
    </xf>
    <xf numFmtId="0" fontId="55" fillId="0" borderId="11" xfId="0" applyFont="1" applyBorder="1" applyAlignment="1">
      <alignment horizontal="center" vertical="center"/>
    </xf>
    <xf numFmtId="0" fontId="55" fillId="0" borderId="24" xfId="0" applyFont="1" applyBorder="1" applyAlignment="1">
      <alignment horizontal="center" vertical="center"/>
    </xf>
    <xf numFmtId="0" fontId="55" fillId="0" borderId="27" xfId="0" applyFont="1" applyBorder="1" applyAlignment="1">
      <alignment horizontal="center" vertical="center"/>
    </xf>
    <xf numFmtId="0" fontId="55" fillId="0" borderId="34" xfId="0" applyFont="1" applyBorder="1" applyAlignment="1">
      <alignment horizontal="center" vertical="center"/>
    </xf>
  </cellXfs>
  <cellStyles count="107">
    <cellStyle name="20% - Accent1" xfId="1"/>
    <cellStyle name="20% - Accent2" xfId="2"/>
    <cellStyle name="20% - Accent3" xfId="3"/>
    <cellStyle name="20% - Accent4" xfId="4"/>
    <cellStyle name="20% - Accent5" xfId="5"/>
    <cellStyle name="20% - Accent6"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40% - Accent1" xfId="13"/>
    <cellStyle name="40% - Accent2" xfId="14"/>
    <cellStyle name="40% - Accent3" xfId="15"/>
    <cellStyle name="40% - Accent4" xfId="16"/>
    <cellStyle name="40% - Accent5" xfId="17"/>
    <cellStyle name="40% - Accent6" xfId="18"/>
    <cellStyle name="40% - アクセント 1 2" xfId="19"/>
    <cellStyle name="40% - アクセント 2 2" xfId="20"/>
    <cellStyle name="40% - アクセント 3 2" xfId="21"/>
    <cellStyle name="40% - アクセント 4 2" xfId="22"/>
    <cellStyle name="40% - アクセント 5 2" xfId="23"/>
    <cellStyle name="40% - アクセント 6 2" xfId="24"/>
    <cellStyle name="60% - Accent1" xfId="25"/>
    <cellStyle name="60% - Accent2" xfId="26"/>
    <cellStyle name="60% - Accent3" xfId="27"/>
    <cellStyle name="60% - Accent4" xfId="28"/>
    <cellStyle name="60% - Accent5" xfId="29"/>
    <cellStyle name="60% - Accent6" xfId="30"/>
    <cellStyle name="60% - アクセント 1 2" xfId="31"/>
    <cellStyle name="60% - アクセント 2 2" xfId="32"/>
    <cellStyle name="60% - アクセント 3 2" xfId="33"/>
    <cellStyle name="60% - アクセント 4 2" xfId="34"/>
    <cellStyle name="60% - アクセント 5 2" xfId="35"/>
    <cellStyle name="60% - アクセント 6 2" xfId="36"/>
    <cellStyle name="Accent1" xfId="37"/>
    <cellStyle name="Accent2" xfId="38"/>
    <cellStyle name="Accent3" xfId="39"/>
    <cellStyle name="Accent4" xfId="40"/>
    <cellStyle name="Accent5" xfId="41"/>
    <cellStyle name="Accent6" xfId="42"/>
    <cellStyle name="Bad" xfId="43"/>
    <cellStyle name="Calculation" xfId="44"/>
    <cellStyle name="Check Cell" xfId="45"/>
    <cellStyle name="Comma [0]" xfId="77" builtinId="6"/>
    <cellStyle name="Explanatory Text" xfId="46"/>
    <cellStyle name="Good" xfId="47"/>
    <cellStyle name="Heading 1" xfId="48"/>
    <cellStyle name="Heading 2" xfId="49"/>
    <cellStyle name="Heading 3" xfId="50"/>
    <cellStyle name="Heading 4" xfId="51"/>
    <cellStyle name="Input" xfId="52"/>
    <cellStyle name="Linked Cell" xfId="53"/>
    <cellStyle name="Neutral" xfId="54"/>
    <cellStyle name="Normal" xfId="0" builtinId="0"/>
    <cellStyle name="Normal - Style1" xfId="55"/>
    <cellStyle name="Normal 2" xfId="56"/>
    <cellStyle name="Note" xfId="57"/>
    <cellStyle name="Output" xfId="58"/>
    <cellStyle name="Title" xfId="59"/>
    <cellStyle name="Total" xfId="60"/>
    <cellStyle name="Warning Text" xfId="61"/>
    <cellStyle name="アクセント 1 2" xfId="62"/>
    <cellStyle name="アクセント 2 2" xfId="63"/>
    <cellStyle name="アクセント 3 2" xfId="64"/>
    <cellStyle name="アクセント 4 2" xfId="65"/>
    <cellStyle name="アクセント 5 2" xfId="66"/>
    <cellStyle name="アクセント 6 2" xfId="67"/>
    <cellStyle name="タイトル 2" xfId="68"/>
    <cellStyle name="チェック セル 2" xfId="69"/>
    <cellStyle name="どちらでもない 2" xfId="70"/>
    <cellStyle name="パーセント 2" xfId="71"/>
    <cellStyle name="メモ 2" xfId="72"/>
    <cellStyle name="リンク セル 2" xfId="73"/>
    <cellStyle name="入力 2" xfId="92"/>
    <cellStyle name="出力 2" xfId="88"/>
    <cellStyle name="悪い 2" xfId="74"/>
    <cellStyle name="未定義" xfId="105"/>
    <cellStyle name="桁区切り 2" xfId="78"/>
    <cellStyle name="桁区切り 2 2" xfId="79"/>
    <cellStyle name="桁区切り 3" xfId="80"/>
    <cellStyle name="桁区切り 3 2" xfId="81"/>
    <cellStyle name="桁区切り 4" xfId="82"/>
    <cellStyle name="標準 10" xfId="93"/>
    <cellStyle name="標準 2" xfId="94"/>
    <cellStyle name="標準 2 2" xfId="95"/>
    <cellStyle name="標準 2 2 2" xfId="96"/>
    <cellStyle name="標準 2 3" xfId="97"/>
    <cellStyle name="標準 3" xfId="98"/>
    <cellStyle name="標準 4" xfId="99"/>
    <cellStyle name="標準 5" xfId="100"/>
    <cellStyle name="標準 6" xfId="101"/>
    <cellStyle name="標準 7" xfId="102"/>
    <cellStyle name="標準 8" xfId="103"/>
    <cellStyle name="標準 9" xfId="104"/>
    <cellStyle name="良い 2" xfId="106"/>
    <cellStyle name="見出し 1 2" xfId="83"/>
    <cellStyle name="見出し 2 2" xfId="84"/>
    <cellStyle name="見出し 3 2" xfId="85"/>
    <cellStyle name="見出し 4 2" xfId="86"/>
    <cellStyle name="計算 2" xfId="75"/>
    <cellStyle name="説明文 2" xfId="89"/>
    <cellStyle name="警告文 2" xfId="76"/>
    <cellStyle name="通貨 2" xfId="90"/>
    <cellStyle name="通貨 2 2" xfId="91"/>
    <cellStyle name="集計 2" xfId="8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108</xdr:col>
      <xdr:colOff>0</xdr:colOff>
      <xdr:row>0</xdr:row>
      <xdr:rowOff>0</xdr:rowOff>
    </xdr:from>
    <xdr:to>
      <xdr:col>113</xdr:col>
      <xdr:colOff>304800</xdr:colOff>
      <xdr:row>0</xdr:row>
      <xdr:rowOff>304800</xdr:rowOff>
    </xdr:to>
    <xdr:sp macro="" textlink="">
      <xdr:nvSpPr>
        <xdr:cNvPr id="1241"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iv5XP1AKKKKACiiigAooooAK53xX4w8JeA9BvfFPjjxR4d8GeGNNNquo+I/Fetab4e0Kwa9u4LCzW91fV7mz0+1N3fXNtZWwnuEM93cQW8W+aWNG6KvzT/4K9f8AKPv44/8AX58LP/Vv+BK4M0xksvyzMMfGCqSwWCxOKjTk3GM5UKM6qg5JNpScbNpNpPQ6MJRWJxWGw7k4qviKNFySu4qrUjBySejaUrpH6HHxV4XHhgeNj4j0EeDDoa+Jx4tOr6ePDJ8NtYjVF8QjXvtH9l/2I2mkaiurfavsBsSLsT+QfMrk7b4z/B688EXvxNtPiv8ADa6+G+m3Is9R+IFv458MT+CbC7N3a6eLW98VRao2hWtwb++srIQz38chu7y1tgvnTxI34Q2vjTxl+3t4P/Zw/YQ+B2tXejfCD4f/AAN+BmqftdfFTSyGihWy8EeHWt/hlpNxhrebUBf2MtvNZv5327xLaTRXUCaT4O19b77d/wCCj3w78HfCX/gmF8Xfhv8AD7Q7Tw54O8H+H/hfo2haPZqRHbWkHxf+H7PLNKxaa7vryd5r3UtQuXlvNR1C4ub68mmuriWVvDjxFWr4LM8zw2GpzwGW5ZVxCxEqkuXF5jRw7r18Lh+VNSw2FcXQr4n7WI5qVOLdKo13yy6nTr4XC1aso4jFYqnT5FFN0MNVqRhCrV10q1FL2kKSWlO05tc8Ev0i8H+OPBXxD0WPxJ4A8X+F/HHh2a4uLWHX/CGv6V4l0WW6tHEd1bR6po13e2Lz20hCXEKzmSFztkVW4qHxr8QfAXw20iPxB8RfG/hHwDoM19DpkOt+NPEmjeFtIl1K4iuJ7fT49S1y9sbN72eC1upobVZjPLFbTyJGyQyFfw9/4JN69qvwE+KPjb9kzxTdSjRPif8ADD4a/tS/BuW5dlhu7Xxn4L8P3XjDTbBpSWuZYVu7Ox2JtxJ4G8QXREm9nHAf8FcvEmqfHr4j+Jvg34fupW8C/sk/BPXvjh8UpIGcQSeP/GC6Z4f8C6JcMG8v7fpljrekavaIcPLpmueIU2MLZ2TGpxVOHDjzdYSP9oKrPByy91JcscdRnL28HUUeb2NPD06mO5rXeFipLVq+iymLzNYL2z+ruEayxKhq6FRR9m+XZTlUnChZuyqu3Sx/QzoPiDQvFWjab4i8Ma1pPiPw/rFrHfaRrug6jZ6vo+q2UwzDeadqenzXFlfWso5juLaeWGQcq5Fa9fHP/BPj/kyb9mX/ALJL4Z/9EPX2NX1GCxDxWDwmKlFQlicNQryirtRdalCo4pvVqLlZN62R5Nen7GtWpJ8ypValNSatfkm43t0va9gr80/+CvX/ACj7+OP/AF+fCz/1b/gSv0srmPGPgnwb8RPDt/4Q8f8AhPw3438Kao1o2p+GfFuh6b4j0DUGsLy31Gxa90fV7a80+6az1C0tb61M9u5t7u3guItk0SOuOa4OeYZZmGAhONOeNwWJwsak03GEq9GdJTko6tRcrtLVpWReErLD4rDYiUXJUMRRrOK0clSqRm4pvRNqNlc/nu8QfDHx7+xZ4E/Zi/4KGfs46VJf+GNV+A/wS039qr4W2ReDTfEmi3/gTwqs/jVbeFHjt5bycxyarqkcDS6L4nTT/FE0F9Y6p4rB+1f+CgHxg8B/Hr/glj8Wviv8NdZj1vwj4u0P4a31hONqXdlOvxh8AQ6ho+rWqvIbHWdHvY59O1SxdmNveW8qK8sXlyyfqJH4U8Lw+F4/BEXhzQo/BkWgp4Wi8JR6TYJ4Zj8Mx6eNJj8OpoS240xdDTS1GmppS2osVsALQQC3Hl1wGn/s+/AfSfBGt/DTSvgt8KdN+HPiW9h1LxF4BsPh94UtPBmvajbS2Fxb3+seGINJj0TUr2CfStMmhuryymnjl06xkRw1pAY/AXDdehhMzy/B4mlTwOaZVWw9TDzjPlw2Z1cM8PPGYXl0jQxN/aYnDtJ+2TrQlzVJwfoPM6dSrhcRWpTeIwmLp1I1FKN6uFhUVSNCrf8A5eUrctKom/cfs5JqMWvxv/ae0LVfhJ8AP+CdP7eHg2wuLjXf2cPBXwR0X4gwWCqt1rXwm8beC/DumalYzzsVURJd3t54etA7pHG/ju7uJGxECvGeHPA2v3v/AATF/bX/AGpfH9r5XxI/a6k1z4nX5kDGXTvA9r4qhsvAuiQlwGXTreKfWNU0jYVQ6Lq+lRhE+zqB++uo+AvA+seDT8OtW8G+FtT+H7aRZ+H28D6hoGlXnhE6Dp8UEFhop8OXFrJo50myhtbaK0077H9kt47eBIYUWJArb/wB4E1TwX/wrfU/BfhTUPh7/Y9n4d/4QW98PaTdeD/7A06KCDT9D/4Rqe0fRv7IsYbW2htNO+x/Y7aK3gjhhRYowsVOFpVMTi66xSVPEZTVw0MPyP2cM1r4BZZVzJ2s3fBU6dFQXvWdWTleejjmqVKlB0m5wxcKkqt1zSwkMR9ajhtuleU6nM9NIK1ldfM//BPj/kyb9mX/ALJL4Z/9EPX2NWL4d8OeHvCGh6X4Y8J6Fo/hnw3odnFp+i+H/D+m2ej6LpNhAMQ2Wm6Xp8NvZWNpCOIre2giiQcKgrar6fBUJYXBYTCykpyw2Fw9CUoppSdGlCm5JPVJuN1fWzPLr1Pa161VJpVatSok9WlObkk33V7BRRRXUZBRRRQAUUUUAFFFFAH/2Q==">
          <a:extLst>
            <a:ext uri="{FF2B5EF4-FFF2-40B4-BE49-F238E27FC236}">
              <a16:creationId xmlns:a16="http://schemas.microsoft.com/office/drawing/2014/main" id="{F6DCC3BF-DB14-4AF1-93DA-29D50C1D7F63}"/>
            </a:ext>
          </a:extLst>
        </xdr:cNvPr>
        <xdr:cNvSpPr>
          <a:spLocks noChangeAspect="1" noChangeArrowheads="1"/>
        </xdr:cNvSpPr>
      </xdr:nvSpPr>
      <xdr:spPr bwMode="auto">
        <a:xfrm>
          <a:off x="9315450"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124</xdr:col>
      <xdr:colOff>0</xdr:colOff>
      <xdr:row>0</xdr:row>
      <xdr:rowOff>0</xdr:rowOff>
    </xdr:from>
    <xdr:to>
      <xdr:col>129</xdr:col>
      <xdr:colOff>304800</xdr:colOff>
      <xdr:row>0</xdr:row>
      <xdr:rowOff>304800</xdr:rowOff>
    </xdr:to>
    <xdr:sp macro="" textlink="">
      <xdr:nvSpPr>
        <xdr:cNvPr id="1242"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iv5XP1AKKKKACiiigAooooAK53xX4w8JeA9BvfFPjjxR4d8GeGNNNquo+I/Fetab4e0Kwa9u4LCzW91fV7mz0+1N3fXNtZWwnuEM93cQW8W+aWNG6KvzT/4K9f8AKPv44/8AX58LP/Vv+BK4M0xksvyzMMfGCqSwWCxOKjTk3GM5UKM6qg5JNpScbNpNpPQ6MJRWJxWGw7k4qviKNFySu4qrUjBySejaUrpH6HHxV4XHhgeNj4j0EeDDoa+Jx4tOr6ePDJ8NtYjVF8QjXvtH9l/2I2mkaiurfavsBsSLsT+QfMrk7b4z/B688EXvxNtPiv8ADa6+G+m3Is9R+IFv458MT+CbC7N3a6eLW98VRao2hWtwb++srIQz38chu7y1tgvnTxI34Q2vjTxl+3t4P/Zw/YQ+B2tXejfCD4f/AAN+BmqftdfFTSyGihWy8EeHWt/hlpNxhrebUBf2MtvNZv5327xLaTRXUCaT4O19b77d/wCCj3w78HfCX/gmF8Xfhv8AD7Q7Tw54O8H+H/hfo2haPZqRHbWkHxf+H7PLNKxaa7vryd5r3UtQuXlvNR1C4ub68mmuriWVvDjxFWr4LM8zw2GpzwGW5ZVxCxEqkuXF5jRw7r18Lh+VNSw2FcXQr4n7WI5qVOLdKo13yy6nTr4XC1aso4jFYqnT5FFN0MNVqRhCrV10q1FL2kKSWlO05tc8Ev0i8H+OPBXxD0WPxJ4A8X+F/HHh2a4uLWHX/CGv6V4l0WW6tHEd1bR6po13e2Lz20hCXEKzmSFztkVW4qHxr8QfAXw20iPxB8RfG/hHwDoM19DpkOt+NPEmjeFtIl1K4iuJ7fT49S1y9sbN72eC1upobVZjPLFbTyJGyQyFfw9/4JN69qvwE+KPjb9kzxTdSjRPif8ADD4a/tS/BuW5dlhu7Xxn4L8P3XjDTbBpSWuZYVu7Ox2JtxJ4G8QXREm9nHAf8FcvEmqfHr4j+Jvg34fupW8C/sk/BPXvjh8UpIGcQSeP/GC6Z4f8C6JcMG8v7fpljrekavaIcPLpmueIU2MLZ2TGpxVOHDjzdYSP9oKrPByy91JcscdRnL28HUUeb2NPD06mO5rXeFipLVq+iymLzNYL2z+ruEayxKhq6FRR9m+XZTlUnChZuyqu3Sx/QzoPiDQvFWjab4i8Ma1pPiPw/rFrHfaRrug6jZ6vo+q2UwzDeadqenzXFlfWso5juLaeWGQcq5Fa9fHP/BPj/kyb9mX/ALJL4Z/9EPX2NX1GCxDxWDwmKlFQlicNQryirtRdalCo4pvVqLlZN62R5Nen7GtWpJ8ypValNSatfkm43t0va9gr80/+CvX/ACj7+OP/AF+fCz/1b/gSv0srmPGPgnwb8RPDt/4Q8f8AhPw3438Kao1o2p+GfFuh6b4j0DUGsLy31Gxa90fV7a80+6az1C0tb61M9u5t7u3guItk0SOuOa4OeYZZmGAhONOeNwWJwsak03GEq9GdJTko6tRcrtLVpWReErLD4rDYiUXJUMRRrOK0clSqRm4pvRNqNlc/nu8QfDHx7+xZ4E/Zi/4KGfs46VJf+GNV+A/wS039qr4W2ReDTfEmi3/gTwqs/jVbeFHjt5bycxyarqkcDS6L4nTT/FE0F9Y6p4rB+1f+CgHxg8B/Hr/glj8Wviv8NdZj1vwj4u0P4a31hONqXdlOvxh8AQ6ho+rWqvIbHWdHvY59O1SxdmNveW8qK8sXlyyfqJH4U8Lw+F4/BEXhzQo/BkWgp4Wi8JR6TYJ4Zj8Mx6eNJj8OpoS240xdDTS1GmppS2osVsALQQC3Hl1wGn/s+/AfSfBGt/DTSvgt8KdN+HPiW9h1LxF4BsPh94UtPBmvajbS2Fxb3+seGINJj0TUr2CfStMmhuryymnjl06xkRw1pAY/AXDdehhMzy/B4mlTwOaZVWw9TDzjPlw2Z1cM8PPGYXl0jQxN/aYnDtJ+2TrQlzVJwfoPM6dSrhcRWpTeIwmLp1I1FKN6uFhUVSNCrf8A5eUrctKom/cfs5JqMWvxv/ae0LVfhJ8AP+CdP7eHg2wuLjXf2cPBXwR0X4gwWCqt1rXwm8beC/DumalYzzsVURJd3t54etA7pHG/ju7uJGxECvGeHPA2v3v/AATF/bX/AGpfH9r5XxI/a6k1z4nX5kDGXTvA9r4qhsvAuiQlwGXTreKfWNU0jYVQ6Lq+lRhE+zqB++uo+AvA+seDT8OtW8G+FtT+H7aRZ+H28D6hoGlXnhE6Dp8UEFhop8OXFrJo50myhtbaK0077H9kt47eBIYUWJArb/wB4E1TwX/wrfU/BfhTUPh7/Y9n4d/4QW98PaTdeD/7A06KCDT9D/4Rqe0fRv7IsYbW2htNO+x/Y7aK3gjhhRYowsVOFpVMTi66xSVPEZTVw0MPyP2cM1r4BZZVzJ2s3fBU6dFQXvWdWTleejjmqVKlB0m5wxcKkqt1zSwkMR9ajhtuleU6nM9NIK1ldfM//BPj/kyb9mX/ALJL4Z/9EPX2NWL4d8OeHvCGh6X4Y8J6Fo/hnw3odnFp+i+H/D+m2ej6LpNhAMQ2Wm6Xp8NvZWNpCOIre2giiQcKgrar6fBUJYXBYTCykpyw2Fw9CUoppSdGlCm5JPVJuN1fWzPLr1Pa161VJpVatSok9WlObkk33V7BRRRXUZBRRRQAUUUUAFFFFAH/2Q==">
          <a:extLst>
            <a:ext uri="{FF2B5EF4-FFF2-40B4-BE49-F238E27FC236}">
              <a16:creationId xmlns:a16="http://schemas.microsoft.com/office/drawing/2014/main" id="{99FF78B9-6AEE-4692-A924-231221593376}"/>
            </a:ext>
          </a:extLst>
        </xdr:cNvPr>
        <xdr:cNvSpPr>
          <a:spLocks noChangeAspect="1" noChangeArrowheads="1"/>
        </xdr:cNvSpPr>
      </xdr:nvSpPr>
      <xdr:spPr bwMode="auto">
        <a:xfrm>
          <a:off x="10807700"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drawing" Target="../drawings/drawing1.xml"/><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4"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printerSettings" Target="../printerSettings/printerSettings38.bin"/><Relationship Id="rId4" Type="http://schemas.openxmlformats.org/officeDocument/2006/relationships/printerSettings" Target="../printerSettings/printerSettings3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printerSettings" Target="../printerSettings/printerSettings43.bin"/><Relationship Id="rId4" Type="http://schemas.openxmlformats.org/officeDocument/2006/relationships/printerSettings" Target="../printerSettings/printerSettings4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O9"/>
  <sheetViews>
    <sheetView zoomScaleNormal="100" zoomScaleSheetLayoutView="100" workbookViewId="0"/>
  </sheetViews>
  <sheetFormatPr defaultColWidth="9" defaultRowHeight="23"/>
  <cols>
    <col min="1" max="1" width="6" style="37" customWidth="1"/>
    <col min="2" max="2" width="9.90625" bestFit="1" customWidth="1"/>
    <col min="3" max="10" width="8.90625" customWidth="1"/>
    <col min="11" max="16384" width="9" style="37"/>
  </cols>
  <sheetData>
    <row r="2" spans="1:15">
      <c r="A2" s="2561" t="s">
        <v>31</v>
      </c>
      <c r="B2" s="2562"/>
      <c r="C2" s="2562"/>
      <c r="D2" s="2562"/>
      <c r="E2" s="2562"/>
      <c r="F2" s="2562"/>
      <c r="G2" s="2562"/>
      <c r="H2" s="2562"/>
      <c r="I2" s="2562"/>
      <c r="J2" s="2562"/>
    </row>
    <row r="3" spans="1:15">
      <c r="A3" s="38"/>
      <c r="B3" s="39"/>
      <c r="C3" s="10"/>
      <c r="D3" s="10"/>
      <c r="E3" s="10"/>
      <c r="F3" s="10"/>
      <c r="G3" s="10"/>
      <c r="H3" s="10"/>
      <c r="I3" s="10"/>
      <c r="J3" s="10"/>
    </row>
    <row r="4" spans="1:15">
      <c r="A4" s="38"/>
      <c r="B4" s="2563" t="s">
        <v>32</v>
      </c>
      <c r="C4" s="2562"/>
      <c r="D4" s="2562"/>
      <c r="E4" s="2562"/>
      <c r="F4" s="2562"/>
      <c r="G4" s="2562"/>
      <c r="H4" s="2562"/>
      <c r="I4" s="2562"/>
      <c r="J4" s="2562"/>
      <c r="K4" s="40"/>
      <c r="L4" s="40"/>
      <c r="M4" s="40"/>
      <c r="N4" s="40"/>
      <c r="O4" s="40"/>
    </row>
    <row r="5" spans="1:15" ht="9" customHeight="1">
      <c r="A5" s="38"/>
      <c r="B5" s="39"/>
      <c r="C5" s="10"/>
      <c r="D5" s="10"/>
      <c r="E5" s="10"/>
      <c r="F5" s="10"/>
      <c r="G5" s="10"/>
      <c r="H5" s="10"/>
      <c r="I5" s="10"/>
      <c r="J5" s="10"/>
      <c r="K5" s="40"/>
      <c r="L5" s="40"/>
      <c r="M5" s="40"/>
      <c r="N5" s="40"/>
      <c r="O5" s="40"/>
    </row>
    <row r="6" spans="1:15">
      <c r="A6" s="38"/>
      <c r="B6" s="2563" t="s">
        <v>33</v>
      </c>
      <c r="C6" s="2562"/>
      <c r="D6" s="2562"/>
      <c r="E6" s="2562"/>
      <c r="F6" s="2562"/>
      <c r="G6" s="2562"/>
      <c r="H6" s="2562"/>
      <c r="I6" s="2562"/>
      <c r="J6" s="2562"/>
      <c r="K6" s="40"/>
      <c r="L6" s="40"/>
      <c r="M6" s="40"/>
      <c r="N6" s="40"/>
      <c r="O6" s="40"/>
    </row>
    <row r="7" spans="1:15" ht="12" customHeight="1">
      <c r="A7" s="38"/>
      <c r="B7" s="39"/>
      <c r="C7" s="10"/>
      <c r="D7" s="10"/>
      <c r="E7" s="10"/>
      <c r="F7" s="10"/>
      <c r="G7" s="10"/>
      <c r="H7" s="10"/>
      <c r="I7" s="10"/>
      <c r="J7" s="10"/>
      <c r="K7" s="40"/>
      <c r="L7" s="40"/>
      <c r="M7" s="40"/>
      <c r="N7" s="40"/>
      <c r="O7" s="40"/>
    </row>
    <row r="8" spans="1:15" ht="23.25" customHeight="1">
      <c r="A8" s="38"/>
      <c r="B8" s="2564" t="s">
        <v>312</v>
      </c>
      <c r="C8" s="2564"/>
      <c r="D8" s="2564"/>
      <c r="E8" s="2564"/>
      <c r="F8" s="2564"/>
      <c r="G8" s="2564"/>
      <c r="H8" s="2564"/>
      <c r="I8" s="2564"/>
      <c r="J8" s="2564"/>
      <c r="K8" s="2564"/>
      <c r="L8" s="2564"/>
      <c r="M8" s="2564"/>
      <c r="N8" s="2564"/>
      <c r="O8" s="2564"/>
    </row>
    <row r="9" spans="1:15" ht="16.149999999999999" customHeight="1">
      <c r="B9" s="2565" t="s">
        <v>356</v>
      </c>
      <c r="C9" s="2565"/>
      <c r="D9" s="2565"/>
      <c r="E9" s="2565"/>
      <c r="F9" s="2565"/>
      <c r="G9" s="2565"/>
      <c r="H9" s="2565"/>
      <c r="I9" s="2565"/>
      <c r="J9" s="2565"/>
      <c r="K9" s="2565"/>
      <c r="L9" s="2565"/>
      <c r="M9" s="2565"/>
    </row>
  </sheetData>
  <sheetProtection algorithmName="SHA-512" hashValue="iNzTbTmmj60NXsfuqu2QjAqE8ydqFtocQsAKV4NSz+Ax+0hkk8400FOuJpP8gIJfiXmqB0PPa1EQczit3KE4Cw==" saltValue="QOSDpbvIXh25FQKUwIz7jQ==" spinCount="100000" sheet="1" objects="1" scenarios="1"/>
  <customSheetViews>
    <customSheetView guid="{F331A933-D01F-4452-8098-885072408C01}">
      <selection activeCell="G11" sqref="G11"/>
      <pageMargins left="0.7" right="0.7" top="0.75" bottom="0.75" header="0.3" footer="0.3"/>
      <pageSetup paperSize="9" orientation="portrait" r:id="rId1"/>
    </customSheetView>
  </customSheetViews>
  <mergeCells count="5">
    <mergeCell ref="A2:J2"/>
    <mergeCell ref="B4:J4"/>
    <mergeCell ref="B6:J6"/>
    <mergeCell ref="B8:O8"/>
    <mergeCell ref="B9:M9"/>
  </mergeCells>
  <phoneticPr fontId="3"/>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C51"/>
  <sheetViews>
    <sheetView tabSelected="1" view="pageBreakPreview" zoomScaleNormal="99" zoomScaleSheetLayoutView="100" workbookViewId="0">
      <pane xSplit="13" ySplit="3" topLeftCell="N4" activePane="bottomRight" state="frozen"/>
      <selection pane="topRight" activeCell="N1" sqref="N1"/>
      <selection pane="bottomLeft" activeCell="A4" sqref="A4"/>
      <selection pane="bottomRight" activeCell="N4" sqref="N4"/>
    </sheetView>
  </sheetViews>
  <sheetFormatPr defaultColWidth="9" defaultRowHeight="14" outlineLevelCol="1"/>
  <cols>
    <col min="1" max="1" width="3.08984375" style="10" customWidth="1"/>
    <col min="2" max="2" width="9.36328125" style="10" hidden="1" customWidth="1"/>
    <col min="3" max="3" width="9.08984375" style="10" hidden="1" customWidth="1"/>
    <col min="4" max="4" width="5.08984375" style="69" customWidth="1"/>
    <col min="5" max="5" width="17.90625" style="69" customWidth="1"/>
    <col min="6" max="7" width="10.08984375" style="10" hidden="1" customWidth="1"/>
    <col min="8" max="8" width="14.08984375" style="10" hidden="1" customWidth="1"/>
    <col min="9" max="9" width="15.453125" style="10" hidden="1" customWidth="1"/>
    <col min="10" max="10" width="10.08984375" style="10" hidden="1" customWidth="1"/>
    <col min="11" max="11" width="10.453125" style="10" hidden="1" customWidth="1"/>
    <col min="12" max="13" width="14.08984375" style="10" hidden="1" customWidth="1"/>
    <col min="14" max="14" width="10.08984375" style="10" customWidth="1"/>
    <col min="15" max="15" width="10.08984375" style="10" hidden="1" customWidth="1"/>
    <col min="16" max="17" width="14.08984375" style="10" hidden="1" customWidth="1"/>
    <col min="18" max="18" width="10.08984375" style="10" customWidth="1"/>
    <col min="19" max="19" width="10.08984375" style="10" hidden="1" customWidth="1"/>
    <col min="20" max="21" width="14.08984375" style="10" hidden="1" customWidth="1"/>
    <col min="22" max="22" width="10.08984375" style="10" customWidth="1"/>
    <col min="23" max="23" width="10.08984375" style="10" hidden="1" customWidth="1"/>
    <col min="24" max="25" width="14.08984375" style="10" hidden="1" customWidth="1"/>
    <col min="26" max="26" width="11.08984375" style="10" customWidth="1"/>
    <col min="27" max="27" width="10.08984375" style="10" hidden="1" customWidth="1"/>
    <col min="28" max="29" width="14.08984375" style="10" hidden="1" customWidth="1"/>
    <col min="30" max="30" width="11.36328125" style="10" customWidth="1"/>
    <col min="31" max="31" width="10.08984375" style="10" hidden="1" customWidth="1"/>
    <col min="32" max="33" width="14.08984375" style="10" hidden="1" customWidth="1"/>
    <col min="34" max="34" width="10.90625" style="10" customWidth="1"/>
    <col min="35" max="35" width="10.36328125" style="10" hidden="1" customWidth="1"/>
    <col min="36" max="37" width="14.08984375" style="10" hidden="1" customWidth="1"/>
    <col min="38" max="45" width="9.08984375" style="10" hidden="1" customWidth="1"/>
    <col min="46" max="46" width="11" style="10" hidden="1" customWidth="1"/>
    <col min="47" max="49" width="9.08984375" style="10" hidden="1" customWidth="1"/>
    <col min="50" max="50" width="10.90625" style="10" customWidth="1"/>
    <col min="51" max="51" width="9.90625" style="10" hidden="1" customWidth="1"/>
    <col min="52" max="53" width="14.08984375" style="10" hidden="1" customWidth="1"/>
    <col min="54" max="65" width="9.08984375" style="10" hidden="1" customWidth="1"/>
    <col min="66" max="66" width="10.90625" style="10" customWidth="1"/>
    <col min="67" max="67" width="9.90625" style="10" hidden="1" customWidth="1"/>
    <col min="68" max="68" width="14.08984375" style="10" hidden="1" customWidth="1" collapsed="1"/>
    <col min="69" max="69" width="14.08984375" style="10" hidden="1" customWidth="1"/>
    <col min="70" max="81" width="9.08984375" style="10" hidden="1" customWidth="1" outlineLevel="1"/>
    <col min="82" max="82" width="10.90625" style="10" customWidth="1" collapsed="1"/>
    <col min="83" max="83" width="9.90625" style="10" hidden="1" customWidth="1"/>
    <col min="84" max="84" width="14.08984375" style="10" hidden="1" customWidth="1" collapsed="1"/>
    <col min="85" max="85" width="14.08984375" style="10" hidden="1" customWidth="1"/>
    <col min="86" max="97" width="9.08984375" style="10" hidden="1" customWidth="1" outlineLevel="1"/>
    <col min="98" max="98" width="10.90625" style="18" customWidth="1" collapsed="1"/>
    <col min="99" max="99" width="9.90625" style="10" hidden="1" customWidth="1"/>
    <col min="100" max="100" width="15.36328125" style="10" hidden="1" customWidth="1" collapsed="1"/>
    <col min="101" max="101" width="14.08984375" style="10" hidden="1" customWidth="1"/>
    <col min="102" max="113" width="9.08984375" style="10" hidden="1" customWidth="1" outlineLevel="1"/>
    <col min="114" max="114" width="12.26953125" style="10" customWidth="1" collapsed="1"/>
    <col min="115" max="115" width="9.90625" style="10" hidden="1" customWidth="1"/>
    <col min="116" max="116" width="14.08984375" style="10" hidden="1" customWidth="1" collapsed="1"/>
    <col min="117" max="117" width="14.08984375" style="10" hidden="1" customWidth="1"/>
    <col min="118" max="118" width="9.08984375" style="10" customWidth="1"/>
    <col min="119" max="129" width="9.08984375" style="10" hidden="1" customWidth="1"/>
    <col min="130" max="130" width="22.453125" style="10" customWidth="1"/>
    <col min="131" max="131" width="9.90625" style="10" hidden="1" customWidth="1"/>
    <col min="132" max="132" width="14.08984375" style="10" hidden="1" customWidth="1" collapsed="1"/>
    <col min="133" max="133" width="14.08984375" style="10" hidden="1" customWidth="1"/>
    <col min="134" max="16384" width="9" style="10"/>
  </cols>
  <sheetData>
    <row r="1" spans="1:133" ht="36.75" customHeight="1">
      <c r="D1" s="60" t="s">
        <v>74</v>
      </c>
    </row>
    <row r="2" spans="1:133" ht="14.5" thickBot="1">
      <c r="B2" s="11"/>
      <c r="C2" s="12"/>
      <c r="F2" s="11"/>
      <c r="G2" s="11"/>
      <c r="H2" s="11"/>
      <c r="I2" s="11"/>
      <c r="J2" s="11"/>
      <c r="K2" s="11"/>
      <c r="L2" s="11"/>
      <c r="M2" s="11"/>
      <c r="N2" s="11"/>
      <c r="O2" s="11"/>
      <c r="P2" s="11"/>
      <c r="Q2" s="11"/>
      <c r="R2" s="11"/>
      <c r="S2" s="11"/>
      <c r="T2" s="11"/>
      <c r="U2" s="11"/>
      <c r="V2" s="11"/>
      <c r="W2" s="11"/>
      <c r="X2" s="11"/>
      <c r="Y2" s="11"/>
      <c r="Z2" s="11"/>
      <c r="AA2" s="11"/>
      <c r="AB2" s="11"/>
      <c r="AC2" s="11"/>
      <c r="AD2" s="12"/>
      <c r="AE2" s="12"/>
      <c r="AF2" s="11"/>
      <c r="AG2" s="11"/>
      <c r="AH2" s="11"/>
      <c r="AI2" s="11"/>
      <c r="AJ2" s="11"/>
      <c r="AK2" s="11"/>
      <c r="AL2" s="11"/>
      <c r="AM2" s="11"/>
      <c r="AN2" s="11"/>
      <c r="AZ2" s="11"/>
      <c r="BA2" s="11"/>
      <c r="BP2" s="11"/>
      <c r="BQ2" s="11"/>
      <c r="CD2" s="61"/>
      <c r="CF2" s="11"/>
      <c r="CG2" s="11"/>
      <c r="CI2" s="34"/>
      <c r="CT2" s="1580"/>
      <c r="CV2" s="11"/>
      <c r="CW2" s="11"/>
      <c r="CX2" s="11"/>
      <c r="CY2" s="11"/>
      <c r="CZ2" s="11"/>
      <c r="DA2" s="11"/>
      <c r="DB2" s="11"/>
      <c r="DC2" s="11"/>
      <c r="DD2" s="11"/>
      <c r="DE2" s="11"/>
      <c r="DF2" s="11"/>
      <c r="DG2" s="11"/>
      <c r="DI2" s="11"/>
      <c r="DJ2" s="61"/>
      <c r="DL2" s="11"/>
      <c r="DM2" s="11"/>
      <c r="DN2" s="11"/>
      <c r="DO2" s="11"/>
      <c r="DP2" s="11"/>
      <c r="DQ2" s="11"/>
      <c r="DR2" s="11"/>
      <c r="DS2" s="11"/>
      <c r="DT2" s="11"/>
      <c r="DU2" s="11"/>
      <c r="DV2" s="11"/>
      <c r="DW2" s="11"/>
      <c r="DZ2" s="61" t="s">
        <v>69</v>
      </c>
      <c r="EB2" s="11"/>
      <c r="EC2" s="11"/>
    </row>
    <row r="3" spans="1:133" ht="24" customHeight="1" thickTop="1" thickBot="1">
      <c r="B3" s="14">
        <v>2007</v>
      </c>
      <c r="C3" s="14">
        <v>2008</v>
      </c>
      <c r="D3" s="2569"/>
      <c r="E3" s="2570"/>
      <c r="F3" s="114">
        <v>2009</v>
      </c>
      <c r="G3" s="115" t="s">
        <v>73</v>
      </c>
      <c r="H3" s="131" t="s">
        <v>156</v>
      </c>
      <c r="I3" s="672" t="s">
        <v>183</v>
      </c>
      <c r="J3" s="114">
        <v>2010</v>
      </c>
      <c r="K3" s="115" t="s">
        <v>83</v>
      </c>
      <c r="L3" s="131" t="s">
        <v>157</v>
      </c>
      <c r="M3" s="672" t="s">
        <v>184</v>
      </c>
      <c r="N3" s="114">
        <v>2011</v>
      </c>
      <c r="O3" s="115" t="s">
        <v>84</v>
      </c>
      <c r="P3" s="131" t="s">
        <v>158</v>
      </c>
      <c r="Q3" s="672" t="s">
        <v>185</v>
      </c>
      <c r="R3" s="114">
        <v>2012</v>
      </c>
      <c r="S3" s="115" t="s">
        <v>85</v>
      </c>
      <c r="T3" s="131" t="s">
        <v>159</v>
      </c>
      <c r="U3" s="672" t="s">
        <v>186</v>
      </c>
      <c r="V3" s="114">
        <v>2013</v>
      </c>
      <c r="W3" s="115" t="s">
        <v>86</v>
      </c>
      <c r="X3" s="131" t="s">
        <v>160</v>
      </c>
      <c r="Y3" s="672" t="s">
        <v>187</v>
      </c>
      <c r="Z3" s="114">
        <v>2014</v>
      </c>
      <c r="AA3" s="115" t="s">
        <v>87</v>
      </c>
      <c r="AB3" s="131" t="s">
        <v>161</v>
      </c>
      <c r="AC3" s="672" t="s">
        <v>188</v>
      </c>
      <c r="AD3" s="114">
        <v>2015</v>
      </c>
      <c r="AE3" s="115" t="s">
        <v>88</v>
      </c>
      <c r="AF3" s="131" t="s">
        <v>162</v>
      </c>
      <c r="AG3" s="672" t="s">
        <v>189</v>
      </c>
      <c r="AH3" s="114">
        <v>2016</v>
      </c>
      <c r="AI3" s="115" t="s">
        <v>89</v>
      </c>
      <c r="AJ3" s="131" t="s">
        <v>163</v>
      </c>
      <c r="AK3" s="672" t="s">
        <v>190</v>
      </c>
      <c r="AL3" s="116">
        <v>201701</v>
      </c>
      <c r="AM3" s="117">
        <v>201702</v>
      </c>
      <c r="AN3" s="117">
        <v>201703</v>
      </c>
      <c r="AO3" s="117">
        <v>201704</v>
      </c>
      <c r="AP3" s="117">
        <v>201705</v>
      </c>
      <c r="AQ3" s="117">
        <v>201706</v>
      </c>
      <c r="AR3" s="117">
        <v>201707</v>
      </c>
      <c r="AS3" s="117">
        <v>201708</v>
      </c>
      <c r="AT3" s="117">
        <v>201709</v>
      </c>
      <c r="AU3" s="117">
        <v>201710</v>
      </c>
      <c r="AV3" s="117">
        <v>201711</v>
      </c>
      <c r="AW3" s="117">
        <v>201712</v>
      </c>
      <c r="AX3" s="118">
        <v>2017</v>
      </c>
      <c r="AY3" s="115" t="s">
        <v>90</v>
      </c>
      <c r="AZ3" s="131" t="s">
        <v>164</v>
      </c>
      <c r="BA3" s="672" t="s">
        <v>191</v>
      </c>
      <c r="BB3" s="94" t="s">
        <v>114</v>
      </c>
      <c r="BC3" s="95" t="s">
        <v>115</v>
      </c>
      <c r="BD3" s="95" t="s">
        <v>116</v>
      </c>
      <c r="BE3" s="95" t="s">
        <v>117</v>
      </c>
      <c r="BF3" s="95" t="s">
        <v>118</v>
      </c>
      <c r="BG3" s="96" t="s">
        <v>119</v>
      </c>
      <c r="BH3" s="95" t="s">
        <v>120</v>
      </c>
      <c r="BI3" s="96" t="s">
        <v>121</v>
      </c>
      <c r="BJ3" s="95" t="s">
        <v>122</v>
      </c>
      <c r="BK3" s="96" t="s">
        <v>123</v>
      </c>
      <c r="BL3" s="95" t="s">
        <v>124</v>
      </c>
      <c r="BM3" s="95" t="s">
        <v>125</v>
      </c>
      <c r="BN3" s="118">
        <v>2018</v>
      </c>
      <c r="BO3" s="986" t="s">
        <v>91</v>
      </c>
      <c r="BP3" s="131" t="s">
        <v>165</v>
      </c>
      <c r="BQ3" s="672" t="s">
        <v>192</v>
      </c>
      <c r="BR3" s="94" t="s">
        <v>126</v>
      </c>
      <c r="BS3" s="119" t="s">
        <v>127</v>
      </c>
      <c r="BT3" s="120" t="s">
        <v>128</v>
      </c>
      <c r="BU3" s="120" t="s">
        <v>149</v>
      </c>
      <c r="BV3" s="120" t="s">
        <v>153</v>
      </c>
      <c r="BW3" s="120" t="s">
        <v>155</v>
      </c>
      <c r="BX3" s="120" t="s">
        <v>177</v>
      </c>
      <c r="BY3" s="120" t="s">
        <v>179</v>
      </c>
      <c r="BZ3" s="120" t="s">
        <v>193</v>
      </c>
      <c r="CA3" s="120" t="s">
        <v>206</v>
      </c>
      <c r="CB3" s="120" t="s">
        <v>209</v>
      </c>
      <c r="CC3" s="117" t="s">
        <v>215</v>
      </c>
      <c r="CD3" s="1180">
        <v>2019</v>
      </c>
      <c r="CE3" s="115" t="s">
        <v>218</v>
      </c>
      <c r="CF3" s="1317" t="s">
        <v>219</v>
      </c>
      <c r="CG3" s="982" t="s">
        <v>195</v>
      </c>
      <c r="CH3" s="1157" t="s">
        <v>220</v>
      </c>
      <c r="CI3" s="1269" t="s">
        <v>221</v>
      </c>
      <c r="CJ3" s="120" t="s">
        <v>222</v>
      </c>
      <c r="CK3" s="120" t="s">
        <v>223</v>
      </c>
      <c r="CL3" s="120" t="s">
        <v>224</v>
      </c>
      <c r="CM3" s="120" t="s">
        <v>225</v>
      </c>
      <c r="CN3" s="1357" t="s">
        <v>257</v>
      </c>
      <c r="CO3" s="1357" t="s">
        <v>261</v>
      </c>
      <c r="CP3" s="1357" t="s">
        <v>263</v>
      </c>
      <c r="CQ3" s="1357" t="s">
        <v>229</v>
      </c>
      <c r="CR3" s="1563" t="s">
        <v>230</v>
      </c>
      <c r="CS3" s="1357" t="s">
        <v>231</v>
      </c>
      <c r="CT3" s="1582">
        <v>2020</v>
      </c>
      <c r="CU3" s="986" t="s">
        <v>251</v>
      </c>
      <c r="CV3" s="1317" t="s">
        <v>252</v>
      </c>
      <c r="CW3" s="1705" t="s">
        <v>253</v>
      </c>
      <c r="CX3" s="1620" t="s">
        <v>278</v>
      </c>
      <c r="CY3" s="1620" t="s">
        <v>282</v>
      </c>
      <c r="CZ3" s="1620" t="s">
        <v>296</v>
      </c>
      <c r="DA3" s="1620" t="s">
        <v>301</v>
      </c>
      <c r="DB3" s="1620" t="s">
        <v>307</v>
      </c>
      <c r="DC3" s="1620" t="s">
        <v>315</v>
      </c>
      <c r="DD3" s="1620" t="s">
        <v>319</v>
      </c>
      <c r="DE3" s="1620" t="s">
        <v>323</v>
      </c>
      <c r="DF3" s="1620" t="s">
        <v>327</v>
      </c>
      <c r="DG3" s="1620" t="s">
        <v>328</v>
      </c>
      <c r="DH3" s="1357" t="s">
        <v>329</v>
      </c>
      <c r="DI3" s="1620" t="s">
        <v>351</v>
      </c>
      <c r="DJ3" s="1814">
        <v>2021</v>
      </c>
      <c r="DK3" s="986" t="s">
        <v>272</v>
      </c>
      <c r="DL3" s="1317" t="s">
        <v>273</v>
      </c>
      <c r="DM3" s="1576" t="s">
        <v>274</v>
      </c>
      <c r="DN3" s="2190" t="s">
        <v>330</v>
      </c>
      <c r="DO3" s="2191" t="s">
        <v>331</v>
      </c>
      <c r="DP3" s="2192" t="s">
        <v>332</v>
      </c>
      <c r="DQ3" s="2192" t="s">
        <v>333</v>
      </c>
      <c r="DR3" s="2192" t="s">
        <v>334</v>
      </c>
      <c r="DS3" s="2192" t="s">
        <v>335</v>
      </c>
      <c r="DT3" s="2192" t="s">
        <v>336</v>
      </c>
      <c r="DU3" s="2192" t="s">
        <v>337</v>
      </c>
      <c r="DV3" s="2192" t="s">
        <v>338</v>
      </c>
      <c r="DW3" s="2192" t="s">
        <v>339</v>
      </c>
      <c r="DX3" s="2192" t="s">
        <v>340</v>
      </c>
      <c r="DY3" s="2193" t="s">
        <v>341</v>
      </c>
      <c r="DZ3" s="2210" t="s">
        <v>342</v>
      </c>
      <c r="EA3" s="986" t="s">
        <v>343</v>
      </c>
      <c r="EB3" s="1317" t="s">
        <v>344</v>
      </c>
      <c r="EC3" s="1419" t="s">
        <v>345</v>
      </c>
    </row>
    <row r="4" spans="1:133" ht="27.75" customHeight="1" thickBot="1">
      <c r="A4" s="18"/>
      <c r="B4" s="35"/>
      <c r="C4" s="35"/>
      <c r="D4" s="62" t="s">
        <v>75</v>
      </c>
      <c r="E4" s="6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4"/>
      <c r="BO4" s="134"/>
      <c r="BP4" s="133"/>
      <c r="BQ4" s="133"/>
      <c r="BR4" s="134"/>
      <c r="BS4" s="134"/>
      <c r="BT4" s="134"/>
      <c r="BU4" s="134"/>
      <c r="BV4" s="134"/>
      <c r="BW4" s="134"/>
      <c r="BX4" s="134"/>
      <c r="BY4" s="134"/>
      <c r="BZ4" s="134"/>
      <c r="CA4" s="134"/>
      <c r="CB4" s="134"/>
      <c r="CC4" s="134"/>
      <c r="CD4" s="133"/>
      <c r="CE4" s="134"/>
      <c r="CF4" s="134"/>
      <c r="CG4" s="133"/>
      <c r="CH4" s="134"/>
      <c r="CI4" s="134"/>
      <c r="CJ4" s="134"/>
      <c r="CK4" s="134"/>
      <c r="CL4" s="134"/>
      <c r="CM4" s="134"/>
      <c r="CN4" s="134"/>
      <c r="CO4" s="134"/>
      <c r="CP4" s="134"/>
      <c r="CQ4" s="134"/>
      <c r="CR4" s="134"/>
      <c r="CS4" s="134"/>
      <c r="CT4" s="134"/>
      <c r="CU4" s="134"/>
      <c r="CV4" s="134"/>
      <c r="CW4" s="133"/>
      <c r="CX4" s="134"/>
      <c r="CY4" s="134"/>
      <c r="CZ4" s="134"/>
      <c r="DA4" s="134"/>
      <c r="DB4" s="134"/>
      <c r="DC4" s="134"/>
      <c r="DD4" s="134"/>
      <c r="DE4" s="134"/>
      <c r="DF4" s="134"/>
      <c r="DG4" s="134"/>
      <c r="DH4" s="134"/>
      <c r="DI4" s="134"/>
      <c r="DJ4" s="134"/>
      <c r="DK4" s="134"/>
      <c r="DL4" s="134"/>
      <c r="DM4" s="2137"/>
      <c r="DN4" s="2145"/>
      <c r="DO4" s="2142"/>
      <c r="DP4" s="1426"/>
      <c r="DQ4" s="1426"/>
      <c r="DR4" s="1426"/>
      <c r="DS4" s="1426"/>
      <c r="DT4" s="1426"/>
      <c r="DU4" s="1426"/>
      <c r="DV4" s="1426"/>
      <c r="DW4" s="1426"/>
      <c r="DX4" s="1426"/>
      <c r="DY4" s="1426"/>
      <c r="DZ4" s="134"/>
      <c r="EA4" s="134"/>
      <c r="EB4" s="134"/>
      <c r="EC4" s="1420"/>
    </row>
    <row r="5" spans="1:133" ht="27.75" customHeight="1">
      <c r="B5" s="9">
        <f>B8+B11</f>
        <v>8429268</v>
      </c>
      <c r="C5" s="9">
        <f>C8+C11</f>
        <v>7996102</v>
      </c>
      <c r="D5" s="2571"/>
      <c r="E5" s="2573" t="s">
        <v>76</v>
      </c>
      <c r="F5" s="135">
        <f t="shared" ref="F5:AM5" si="0">F8+F11</f>
        <v>6979552</v>
      </c>
      <c r="G5" s="136">
        <f t="shared" si="0"/>
        <v>7291079</v>
      </c>
      <c r="H5" s="137">
        <f t="shared" si="0"/>
        <v>3135973</v>
      </c>
      <c r="I5" s="670">
        <f>I8+I11</f>
        <v>3482737</v>
      </c>
      <c r="J5" s="135">
        <f t="shared" si="0"/>
        <v>7527738</v>
      </c>
      <c r="K5" s="136">
        <f t="shared" si="0"/>
        <v>7559965</v>
      </c>
      <c r="L5" s="137">
        <f t="shared" si="0"/>
        <v>3699413</v>
      </c>
      <c r="M5" s="670">
        <f t="shared" si="0"/>
        <v>3793461</v>
      </c>
      <c r="N5" s="135">
        <f t="shared" si="0"/>
        <v>7096853</v>
      </c>
      <c r="O5" s="136">
        <f t="shared" si="0"/>
        <v>7412321</v>
      </c>
      <c r="P5" s="137">
        <f>P8+P11</f>
        <v>3319613</v>
      </c>
      <c r="Q5" s="670">
        <f>Q8+Q11</f>
        <v>3280504</v>
      </c>
      <c r="R5" s="135">
        <f t="shared" si="0"/>
        <v>8717314</v>
      </c>
      <c r="S5" s="136">
        <f t="shared" si="0"/>
        <v>8685628</v>
      </c>
      <c r="T5" s="137">
        <f t="shared" si="0"/>
        <v>4411100</v>
      </c>
      <c r="U5" s="670">
        <f t="shared" si="0"/>
        <v>4406063</v>
      </c>
      <c r="V5" s="135">
        <f t="shared" si="0"/>
        <v>8947756</v>
      </c>
      <c r="W5" s="136">
        <f t="shared" si="0"/>
        <v>9053545</v>
      </c>
      <c r="X5" s="137">
        <f t="shared" si="0"/>
        <v>4390307</v>
      </c>
      <c r="Y5" s="670">
        <f>Y8+Y11</f>
        <v>4480222</v>
      </c>
      <c r="Z5" s="135">
        <f t="shared" si="0"/>
        <v>9147342</v>
      </c>
      <c r="AA5" s="136">
        <f t="shared" si="0"/>
        <v>9109445</v>
      </c>
      <c r="AB5" s="137">
        <f t="shared" si="0"/>
        <v>4528255</v>
      </c>
      <c r="AC5" s="670">
        <f t="shared" si="0"/>
        <v>4545492</v>
      </c>
      <c r="AD5" s="135">
        <f t="shared" si="0"/>
        <v>9188559</v>
      </c>
      <c r="AE5" s="136">
        <f t="shared" si="0"/>
        <v>9159481</v>
      </c>
      <c r="AF5" s="137">
        <f t="shared" si="0"/>
        <v>4512517</v>
      </c>
      <c r="AG5" s="670">
        <f>AG8+AG11</f>
        <v>4546149</v>
      </c>
      <c r="AH5" s="135">
        <f t="shared" si="0"/>
        <v>9223727</v>
      </c>
      <c r="AI5" s="136">
        <f t="shared" si="0"/>
        <v>9298210</v>
      </c>
      <c r="AJ5" s="137">
        <f>AJ8+AJ11</f>
        <v>4511777</v>
      </c>
      <c r="AK5" s="670">
        <f>AK8+AK11</f>
        <v>4628452</v>
      </c>
      <c r="AL5" s="138">
        <f t="shared" si="0"/>
        <v>662137</v>
      </c>
      <c r="AM5" s="139">
        <f t="shared" si="0"/>
        <v>700967</v>
      </c>
      <c r="AN5" s="139">
        <f t="shared" ref="AN5:AW5" si="1">AN8+AN11</f>
        <v>907754</v>
      </c>
      <c r="AO5" s="139">
        <f t="shared" si="1"/>
        <v>744187</v>
      </c>
      <c r="AP5" s="139">
        <f t="shared" si="1"/>
        <v>792076</v>
      </c>
      <c r="AQ5" s="139">
        <f t="shared" si="1"/>
        <v>815117</v>
      </c>
      <c r="AR5" s="139">
        <f t="shared" si="1"/>
        <v>795492</v>
      </c>
      <c r="AS5" s="139">
        <f t="shared" si="1"/>
        <v>767625</v>
      </c>
      <c r="AT5" s="139">
        <f t="shared" si="1"/>
        <v>818450</v>
      </c>
      <c r="AU5" s="139">
        <f t="shared" si="1"/>
        <v>769357</v>
      </c>
      <c r="AV5" s="139">
        <f t="shared" si="1"/>
        <v>783532</v>
      </c>
      <c r="AW5" s="139">
        <f t="shared" si="1"/>
        <v>827086</v>
      </c>
      <c r="AX5" s="140">
        <f t="shared" ref="AX5:BC5" si="2">AX8+AX11</f>
        <v>9383780</v>
      </c>
      <c r="AY5" s="136">
        <f t="shared" si="2"/>
        <v>9420694</v>
      </c>
      <c r="AZ5" s="137">
        <f t="shared" si="2"/>
        <v>4622238</v>
      </c>
      <c r="BA5" s="670">
        <f t="shared" si="2"/>
        <v>4732947</v>
      </c>
      <c r="BB5" s="138">
        <f t="shared" si="2"/>
        <v>716348</v>
      </c>
      <c r="BC5" s="139">
        <f t="shared" si="2"/>
        <v>690532</v>
      </c>
      <c r="BD5" s="139">
        <f t="shared" ref="BD5:BM5" si="3">BD8+BD11</f>
        <v>900892</v>
      </c>
      <c r="BE5" s="139">
        <f t="shared" si="3"/>
        <v>760166</v>
      </c>
      <c r="BF5" s="139">
        <f t="shared" si="3"/>
        <v>799505</v>
      </c>
      <c r="BG5" s="139">
        <f t="shared" si="3"/>
        <v>813758</v>
      </c>
      <c r="BH5" s="139">
        <f t="shared" si="3"/>
        <v>816049</v>
      </c>
      <c r="BI5" s="139">
        <f t="shared" si="3"/>
        <v>788962</v>
      </c>
      <c r="BJ5" s="139">
        <f t="shared" si="3"/>
        <v>818522</v>
      </c>
      <c r="BK5" s="139">
        <f t="shared" si="3"/>
        <v>814187</v>
      </c>
      <c r="BL5" s="139">
        <f t="shared" si="3"/>
        <v>815951</v>
      </c>
      <c r="BM5" s="139">
        <f t="shared" si="3"/>
        <v>806876</v>
      </c>
      <c r="BN5" s="140">
        <f t="shared" ref="BN5:BU5" si="4">BN8+BN11</f>
        <v>9541748</v>
      </c>
      <c r="BO5" s="987">
        <f t="shared" si="4"/>
        <v>9547350</v>
      </c>
      <c r="BP5" s="137">
        <f>BP8+BP11</f>
        <v>4681201</v>
      </c>
      <c r="BQ5" s="670">
        <f>BQ8+BQ11</f>
        <v>4796962</v>
      </c>
      <c r="BR5" s="141">
        <f t="shared" si="4"/>
        <v>741909</v>
      </c>
      <c r="BS5" s="142">
        <f t="shared" si="4"/>
        <v>676749</v>
      </c>
      <c r="BT5" s="143">
        <f t="shared" si="4"/>
        <v>894716</v>
      </c>
      <c r="BU5" s="143">
        <f t="shared" si="4"/>
        <v>787673</v>
      </c>
      <c r="BV5" s="143">
        <f t="shared" ref="BV5:CK5" si="5">BV8+BV11</f>
        <v>845170</v>
      </c>
      <c r="BW5" s="143">
        <f t="shared" si="5"/>
        <v>840955</v>
      </c>
      <c r="BX5" s="143">
        <f t="shared" si="5"/>
        <v>849403</v>
      </c>
      <c r="BY5" s="143">
        <f t="shared" si="5"/>
        <v>806307</v>
      </c>
      <c r="BZ5" s="143">
        <f t="shared" ref="BZ5:CF5" si="6">BZ8+BZ11</f>
        <v>821300</v>
      </c>
      <c r="CA5" s="143">
        <f t="shared" si="6"/>
        <v>782703</v>
      </c>
      <c r="CB5" s="143">
        <f t="shared" si="6"/>
        <v>837475</v>
      </c>
      <c r="CC5" s="139">
        <f t="shared" si="6"/>
        <v>829893</v>
      </c>
      <c r="CD5" s="1181">
        <f t="shared" si="6"/>
        <v>9714253</v>
      </c>
      <c r="CE5" s="136">
        <f t="shared" si="6"/>
        <v>9465868</v>
      </c>
      <c r="CF5" s="1318">
        <f t="shared" si="6"/>
        <v>4787172</v>
      </c>
      <c r="CG5" s="983">
        <f t="shared" si="5"/>
        <v>4950808</v>
      </c>
      <c r="CH5" s="1158">
        <f t="shared" si="5"/>
        <v>731611</v>
      </c>
      <c r="CI5" s="142">
        <f t="shared" si="5"/>
        <v>651868</v>
      </c>
      <c r="CJ5" s="143">
        <f t="shared" si="5"/>
        <v>681510</v>
      </c>
      <c r="CK5" s="143">
        <f t="shared" si="5"/>
        <v>423302</v>
      </c>
      <c r="CL5" s="143">
        <f t="shared" ref="CL5:DA5" si="7">CL8+CL11</f>
        <v>576508</v>
      </c>
      <c r="CM5" s="143">
        <f t="shared" si="7"/>
        <v>706555</v>
      </c>
      <c r="CN5" s="1358">
        <f t="shared" si="7"/>
        <v>747300</v>
      </c>
      <c r="CO5" s="1358">
        <f t="shared" si="7"/>
        <v>720765</v>
      </c>
      <c r="CP5" s="1358">
        <f t="shared" si="7"/>
        <v>837049</v>
      </c>
      <c r="CQ5" s="1358">
        <f t="shared" si="7"/>
        <v>847713</v>
      </c>
      <c r="CR5" s="1358">
        <f t="shared" si="7"/>
        <v>852213</v>
      </c>
      <c r="CS5" s="1358">
        <f t="shared" si="7"/>
        <v>915774</v>
      </c>
      <c r="CT5" s="162">
        <f t="shared" si="7"/>
        <v>8692168</v>
      </c>
      <c r="CU5" s="987">
        <f t="shared" si="7"/>
        <v>9087303</v>
      </c>
      <c r="CV5" s="1318">
        <f t="shared" si="7"/>
        <v>3771354</v>
      </c>
      <c r="CW5" s="1706">
        <f t="shared" si="7"/>
        <v>4011479</v>
      </c>
      <c r="CX5" s="1358">
        <f>CX8+CX11</f>
        <v>765514</v>
      </c>
      <c r="CY5" s="1358">
        <f>CY8+CY11</f>
        <v>711698</v>
      </c>
      <c r="CZ5" s="1358">
        <f t="shared" si="7"/>
        <v>982912</v>
      </c>
      <c r="DA5" s="1358">
        <f t="shared" si="7"/>
        <v>859448</v>
      </c>
      <c r="DB5" s="1358">
        <f t="shared" ref="DB5:DM5" si="8">DB8+DB11</f>
        <v>840303</v>
      </c>
      <c r="DC5" s="1358">
        <f t="shared" si="8"/>
        <v>844750</v>
      </c>
      <c r="DD5" s="1358">
        <f t="shared" si="8"/>
        <v>858569</v>
      </c>
      <c r="DE5" s="1358">
        <f t="shared" si="8"/>
        <v>748893</v>
      </c>
      <c r="DF5" s="1358">
        <f t="shared" si="8"/>
        <v>700122</v>
      </c>
      <c r="DG5" s="1358">
        <f t="shared" si="8"/>
        <v>677564</v>
      </c>
      <c r="DH5" s="1358">
        <f t="shared" si="8"/>
        <v>774143</v>
      </c>
      <c r="DI5" s="1358">
        <f t="shared" si="8"/>
        <v>851241</v>
      </c>
      <c r="DJ5" s="1815">
        <f>DJ8+DJ11</f>
        <v>9615157</v>
      </c>
      <c r="DK5" s="987">
        <f t="shared" si="8"/>
        <v>0</v>
      </c>
      <c r="DL5" s="1318">
        <f t="shared" si="8"/>
        <v>5004625</v>
      </c>
      <c r="DM5" s="2126">
        <f t="shared" si="8"/>
        <v>4852085</v>
      </c>
      <c r="DN5" s="2194">
        <f>DN8+DN11</f>
        <v>752155</v>
      </c>
      <c r="DO5" s="2195">
        <f>DO8+DO11</f>
        <v>0</v>
      </c>
      <c r="DP5" s="2196">
        <f t="shared" ref="DP5:DY5" si="9">DP8+DP11</f>
        <v>0</v>
      </c>
      <c r="DQ5" s="2196">
        <f t="shared" si="9"/>
        <v>0</v>
      </c>
      <c r="DR5" s="2196">
        <f t="shared" si="9"/>
        <v>0</v>
      </c>
      <c r="DS5" s="2196">
        <f t="shared" si="9"/>
        <v>0</v>
      </c>
      <c r="DT5" s="2196">
        <f t="shared" si="9"/>
        <v>0</v>
      </c>
      <c r="DU5" s="2196">
        <f t="shared" si="9"/>
        <v>0</v>
      </c>
      <c r="DV5" s="2196">
        <f t="shared" si="9"/>
        <v>0</v>
      </c>
      <c r="DW5" s="2196">
        <f t="shared" si="9"/>
        <v>0</v>
      </c>
      <c r="DX5" s="2196">
        <f t="shared" si="9"/>
        <v>0</v>
      </c>
      <c r="DY5" s="2196">
        <f t="shared" si="9"/>
        <v>0</v>
      </c>
      <c r="DZ5" s="2211">
        <f>DZ8+DZ11</f>
        <v>752155</v>
      </c>
      <c r="EA5" s="987">
        <f>EA8+EA11</f>
        <v>0</v>
      </c>
      <c r="EB5" s="1318">
        <f>EB8+EB11</f>
        <v>752155</v>
      </c>
      <c r="EC5" s="1421">
        <f>EC8+EC11</f>
        <v>4852085</v>
      </c>
    </row>
    <row r="6" spans="1:133" ht="27.75" customHeight="1" thickBot="1">
      <c r="B6" s="66"/>
      <c r="C6" s="66"/>
      <c r="D6" s="2571"/>
      <c r="E6" s="2574"/>
      <c r="F6" s="144">
        <f>F7-100</f>
        <v>-12.713069443086141</v>
      </c>
      <c r="G6" s="145">
        <f t="shared" ref="G6:AI6" si="10">G7-100</f>
        <v>-1.4133662609933566</v>
      </c>
      <c r="H6" s="146">
        <f>H7-100</f>
        <v>-26.973694934641358</v>
      </c>
      <c r="I6" s="671">
        <f>I7-100</f>
        <v>-16.322501048150031</v>
      </c>
      <c r="J6" s="144">
        <f t="shared" si="10"/>
        <v>7.8541717290737267</v>
      </c>
      <c r="K6" s="145">
        <f t="shared" si="10"/>
        <v>3.6878766503558609</v>
      </c>
      <c r="L6" s="146">
        <f>L7-100</f>
        <v>17.966991424989942</v>
      </c>
      <c r="M6" s="671">
        <f>M7-100</f>
        <v>8.9218336038581185</v>
      </c>
      <c r="N6" s="144">
        <f t="shared" si="10"/>
        <v>-5.7239638255210252</v>
      </c>
      <c r="O6" s="145">
        <f t="shared" si="10"/>
        <v>-1.9529720045000261</v>
      </c>
      <c r="P6" s="146">
        <f>P7-100</f>
        <v>-10.266493630205659</v>
      </c>
      <c r="Q6" s="671">
        <f>Q7-100</f>
        <v>-13.522137172360544</v>
      </c>
      <c r="R6" s="144">
        <f t="shared" si="10"/>
        <v>22.833515080557532</v>
      </c>
      <c r="S6" s="145">
        <f t="shared" si="10"/>
        <v>17.17824956582426</v>
      </c>
      <c r="T6" s="146">
        <f>T7-100</f>
        <v>32.879947150466023</v>
      </c>
      <c r="U6" s="671">
        <f>U7-100</f>
        <v>34.310551061666132</v>
      </c>
      <c r="V6" s="144">
        <f t="shared" si="10"/>
        <v>2.6434977563042992</v>
      </c>
      <c r="W6" s="145">
        <f t="shared" si="10"/>
        <v>4.2359285937643136</v>
      </c>
      <c r="X6" s="146">
        <f>X7-100</f>
        <v>-0.47137902110584662</v>
      </c>
      <c r="Y6" s="671">
        <f>Y7-100</f>
        <v>1.6831125655715908</v>
      </c>
      <c r="Z6" s="144">
        <f t="shared" si="10"/>
        <v>2.2305704357606544</v>
      </c>
      <c r="AA6" s="145">
        <f t="shared" si="10"/>
        <v>0.61743769981814012</v>
      </c>
      <c r="AB6" s="146">
        <f>AB7-100</f>
        <v>3.1421037298758421</v>
      </c>
      <c r="AC6" s="671">
        <f>AC7-100</f>
        <v>1.4568474508629237</v>
      </c>
      <c r="AD6" s="144">
        <f t="shared" si="10"/>
        <v>0.45058990906868246</v>
      </c>
      <c r="AE6" s="145">
        <f t="shared" si="10"/>
        <v>0.5492760535905461</v>
      </c>
      <c r="AF6" s="146">
        <f>AF7-100</f>
        <v>-0.34755109860199696</v>
      </c>
      <c r="AG6" s="671">
        <f>AG7-100</f>
        <v>1.4453880900020977E-2</v>
      </c>
      <c r="AH6" s="144">
        <f t="shared" si="10"/>
        <v>0.38273683610236731</v>
      </c>
      <c r="AI6" s="145">
        <f t="shared" si="10"/>
        <v>1.5145945496256843</v>
      </c>
      <c r="AJ6" s="634">
        <f>AJ7-100</f>
        <v>-1.6398830187242197E-2</v>
      </c>
      <c r="AK6" s="671">
        <f>AK7-100</f>
        <v>1.8103894087061434</v>
      </c>
      <c r="AL6" s="147">
        <f>AL7-100</f>
        <v>-3.0999999999999943</v>
      </c>
      <c r="AM6" s="148">
        <f>AM7-100</f>
        <v>6.9000000000000057</v>
      </c>
      <c r="AN6" s="148">
        <f t="shared" ref="AN6:AW6" si="11">AN7-100</f>
        <v>5.9000000000000057</v>
      </c>
      <c r="AO6" s="148">
        <f t="shared" si="11"/>
        <v>-0.40000000000000568</v>
      </c>
      <c r="AP6" s="148">
        <f t="shared" si="11"/>
        <v>3</v>
      </c>
      <c r="AQ6" s="148">
        <f t="shared" si="11"/>
        <v>2</v>
      </c>
      <c r="AR6" s="148">
        <f t="shared" si="11"/>
        <v>2.9000000000000057</v>
      </c>
      <c r="AS6" s="148">
        <f t="shared" si="11"/>
        <v>3.2999999999999972</v>
      </c>
      <c r="AT6" s="148">
        <f t="shared" si="11"/>
        <v>2.7000000000000028</v>
      </c>
      <c r="AU6" s="148">
        <f t="shared" si="11"/>
        <v>4.2000000000000028</v>
      </c>
      <c r="AV6" s="148">
        <f t="shared" si="11"/>
        <v>-0.70000000000000284</v>
      </c>
      <c r="AW6" s="148">
        <f t="shared" si="11"/>
        <v>-5</v>
      </c>
      <c r="AX6" s="149">
        <f t="shared" ref="AX6:BC6" si="12">AX7-100</f>
        <v>1.7352313224361353</v>
      </c>
      <c r="AY6" s="150">
        <f t="shared" si="12"/>
        <v>1.31728580017014</v>
      </c>
      <c r="AZ6" s="146">
        <f t="shared" si="12"/>
        <v>2.4482814642656336</v>
      </c>
      <c r="BA6" s="671">
        <f t="shared" si="12"/>
        <v>2.2576662780558081</v>
      </c>
      <c r="BB6" s="147">
        <f t="shared" si="12"/>
        <v>8.1872784635203857</v>
      </c>
      <c r="BC6" s="148">
        <f t="shared" si="12"/>
        <v>-1.488657811280703</v>
      </c>
      <c r="BD6" s="148">
        <f t="shared" ref="BD6:BM6" si="13">BD7-100</f>
        <v>-0.75593167311849641</v>
      </c>
      <c r="BE6" s="148">
        <f t="shared" si="13"/>
        <v>2.147175373931546</v>
      </c>
      <c r="BF6" s="148">
        <f t="shared" si="13"/>
        <v>0.93791504855593644</v>
      </c>
      <c r="BG6" s="148">
        <f t="shared" si="13"/>
        <v>-0.16672453157030986</v>
      </c>
      <c r="BH6" s="148">
        <f t="shared" si="13"/>
        <v>2.5841868931428564</v>
      </c>
      <c r="BI6" s="148">
        <f t="shared" si="13"/>
        <v>2.7796124409705385</v>
      </c>
      <c r="BJ6" s="151">
        <f t="shared" si="13"/>
        <v>8.7971165007019181E-3</v>
      </c>
      <c r="BK6" s="148">
        <f t="shared" si="13"/>
        <v>5.8269437985226631</v>
      </c>
      <c r="BL6" s="148">
        <f t="shared" si="13"/>
        <v>4.1375463924893978</v>
      </c>
      <c r="BM6" s="148">
        <f t="shared" si="13"/>
        <v>-2.4435185700156836</v>
      </c>
      <c r="BN6" s="149">
        <f t="shared" ref="BN6:BU6" si="14">BN7-100</f>
        <v>1.6834154253403142</v>
      </c>
      <c r="BO6" s="1115">
        <f t="shared" si="14"/>
        <v>1.3444444751097961</v>
      </c>
      <c r="BP6" s="146">
        <f t="shared" si="14"/>
        <v>1.2756374725836395</v>
      </c>
      <c r="BQ6" s="671">
        <f t="shared" si="14"/>
        <v>1.3525399713962543</v>
      </c>
      <c r="BR6" s="152">
        <f t="shared" si="14"/>
        <v>3.5682377838704156</v>
      </c>
      <c r="BS6" s="153">
        <f t="shared" si="14"/>
        <v>-1.9959972890466986</v>
      </c>
      <c r="BT6" s="154">
        <f t="shared" si="14"/>
        <v>-0.68554277316259515</v>
      </c>
      <c r="BU6" s="154">
        <f t="shared" si="14"/>
        <v>3.6185517373836831</v>
      </c>
      <c r="BV6" s="154">
        <f t="shared" ref="BV6:CC6" si="15">BV7-100</f>
        <v>5.7116590890613566</v>
      </c>
      <c r="BW6" s="154">
        <f t="shared" si="15"/>
        <v>3.3421484028421276</v>
      </c>
      <c r="BX6" s="154">
        <f t="shared" si="15"/>
        <v>4.0872545643705109</v>
      </c>
      <c r="BY6" s="154">
        <f t="shared" si="15"/>
        <v>2.198458227392436</v>
      </c>
      <c r="BZ6" s="154">
        <f t="shared" si="15"/>
        <v>0.3393922215896481</v>
      </c>
      <c r="CA6" s="154">
        <f t="shared" si="15"/>
        <v>-3.8669249201964675</v>
      </c>
      <c r="CB6" s="154">
        <f t="shared" si="15"/>
        <v>2.6379035015582986</v>
      </c>
      <c r="CC6" s="148">
        <f t="shared" si="15"/>
        <v>2.8526068441743178</v>
      </c>
      <c r="CD6" s="1182">
        <f>CD7-100</f>
        <v>1.8078972532076847</v>
      </c>
      <c r="CE6" s="145">
        <f>CE7-100</f>
        <v>-0.85345148130109294</v>
      </c>
      <c r="CF6" s="1319">
        <f>CF7-100</f>
        <v>2.2637566727000262</v>
      </c>
      <c r="CG6" s="984">
        <f>CG7-100</f>
        <v>3.2071548617645931</v>
      </c>
      <c r="CH6" s="1159">
        <f t="shared" ref="CH6:CS6" si="16">CH7-100</f>
        <v>-1.3880408513712581</v>
      </c>
      <c r="CI6" s="153">
        <f t="shared" si="16"/>
        <v>-3.6765477303993066</v>
      </c>
      <c r="CJ6" s="154">
        <f t="shared" si="16"/>
        <v>-23.829460968620211</v>
      </c>
      <c r="CK6" s="154">
        <f t="shared" si="16"/>
        <v>-46.259171001164191</v>
      </c>
      <c r="CL6" s="154">
        <f t="shared" si="16"/>
        <v>-31.787924322917277</v>
      </c>
      <c r="CM6" s="154">
        <f t="shared" si="16"/>
        <v>-15.981830181163076</v>
      </c>
      <c r="CN6" s="1359">
        <f t="shared" si="16"/>
        <v>-12.020560322956243</v>
      </c>
      <c r="CO6" s="1359">
        <f t="shared" si="16"/>
        <v>-10.609110425681536</v>
      </c>
      <c r="CP6" s="1359">
        <f t="shared" si="16"/>
        <v>1.9175697065627588</v>
      </c>
      <c r="CQ6" s="1359">
        <f t="shared" si="16"/>
        <v>8.3058324805194417</v>
      </c>
      <c r="CR6" s="1359">
        <f t="shared" si="16"/>
        <v>1.7598137257828625</v>
      </c>
      <c r="CS6" s="1359">
        <f t="shared" si="16"/>
        <v>10.348442510058533</v>
      </c>
      <c r="CT6" s="1584">
        <f>CT7-100</f>
        <v>-10.521498667988155</v>
      </c>
      <c r="CU6" s="1583">
        <f>CU7-100</f>
        <v>-3.9992634589875991</v>
      </c>
      <c r="CV6" s="1319">
        <f>CV7-100</f>
        <v>-21.219584339146365</v>
      </c>
      <c r="CW6" s="1707">
        <f>CW7-100</f>
        <v>-18.973246387256381</v>
      </c>
      <c r="CX6" s="1621">
        <f t="shared" ref="CX6:DI6" si="17">CX7-100</f>
        <v>4.6340199914982207</v>
      </c>
      <c r="CY6" s="1621">
        <f t="shared" si="17"/>
        <v>9.1782385390907422</v>
      </c>
      <c r="CZ6" s="1621">
        <f t="shared" si="17"/>
        <v>44.225616645390375</v>
      </c>
      <c r="DA6" s="1621">
        <f t="shared" si="17"/>
        <v>103.03424032959919</v>
      </c>
      <c r="DB6" s="1621">
        <f t="shared" si="17"/>
        <v>45.757387581785508</v>
      </c>
      <c r="DC6" s="1621">
        <f t="shared" si="17"/>
        <v>19.558986915385219</v>
      </c>
      <c r="DD6" s="1621">
        <f t="shared" si="17"/>
        <v>14.889468754181706</v>
      </c>
      <c r="DE6" s="1621">
        <f>DE7-100</f>
        <v>3.902520238912814</v>
      </c>
      <c r="DF6" s="1621">
        <f t="shared" si="17"/>
        <v>-16.358301604804495</v>
      </c>
      <c r="DG6" s="1621">
        <f t="shared" si="17"/>
        <v>-20.071533644051698</v>
      </c>
      <c r="DH6" s="1359">
        <f t="shared" si="17"/>
        <v>-9.1608553260745822</v>
      </c>
      <c r="DI6" s="1621">
        <f t="shared" si="17"/>
        <v>-7.0468259636111128</v>
      </c>
      <c r="DJ6" s="1816">
        <f>DJ7-100</f>
        <v>10.618628171935924</v>
      </c>
      <c r="DK6" s="1583">
        <f>DK7-100</f>
        <v>-100</v>
      </c>
      <c r="DL6" s="1319">
        <f>DL7-100</f>
        <v>32.701014012474019</v>
      </c>
      <c r="DM6" s="2138">
        <f>DM7-100</f>
        <v>20.955014347576054</v>
      </c>
      <c r="DN6" s="2197">
        <f t="shared" ref="DN6:DY6" si="18">DN7-100</f>
        <v>-1.7451019837651529</v>
      </c>
      <c r="DO6" s="2198">
        <f t="shared" si="18"/>
        <v>-100</v>
      </c>
      <c r="DP6" s="2199">
        <f t="shared" si="18"/>
        <v>-100</v>
      </c>
      <c r="DQ6" s="2199">
        <f t="shared" si="18"/>
        <v>-100</v>
      </c>
      <c r="DR6" s="2199">
        <f t="shared" si="18"/>
        <v>-100</v>
      </c>
      <c r="DS6" s="2199">
        <f t="shared" si="18"/>
        <v>-100</v>
      </c>
      <c r="DT6" s="2199">
        <f t="shared" si="18"/>
        <v>-100</v>
      </c>
      <c r="DU6" s="2199">
        <f>DU7-100</f>
        <v>-100</v>
      </c>
      <c r="DV6" s="2199">
        <f t="shared" si="18"/>
        <v>-100</v>
      </c>
      <c r="DW6" s="2199">
        <f t="shared" si="18"/>
        <v>-100</v>
      </c>
      <c r="DX6" s="2200">
        <f t="shared" si="18"/>
        <v>-100</v>
      </c>
      <c r="DY6" s="2200">
        <f t="shared" si="18"/>
        <v>-100</v>
      </c>
      <c r="DZ6" s="2212">
        <f>DZ7-100</f>
        <v>-1.7451019837651529</v>
      </c>
      <c r="EA6" s="1583" t="e">
        <f>EA7-100</f>
        <v>#DIV/0!</v>
      </c>
      <c r="EB6" s="1319">
        <f>EB7-100</f>
        <v>-84.970802008142471</v>
      </c>
      <c r="EC6" s="1422">
        <f>EC7-100</f>
        <v>0</v>
      </c>
    </row>
    <row r="7" spans="1:133" s="685" customFormat="1" ht="27.75" hidden="1" customHeight="1" thickBot="1">
      <c r="B7" s="674">
        <v>106.4</v>
      </c>
      <c r="C7" s="674">
        <f>C5/B5*100</f>
        <v>94.861167066938663</v>
      </c>
      <c r="D7" s="2571"/>
      <c r="E7" s="2575"/>
      <c r="F7" s="675">
        <f>F5/C5*100</f>
        <v>87.286930556913859</v>
      </c>
      <c r="G7" s="675">
        <v>98.586633739006643</v>
      </c>
      <c r="H7" s="675">
        <v>73.026305065358642</v>
      </c>
      <c r="I7" s="675">
        <v>83.677498951849969</v>
      </c>
      <c r="J7" s="675">
        <f t="shared" ref="J7:AK7" si="19">J5/F5*100</f>
        <v>107.85417172907373</v>
      </c>
      <c r="K7" s="675">
        <f t="shared" si="19"/>
        <v>103.68787665035586</v>
      </c>
      <c r="L7" s="675">
        <f t="shared" si="19"/>
        <v>117.96699142498994</v>
      </c>
      <c r="M7" s="675">
        <f t="shared" si="19"/>
        <v>108.92183360385812</v>
      </c>
      <c r="N7" s="675">
        <f t="shared" si="19"/>
        <v>94.276036174478975</v>
      </c>
      <c r="O7" s="675">
        <f t="shared" si="19"/>
        <v>98.047027995499974</v>
      </c>
      <c r="P7" s="675">
        <f t="shared" si="19"/>
        <v>89.733506369794341</v>
      </c>
      <c r="Q7" s="675">
        <f t="shared" si="19"/>
        <v>86.477862827639456</v>
      </c>
      <c r="R7" s="675">
        <f t="shared" si="19"/>
        <v>122.83351508055753</v>
      </c>
      <c r="S7" s="675">
        <f t="shared" si="19"/>
        <v>117.17824956582426</v>
      </c>
      <c r="T7" s="675">
        <f t="shared" si="19"/>
        <v>132.87994715046602</v>
      </c>
      <c r="U7" s="675">
        <f t="shared" si="19"/>
        <v>134.31055106166613</v>
      </c>
      <c r="V7" s="675">
        <f t="shared" si="19"/>
        <v>102.6434977563043</v>
      </c>
      <c r="W7" s="675">
        <f t="shared" si="19"/>
        <v>104.23592859376431</v>
      </c>
      <c r="X7" s="675">
        <f t="shared" si="19"/>
        <v>99.528620978894153</v>
      </c>
      <c r="Y7" s="675">
        <f t="shared" si="19"/>
        <v>101.68311256557159</v>
      </c>
      <c r="Z7" s="675">
        <f t="shared" si="19"/>
        <v>102.23057043576065</v>
      </c>
      <c r="AA7" s="675">
        <f t="shared" si="19"/>
        <v>100.61743769981814</v>
      </c>
      <c r="AB7" s="675">
        <f t="shared" si="19"/>
        <v>103.14210372987584</v>
      </c>
      <c r="AC7" s="675">
        <f t="shared" si="19"/>
        <v>101.45684745086292</v>
      </c>
      <c r="AD7" s="675">
        <f t="shared" si="19"/>
        <v>100.45058990906868</v>
      </c>
      <c r="AE7" s="675">
        <f t="shared" si="19"/>
        <v>100.54927605359055</v>
      </c>
      <c r="AF7" s="675">
        <f t="shared" si="19"/>
        <v>99.652448901398003</v>
      </c>
      <c r="AG7" s="675">
        <f t="shared" si="19"/>
        <v>100.01445388090002</v>
      </c>
      <c r="AH7" s="675">
        <f t="shared" si="19"/>
        <v>100.38273683610237</v>
      </c>
      <c r="AI7" s="675">
        <f t="shared" si="19"/>
        <v>101.51459454962568</v>
      </c>
      <c r="AJ7" s="676">
        <f t="shared" si="19"/>
        <v>99.983601169812758</v>
      </c>
      <c r="AK7" s="675">
        <f t="shared" si="19"/>
        <v>101.81038940870614</v>
      </c>
      <c r="AL7" s="677">
        <v>96.9</v>
      </c>
      <c r="AM7" s="678">
        <v>106.9</v>
      </c>
      <c r="AN7" s="678">
        <v>105.9</v>
      </c>
      <c r="AO7" s="678">
        <v>99.6</v>
      </c>
      <c r="AP7" s="678">
        <v>103</v>
      </c>
      <c r="AQ7" s="678">
        <v>102</v>
      </c>
      <c r="AR7" s="678">
        <v>102.9</v>
      </c>
      <c r="AS7" s="678">
        <v>103.3</v>
      </c>
      <c r="AT7" s="678">
        <v>102.7</v>
      </c>
      <c r="AU7" s="678">
        <v>104.2</v>
      </c>
      <c r="AV7" s="678">
        <v>99.3</v>
      </c>
      <c r="AW7" s="678">
        <v>95</v>
      </c>
      <c r="AX7" s="709">
        <f>AX5/AH5*100</f>
        <v>101.73523132243614</v>
      </c>
      <c r="AY7" s="675">
        <f>AY5/AI5*100</f>
        <v>101.31728580017014</v>
      </c>
      <c r="AZ7" s="675">
        <f>AZ5/AJ5*
100</f>
        <v>102.44828146426563</v>
      </c>
      <c r="BA7" s="675">
        <f t="shared" ref="BA7:BY7" si="20">BA5/AK5*100</f>
        <v>102.25766627805581</v>
      </c>
      <c r="BB7" s="677">
        <f t="shared" si="20"/>
        <v>108.18727846352039</v>
      </c>
      <c r="BC7" s="678">
        <f t="shared" si="20"/>
        <v>98.511342188719297</v>
      </c>
      <c r="BD7" s="678">
        <f t="shared" si="20"/>
        <v>99.244068326881504</v>
      </c>
      <c r="BE7" s="678">
        <f t="shared" si="20"/>
        <v>102.14717537393155</v>
      </c>
      <c r="BF7" s="678">
        <f t="shared" si="20"/>
        <v>100.93791504855594</v>
      </c>
      <c r="BG7" s="678">
        <f t="shared" si="20"/>
        <v>99.83327546842969</v>
      </c>
      <c r="BH7" s="678">
        <f t="shared" si="20"/>
        <v>102.58418689314286</v>
      </c>
      <c r="BI7" s="678">
        <f t="shared" si="20"/>
        <v>102.77961244097054</v>
      </c>
      <c r="BJ7" s="710">
        <f t="shared" si="20"/>
        <v>100.0087971165007</v>
      </c>
      <c r="BK7" s="678">
        <f t="shared" si="20"/>
        <v>105.82694379852266</v>
      </c>
      <c r="BL7" s="678">
        <f t="shared" si="20"/>
        <v>104.1375463924894</v>
      </c>
      <c r="BM7" s="678">
        <f t="shared" si="20"/>
        <v>97.556481429984316</v>
      </c>
      <c r="BN7" s="679">
        <f t="shared" si="20"/>
        <v>101.68341542534031</v>
      </c>
      <c r="BO7" s="709">
        <f t="shared" si="20"/>
        <v>101.3444444751098</v>
      </c>
      <c r="BP7" s="675">
        <f t="shared" si="20"/>
        <v>101.27563747258364</v>
      </c>
      <c r="BQ7" s="675">
        <f t="shared" si="20"/>
        <v>101.35253997139625</v>
      </c>
      <c r="BR7" s="681">
        <f t="shared" si="20"/>
        <v>103.56823778387042</v>
      </c>
      <c r="BS7" s="680">
        <f t="shared" si="20"/>
        <v>98.004002710953301</v>
      </c>
      <c r="BT7" s="683">
        <f t="shared" si="20"/>
        <v>99.314457226837405</v>
      </c>
      <c r="BU7" s="683">
        <f t="shared" si="20"/>
        <v>103.61855173738368</v>
      </c>
      <c r="BV7" s="683">
        <f t="shared" si="20"/>
        <v>105.71165908906136</v>
      </c>
      <c r="BW7" s="683">
        <f t="shared" si="20"/>
        <v>103.34214840284213</v>
      </c>
      <c r="BX7" s="683">
        <f t="shared" si="20"/>
        <v>104.08725456437051</v>
      </c>
      <c r="BY7" s="683">
        <f t="shared" si="20"/>
        <v>102.19845822739244</v>
      </c>
      <c r="BZ7" s="683">
        <f>BZ5/BJ5*100</f>
        <v>100.33939222158965</v>
      </c>
      <c r="CA7" s="683">
        <f>CA5/BK5*100</f>
        <v>96.133075079803533</v>
      </c>
      <c r="CB7" s="683">
        <f>CB5/BL5*100</f>
        <v>102.6379035015583</v>
      </c>
      <c r="CC7" s="678">
        <f>CC5/BM5*100</f>
        <v>102.85260684417432</v>
      </c>
      <c r="CD7" s="682">
        <f>CD5/SUM(BB5:BM5)*100</f>
        <v>101.80789725320768</v>
      </c>
      <c r="CE7" s="675">
        <f>CE5/BO5*100</f>
        <v>99.146548518698907</v>
      </c>
      <c r="CF7" s="682">
        <f t="shared" ref="CF7:CS7" si="21">CF5/BP5*100</f>
        <v>102.26375667270003</v>
      </c>
      <c r="CG7" s="677">
        <f t="shared" si="21"/>
        <v>103.20715486176459</v>
      </c>
      <c r="CH7" s="1160">
        <f t="shared" si="21"/>
        <v>98.611959148628742</v>
      </c>
      <c r="CI7" s="680">
        <f t="shared" si="21"/>
        <v>96.323452269600693</v>
      </c>
      <c r="CJ7" s="683">
        <f>CJ5/BT5*100</f>
        <v>76.170539031379789</v>
      </c>
      <c r="CK7" s="1280">
        <f>CK5/BU5*100</f>
        <v>53.740828998835809</v>
      </c>
      <c r="CL7" s="1280">
        <f t="shared" si="21"/>
        <v>68.212075677082723</v>
      </c>
      <c r="CM7" s="1280">
        <f t="shared" si="21"/>
        <v>84.018169818836924</v>
      </c>
      <c r="CN7" s="1360">
        <f t="shared" si="21"/>
        <v>87.979439677043757</v>
      </c>
      <c r="CO7" s="1360">
        <f t="shared" si="21"/>
        <v>89.390889574318464</v>
      </c>
      <c r="CP7" s="1360">
        <f t="shared" si="21"/>
        <v>101.91756970656276</v>
      </c>
      <c r="CQ7" s="1360">
        <f t="shared" si="21"/>
        <v>108.30583248051944</v>
      </c>
      <c r="CR7" s="1360">
        <f t="shared" si="21"/>
        <v>101.75981372578286</v>
      </c>
      <c r="CS7" s="1360">
        <f t="shared" si="21"/>
        <v>110.34844251005853</v>
      </c>
      <c r="CT7" s="1585">
        <f>CT5/SUM(BR5:CC5)*100</f>
        <v>89.478501332011845</v>
      </c>
      <c r="CU7" s="709">
        <f t="shared" ref="CU7:DI7" si="22">CU5/CE5*100</f>
        <v>96.000736541012401</v>
      </c>
      <c r="CV7" s="682">
        <f t="shared" si="22"/>
        <v>78.780415660853635</v>
      </c>
      <c r="CW7" s="682">
        <f t="shared" si="22"/>
        <v>81.026753612743619</v>
      </c>
      <c r="CX7" s="1360">
        <f t="shared" si="22"/>
        <v>104.63401999149822</v>
      </c>
      <c r="CY7" s="1360">
        <f t="shared" si="22"/>
        <v>109.17823853909074</v>
      </c>
      <c r="CZ7" s="1360">
        <f t="shared" si="22"/>
        <v>144.22561664539037</v>
      </c>
      <c r="DA7" s="1360">
        <f t="shared" si="22"/>
        <v>203.03424032959919</v>
      </c>
      <c r="DB7" s="1360">
        <f t="shared" si="22"/>
        <v>145.75738758178551</v>
      </c>
      <c r="DC7" s="1360">
        <f t="shared" si="22"/>
        <v>119.55898691538522</v>
      </c>
      <c r="DD7" s="1360">
        <f t="shared" si="22"/>
        <v>114.88946875418171</v>
      </c>
      <c r="DE7" s="1360">
        <f t="shared" si="22"/>
        <v>103.90252023891281</v>
      </c>
      <c r="DF7" s="1360">
        <f t="shared" si="22"/>
        <v>83.641698395195505</v>
      </c>
      <c r="DG7" s="1360">
        <f t="shared" si="22"/>
        <v>79.928466355948302</v>
      </c>
      <c r="DH7" s="1360">
        <f t="shared" si="22"/>
        <v>90.839144673925418</v>
      </c>
      <c r="DI7" s="1360">
        <f t="shared" si="22"/>
        <v>92.953174036388887</v>
      </c>
      <c r="DJ7" s="1817">
        <f>DJ5/SUM(CH5:CS5)*100</f>
        <v>110.61862817193592</v>
      </c>
      <c r="DK7" s="709">
        <f t="shared" ref="DK7:DY7" si="23">DK5/CU5*100</f>
        <v>0</v>
      </c>
      <c r="DL7" s="682">
        <f t="shared" si="23"/>
        <v>132.70101401247402</v>
      </c>
      <c r="DM7" s="2139">
        <f t="shared" si="23"/>
        <v>120.95501434757605</v>
      </c>
      <c r="DN7" s="2201">
        <f t="shared" si="23"/>
        <v>98.254898016234847</v>
      </c>
      <c r="DO7" s="2202">
        <f t="shared" si="23"/>
        <v>0</v>
      </c>
      <c r="DP7" s="2203">
        <f t="shared" si="23"/>
        <v>0</v>
      </c>
      <c r="DQ7" s="2203">
        <f t="shared" si="23"/>
        <v>0</v>
      </c>
      <c r="DR7" s="2203">
        <f t="shared" si="23"/>
        <v>0</v>
      </c>
      <c r="DS7" s="2203">
        <f t="shared" si="23"/>
        <v>0</v>
      </c>
      <c r="DT7" s="2203">
        <f t="shared" si="23"/>
        <v>0</v>
      </c>
      <c r="DU7" s="2203">
        <f t="shared" si="23"/>
        <v>0</v>
      </c>
      <c r="DV7" s="2203">
        <f t="shared" si="23"/>
        <v>0</v>
      </c>
      <c r="DW7" s="2203">
        <f t="shared" si="23"/>
        <v>0</v>
      </c>
      <c r="DX7" s="2203">
        <f t="shared" si="23"/>
        <v>0</v>
      </c>
      <c r="DY7" s="2203">
        <f t="shared" si="23"/>
        <v>0</v>
      </c>
      <c r="DZ7" s="2213">
        <f>DZ5/SUM(CX5:CX5)*100</f>
        <v>98.254898016234847</v>
      </c>
      <c r="EA7" s="709" t="e">
        <f>EA5/DK5*100</f>
        <v>#DIV/0!</v>
      </c>
      <c r="EB7" s="682">
        <f>EB5/DL5*100</f>
        <v>15.029197991857531</v>
      </c>
      <c r="EC7" s="684">
        <f>EC5/DM5*100</f>
        <v>100</v>
      </c>
    </row>
    <row r="8" spans="1:133" ht="27.75" customHeight="1">
      <c r="B8" s="15">
        <v>1587335</v>
      </c>
      <c r="C8" s="16">
        <v>1470043</v>
      </c>
      <c r="D8" s="2571"/>
      <c r="E8" s="2566" t="s">
        <v>77</v>
      </c>
      <c r="F8" s="135">
        <v>1375509</v>
      </c>
      <c r="G8" s="136">
        <v>1535112</v>
      </c>
      <c r="H8" s="137">
        <v>593173</v>
      </c>
      <c r="I8" s="670">
        <v>645655</v>
      </c>
      <c r="J8" s="135">
        <v>1566157</v>
      </c>
      <c r="K8" s="136">
        <v>1407141</v>
      </c>
      <c r="L8" s="137">
        <v>853497</v>
      </c>
      <c r="M8" s="670">
        <v>803897</v>
      </c>
      <c r="N8" s="135">
        <v>1200976</v>
      </c>
      <c r="O8" s="136">
        <v>1412999</v>
      </c>
      <c r="P8" s="137">
        <v>500638</v>
      </c>
      <c r="Q8" s="670">
        <v>525526</v>
      </c>
      <c r="R8" s="135">
        <v>1692228</v>
      </c>
      <c r="S8" s="136">
        <v>1612097</v>
      </c>
      <c r="T8" s="137">
        <v>917019</v>
      </c>
      <c r="U8" s="670">
        <v>812992</v>
      </c>
      <c r="V8" s="135">
        <v>1584316</v>
      </c>
      <c r="W8" s="136">
        <v>1648234</v>
      </c>
      <c r="X8" s="137">
        <v>806745</v>
      </c>
      <c r="Y8" s="670">
        <v>757224</v>
      </c>
      <c r="Z8" s="135">
        <v>1554318</v>
      </c>
      <c r="AA8" s="136">
        <v>1466302</v>
      </c>
      <c r="AB8" s="137">
        <v>836624</v>
      </c>
      <c r="AC8" s="670">
        <v>697662</v>
      </c>
      <c r="AD8" s="135">
        <v>1497869</v>
      </c>
      <c r="AE8" s="136">
        <v>1488679</v>
      </c>
      <c r="AF8" s="137">
        <v>763875</v>
      </c>
      <c r="AG8" s="670">
        <v>705570</v>
      </c>
      <c r="AH8" s="135">
        <v>1580851</v>
      </c>
      <c r="AI8" s="136">
        <v>1636495</v>
      </c>
      <c r="AJ8" s="137">
        <v>785818</v>
      </c>
      <c r="AK8" s="670">
        <v>779022</v>
      </c>
      <c r="AL8" s="138">
        <v>118299</v>
      </c>
      <c r="AM8" s="139">
        <v>151456</v>
      </c>
      <c r="AN8" s="139">
        <v>205634</v>
      </c>
      <c r="AO8" s="139">
        <v>115297</v>
      </c>
      <c r="AP8" s="139">
        <v>117547</v>
      </c>
      <c r="AQ8" s="139">
        <v>157675</v>
      </c>
      <c r="AR8" s="139">
        <v>135745</v>
      </c>
      <c r="AS8" s="139">
        <v>109686</v>
      </c>
      <c r="AT8" s="139">
        <v>137942</v>
      </c>
      <c r="AU8" s="139">
        <v>123809</v>
      </c>
      <c r="AV8" s="139">
        <v>132737</v>
      </c>
      <c r="AW8" s="139">
        <v>127334</v>
      </c>
      <c r="AX8" s="140">
        <f>SUM(AL8:AW8)</f>
        <v>1633161</v>
      </c>
      <c r="AY8" s="136">
        <v>1597471</v>
      </c>
      <c r="AZ8" s="137">
        <v>865908</v>
      </c>
      <c r="BA8" s="670">
        <v>773892</v>
      </c>
      <c r="BB8" s="138">
        <v>113219</v>
      </c>
      <c r="BC8" s="139">
        <v>138453</v>
      </c>
      <c r="BD8" s="139">
        <v>188027</v>
      </c>
      <c r="BE8" s="139">
        <v>115004</v>
      </c>
      <c r="BF8" s="139">
        <v>111013</v>
      </c>
      <c r="BG8" s="139">
        <v>133226</v>
      </c>
      <c r="BH8" s="155">
        <v>141352</v>
      </c>
      <c r="BI8" s="139">
        <v>110899</v>
      </c>
      <c r="BJ8" s="139">
        <v>129354</v>
      </c>
      <c r="BK8" s="139">
        <v>132398</v>
      </c>
      <c r="BL8" s="139">
        <v>137331</v>
      </c>
      <c r="BM8" s="139">
        <v>114033</v>
      </c>
      <c r="BN8" s="140">
        <f>SUM(BB8:BM8)</f>
        <v>1564309</v>
      </c>
      <c r="BO8" s="987">
        <v>1569566</v>
      </c>
      <c r="BP8" s="137">
        <v>798942</v>
      </c>
      <c r="BQ8" s="670">
        <v>740848</v>
      </c>
      <c r="BR8" s="141">
        <v>117809</v>
      </c>
      <c r="BS8" s="142">
        <v>140143</v>
      </c>
      <c r="BT8" s="143">
        <v>187004</v>
      </c>
      <c r="BU8" s="143">
        <v>122105</v>
      </c>
      <c r="BV8" s="143">
        <v>125293</v>
      </c>
      <c r="BW8" s="143">
        <v>139039</v>
      </c>
      <c r="BX8" s="143">
        <v>154075</v>
      </c>
      <c r="BY8" s="143">
        <v>116993</v>
      </c>
      <c r="BZ8" s="143">
        <v>163005</v>
      </c>
      <c r="CA8" s="143">
        <v>105049</v>
      </c>
      <c r="CB8" s="143">
        <v>127686</v>
      </c>
      <c r="CC8" s="139">
        <v>111968</v>
      </c>
      <c r="CD8" s="1181">
        <f>SUM(BR8:CC8)</f>
        <v>1610169</v>
      </c>
      <c r="CE8" s="136">
        <v>1587297</v>
      </c>
      <c r="CF8" s="1318">
        <v>831393</v>
      </c>
      <c r="CG8" s="983">
        <v>820510</v>
      </c>
      <c r="CH8" s="1158">
        <v>111914</v>
      </c>
      <c r="CI8" s="142">
        <v>130364</v>
      </c>
      <c r="CJ8" s="143">
        <v>179806</v>
      </c>
      <c r="CK8" s="143">
        <v>97563</v>
      </c>
      <c r="CL8" s="143">
        <v>83494</v>
      </c>
      <c r="CM8" s="143">
        <v>107448</v>
      </c>
      <c r="CN8" s="1358">
        <v>127852</v>
      </c>
      <c r="CO8" s="1358">
        <v>104535</v>
      </c>
      <c r="CP8" s="1358">
        <v>149705</v>
      </c>
      <c r="CQ8" s="1358">
        <v>144348</v>
      </c>
      <c r="CR8" s="1358">
        <v>142775</v>
      </c>
      <c r="CS8" s="1358">
        <v>124417</v>
      </c>
      <c r="CT8" s="162">
        <f>SUM(CH8:CS8)</f>
        <v>1504221</v>
      </c>
      <c r="CU8" s="987">
        <v>1538224</v>
      </c>
      <c r="CV8" s="1318">
        <v>710589</v>
      </c>
      <c r="CW8" s="1706">
        <v>670597</v>
      </c>
      <c r="CX8" s="1358">
        <v>127336</v>
      </c>
      <c r="CY8" s="1358">
        <v>137407</v>
      </c>
      <c r="CZ8" s="1358">
        <v>191344</v>
      </c>
      <c r="DA8" s="1358">
        <v>124017</v>
      </c>
      <c r="DB8" s="1358">
        <v>109472</v>
      </c>
      <c r="DC8" s="1358">
        <v>126287</v>
      </c>
      <c r="DD8" s="1358">
        <v>139807</v>
      </c>
      <c r="DE8" s="1358">
        <v>111569</v>
      </c>
      <c r="DF8" s="1358">
        <v>95035</v>
      </c>
      <c r="DG8" s="1358">
        <v>84705</v>
      </c>
      <c r="DH8" s="1358">
        <v>116370</v>
      </c>
      <c r="DI8" s="1358">
        <v>112787</v>
      </c>
      <c r="DJ8" s="1815">
        <f>SUM(CX8:DI8)</f>
        <v>1476136</v>
      </c>
      <c r="DK8" s="987"/>
      <c r="DL8" s="1318">
        <f>CX8+CY8+CZ8+DA8+DB8+DC8</f>
        <v>815863</v>
      </c>
      <c r="DM8" s="2126">
        <v>706187</v>
      </c>
      <c r="DN8" s="2194">
        <v>110371</v>
      </c>
      <c r="DO8" s="2195"/>
      <c r="DP8" s="2196"/>
      <c r="DQ8" s="2196"/>
      <c r="DR8" s="2196"/>
      <c r="DS8" s="2196"/>
      <c r="DT8" s="2196"/>
      <c r="DU8" s="2196"/>
      <c r="DV8" s="2196"/>
      <c r="DW8" s="2196"/>
      <c r="DX8" s="2196"/>
      <c r="DY8" s="2196"/>
      <c r="DZ8" s="2211">
        <f>SUM(DN8:DY8)</f>
        <v>110371</v>
      </c>
      <c r="EA8" s="987"/>
      <c r="EB8" s="1318">
        <f>DN8+DO8+DP8+DQ8+DR8+DS8</f>
        <v>110371</v>
      </c>
      <c r="EC8" s="1421">
        <v>706187</v>
      </c>
    </row>
    <row r="9" spans="1:133" ht="27.75" customHeight="1" thickBot="1">
      <c r="B9" s="66"/>
      <c r="C9" s="67"/>
      <c r="D9" s="2571"/>
      <c r="E9" s="2567"/>
      <c r="F9" s="156">
        <f t="shared" ref="F9:BU9" si="24">F10-100</f>
        <v>-6.4306962449397673</v>
      </c>
      <c r="G9" s="157">
        <f t="shared" si="24"/>
        <v>15.294177730845675</v>
      </c>
      <c r="H9" s="146">
        <f>H10-100</f>
        <v>-26.592224262794971</v>
      </c>
      <c r="I9" s="671">
        <f>I10-100</f>
        <v>-8.4440934028925057</v>
      </c>
      <c r="J9" s="156">
        <f t="shared" si="24"/>
        <v>13.860178304903854</v>
      </c>
      <c r="K9" s="157">
        <f t="shared" si="24"/>
        <v>-8.3362647155386611</v>
      </c>
      <c r="L9" s="146">
        <f>L10-100</f>
        <v>43.886690729348771</v>
      </c>
      <c r="M9" s="671">
        <f>M10-100</f>
        <v>24.508754675484596</v>
      </c>
      <c r="N9" s="156">
        <f t="shared" si="24"/>
        <v>-23.317011002089828</v>
      </c>
      <c r="O9" s="157">
        <f t="shared" si="24"/>
        <v>0.41630511796614655</v>
      </c>
      <c r="P9" s="146">
        <f>P10-100</f>
        <v>-41.342734655189183</v>
      </c>
      <c r="Q9" s="671">
        <f>Q10-100</f>
        <v>-34.627694841503327</v>
      </c>
      <c r="R9" s="156">
        <f t="shared" si="24"/>
        <v>40.904397756491392</v>
      </c>
      <c r="S9" s="157">
        <f t="shared" si="24"/>
        <v>14.090455831886644</v>
      </c>
      <c r="T9" s="146">
        <f>T10-100</f>
        <v>83.170074984319996</v>
      </c>
      <c r="U9" s="671">
        <f>U10-100</f>
        <v>54.70062375600827</v>
      </c>
      <c r="V9" s="156">
        <f t="shared" si="24"/>
        <v>-6.3769184767064502</v>
      </c>
      <c r="W9" s="157">
        <f t="shared" si="24"/>
        <v>2.2416144934206841</v>
      </c>
      <c r="X9" s="146">
        <f>X10-100</f>
        <v>-12.025268833033991</v>
      </c>
      <c r="Y9" s="671">
        <f>Y10-100</f>
        <v>-6.8596000944658755</v>
      </c>
      <c r="Z9" s="156">
        <f t="shared" si="24"/>
        <v>-1.893435400513539</v>
      </c>
      <c r="AA9" s="157">
        <f t="shared" si="24"/>
        <v>-11.03799581855489</v>
      </c>
      <c r="AB9" s="146">
        <f>AB10-100</f>
        <v>3.7036486126347228</v>
      </c>
      <c r="AC9" s="671">
        <f>AC10-100</f>
        <v>-7.8658362650946003</v>
      </c>
      <c r="AD9" s="156">
        <f t="shared" si="24"/>
        <v>-3.6317536051181207</v>
      </c>
      <c r="AE9" s="157">
        <f t="shared" si="24"/>
        <v>1.5260839854272774</v>
      </c>
      <c r="AF9" s="146">
        <f>AF10-100</f>
        <v>-8.6955430396450453</v>
      </c>
      <c r="AG9" s="671">
        <f>AG10-100</f>
        <v>1.13350017630313</v>
      </c>
      <c r="AH9" s="156">
        <f t="shared" si="24"/>
        <v>5.5400038321108127</v>
      </c>
      <c r="AI9" s="157">
        <f t="shared" si="24"/>
        <v>9.9293400390547646</v>
      </c>
      <c r="AJ9" s="146">
        <f>AJ10-100</f>
        <v>2.8725904107347304</v>
      </c>
      <c r="AK9" s="671">
        <f>AK10-100</f>
        <v>10.410306560653098</v>
      </c>
      <c r="AL9" s="158">
        <f t="shared" si="24"/>
        <v>4.5</v>
      </c>
      <c r="AM9" s="159">
        <f t="shared" si="24"/>
        <v>27.700000000000003</v>
      </c>
      <c r="AN9" s="159">
        <f t="shared" si="24"/>
        <v>9.4000000000000057</v>
      </c>
      <c r="AO9" s="159">
        <f t="shared" si="24"/>
        <v>0.5</v>
      </c>
      <c r="AP9" s="159">
        <f t="shared" si="24"/>
        <v>8.4000000000000057</v>
      </c>
      <c r="AQ9" s="159">
        <f t="shared" si="24"/>
        <v>10.299999999999997</v>
      </c>
      <c r="AR9" s="159">
        <f t="shared" si="24"/>
        <v>-9.7999999999999972</v>
      </c>
      <c r="AS9" s="159">
        <f t="shared" si="24"/>
        <v>-3.7000000000000028</v>
      </c>
      <c r="AT9" s="159">
        <f t="shared" si="24"/>
        <v>-7.0999999999999943</v>
      </c>
      <c r="AU9" s="159">
        <f t="shared" si="24"/>
        <v>0.70000000000000284</v>
      </c>
      <c r="AV9" s="159">
        <f t="shared" si="24"/>
        <v>1.2999999999999972</v>
      </c>
      <c r="AW9" s="159">
        <f t="shared" si="24"/>
        <v>-0.59999999999999432</v>
      </c>
      <c r="AX9" s="160">
        <f t="shared" si="24"/>
        <v>3.3089772533907365</v>
      </c>
      <c r="AY9" s="157">
        <f t="shared" si="24"/>
        <v>-2.3846085689232126</v>
      </c>
      <c r="AZ9" s="146">
        <f>AZ10-100</f>
        <v>10.191927392856883</v>
      </c>
      <c r="BA9" s="671">
        <f>BA10-100</f>
        <v>-0.65851798793872263</v>
      </c>
      <c r="BB9" s="158">
        <f t="shared" si="24"/>
        <v>-4.2942036703607016</v>
      </c>
      <c r="BC9" s="159">
        <f t="shared" si="24"/>
        <v>-8.585331713500949</v>
      </c>
      <c r="BD9" s="159">
        <f t="shared" si="24"/>
        <v>-8.5623000087534251</v>
      </c>
      <c r="BE9" s="159">
        <f t="shared" si="24"/>
        <v>-0.25412629990371727</v>
      </c>
      <c r="BF9" s="159">
        <f t="shared" si="24"/>
        <v>-5.5586276127846759</v>
      </c>
      <c r="BG9" s="159">
        <f t="shared" si="24"/>
        <v>-15.505945774536229</v>
      </c>
      <c r="BH9" s="159">
        <f t="shared" si="24"/>
        <v>4.1305388780433958</v>
      </c>
      <c r="BI9" s="159">
        <f t="shared" si="24"/>
        <v>1.1058840690698872</v>
      </c>
      <c r="BJ9" s="159">
        <f t="shared" si="24"/>
        <v>-6.2258050484986427</v>
      </c>
      <c r="BK9" s="159">
        <f t="shared" si="24"/>
        <v>6.9372985808786183</v>
      </c>
      <c r="BL9" s="159">
        <f t="shared" si="24"/>
        <v>3.4609792296044048</v>
      </c>
      <c r="BM9" s="159">
        <f t="shared" si="24"/>
        <v>-10.445756828498276</v>
      </c>
      <c r="BN9" s="160">
        <f t="shared" si="24"/>
        <v>-4.215873389090234</v>
      </c>
      <c r="BO9" s="988">
        <f t="shared" si="24"/>
        <v>-1.7468235730100901</v>
      </c>
      <c r="BP9" s="146">
        <f>BP10-100</f>
        <v>-7.733616042350917</v>
      </c>
      <c r="BQ9" s="671">
        <f>BQ10-100</f>
        <v>-4.2698464385211423</v>
      </c>
      <c r="BR9" s="152">
        <f t="shared" si="24"/>
        <v>4.0540898612423604</v>
      </c>
      <c r="BS9" s="153">
        <f t="shared" si="24"/>
        <v>1.2206308277899325</v>
      </c>
      <c r="BT9" s="161">
        <f t="shared" si="24"/>
        <v>-0.54407079834278704</v>
      </c>
      <c r="BU9" s="161">
        <f t="shared" si="24"/>
        <v>6.1745678411185594</v>
      </c>
      <c r="BV9" s="161">
        <f t="shared" ref="BV9:EC9" si="25">BV10-100</f>
        <v>12.863358345419002</v>
      </c>
      <c r="BW9" s="161">
        <f t="shared" si="25"/>
        <v>4.3632624262531294</v>
      </c>
      <c r="BX9" s="161">
        <f t="shared" si="25"/>
        <v>9.000933838926926</v>
      </c>
      <c r="BY9" s="161">
        <f t="shared" si="25"/>
        <v>5.495090127052535</v>
      </c>
      <c r="BZ9" s="161">
        <f t="shared" si="25"/>
        <v>26.014657451644325</v>
      </c>
      <c r="CA9" s="161">
        <f t="shared" si="25"/>
        <v>-20.656656444961413</v>
      </c>
      <c r="CB9" s="161">
        <f t="shared" si="25"/>
        <v>-7.0231775782598191</v>
      </c>
      <c r="CC9" s="159">
        <f t="shared" si="25"/>
        <v>-1.8108793068673066</v>
      </c>
      <c r="CD9" s="1183">
        <f t="shared" si="25"/>
        <v>2.931645857691791</v>
      </c>
      <c r="CE9" s="157">
        <f t="shared" si="25"/>
        <v>1.129675337003988</v>
      </c>
      <c r="CF9" s="1319">
        <f>CF10-100</f>
        <v>4.0617466599578052</v>
      </c>
      <c r="CG9" s="984">
        <f t="shared" si="25"/>
        <v>10.752812992678656</v>
      </c>
      <c r="CH9" s="1159">
        <f t="shared" si="25"/>
        <v>-5.0038621837041291</v>
      </c>
      <c r="CI9" s="153">
        <f t="shared" si="25"/>
        <v>-6.9778726015569816</v>
      </c>
      <c r="CJ9" s="161">
        <f t="shared" si="25"/>
        <v>-3.8491155269406079</v>
      </c>
      <c r="CK9" s="161">
        <f t="shared" si="25"/>
        <v>-20.099095041153106</v>
      </c>
      <c r="CL9" s="161">
        <f t="shared" si="25"/>
        <v>-33.361001811753255</v>
      </c>
      <c r="CM9" s="161">
        <f t="shared" si="25"/>
        <v>-22.720963182991824</v>
      </c>
      <c r="CN9" s="1359">
        <f t="shared" si="25"/>
        <v>-17.019633295472985</v>
      </c>
      <c r="CO9" s="1359">
        <f t="shared" si="25"/>
        <v>-10.648500337627041</v>
      </c>
      <c r="CP9" s="1359">
        <f t="shared" si="25"/>
        <v>-8.1592589184380842</v>
      </c>
      <c r="CQ9" s="1359">
        <f t="shared" si="25"/>
        <v>37.410160972498545</v>
      </c>
      <c r="CR9" s="1375">
        <f t="shared" si="25"/>
        <v>11.81727049167489</v>
      </c>
      <c r="CS9" s="1359">
        <f t="shared" si="25"/>
        <v>11.118355244355541</v>
      </c>
      <c r="CT9" s="1586">
        <f t="shared" si="25"/>
        <v>-6.5799304296629657</v>
      </c>
      <c r="CU9" s="988">
        <f t="shared" si="25"/>
        <v>-3.0916079347469321</v>
      </c>
      <c r="CV9" s="1319">
        <f>CV10-100</f>
        <v>-14.530312379344068</v>
      </c>
      <c r="CW9" s="1707">
        <f t="shared" si="25"/>
        <v>-18.270709680564522</v>
      </c>
      <c r="CX9" s="1621">
        <f t="shared" si="25"/>
        <v>13.780224100648724</v>
      </c>
      <c r="CY9" s="1621">
        <f t="shared" si="25"/>
        <v>5.40256512534134</v>
      </c>
      <c r="CZ9" s="1621">
        <f t="shared" si="25"/>
        <v>6.4169160094768642</v>
      </c>
      <c r="DA9" s="1621">
        <f t="shared" si="25"/>
        <v>27.114787368162112</v>
      </c>
      <c r="DB9" s="1621">
        <f t="shared" si="25"/>
        <v>31.113612954224266</v>
      </c>
      <c r="DC9" s="1621">
        <f t="shared" si="25"/>
        <v>17.533132305859581</v>
      </c>
      <c r="DD9" s="1621">
        <f t="shared" si="25"/>
        <v>9.3506554453586972</v>
      </c>
      <c r="DE9" s="1621">
        <f t="shared" si="25"/>
        <v>6.72884679772325</v>
      </c>
      <c r="DF9" s="1621">
        <f t="shared" si="25"/>
        <v>-36.518486356501121</v>
      </c>
      <c r="DG9" s="1621">
        <f t="shared" si="25"/>
        <v>-41.318896001330117</v>
      </c>
      <c r="DH9" s="1359">
        <f t="shared" si="25"/>
        <v>-18.49413412712309</v>
      </c>
      <c r="DI9" s="1621">
        <f t="shared" si="25"/>
        <v>-9.3475971933095963</v>
      </c>
      <c r="DJ9" s="1818">
        <f t="shared" si="25"/>
        <v>-1.86707937198058</v>
      </c>
      <c r="DK9" s="988">
        <f t="shared" si="25"/>
        <v>-100</v>
      </c>
      <c r="DL9" s="1319">
        <f>DL10-100</f>
        <v>14.815033725543174</v>
      </c>
      <c r="DM9" s="2138">
        <f t="shared" si="25"/>
        <v>5.3072113355711537</v>
      </c>
      <c r="DN9" s="2197">
        <f t="shared" si="25"/>
        <v>-13.323019413206012</v>
      </c>
      <c r="DO9" s="2198">
        <f t="shared" si="25"/>
        <v>-100</v>
      </c>
      <c r="DP9" s="2199">
        <f t="shared" si="25"/>
        <v>-100</v>
      </c>
      <c r="DQ9" s="2199">
        <f t="shared" si="25"/>
        <v>-100</v>
      </c>
      <c r="DR9" s="2199">
        <f t="shared" si="25"/>
        <v>-100</v>
      </c>
      <c r="DS9" s="2199">
        <f t="shared" si="25"/>
        <v>-100</v>
      </c>
      <c r="DT9" s="2199">
        <f t="shared" si="25"/>
        <v>-100</v>
      </c>
      <c r="DU9" s="2199">
        <f t="shared" si="25"/>
        <v>-100</v>
      </c>
      <c r="DV9" s="2199">
        <f t="shared" si="25"/>
        <v>-100</v>
      </c>
      <c r="DW9" s="2199">
        <f t="shared" si="25"/>
        <v>-100</v>
      </c>
      <c r="DX9" s="2200">
        <f t="shared" si="25"/>
        <v>-100</v>
      </c>
      <c r="DY9" s="2204">
        <f t="shared" si="25"/>
        <v>-100</v>
      </c>
      <c r="DZ9" s="2214">
        <f t="shared" si="25"/>
        <v>-13.323019413206012</v>
      </c>
      <c r="EA9" s="988" t="e">
        <f t="shared" si="25"/>
        <v>#DIV/0!</v>
      </c>
      <c r="EB9" s="1319">
        <f>EB10-100</f>
        <v>-86.471870890088169</v>
      </c>
      <c r="EC9" s="1422">
        <f t="shared" si="25"/>
        <v>0</v>
      </c>
    </row>
    <row r="10" spans="1:133" s="685" customFormat="1" ht="27.75" hidden="1" customHeight="1" thickBot="1">
      <c r="B10" s="674">
        <v>93.8</v>
      </c>
      <c r="C10" s="674">
        <f>C8/B8*100</f>
        <v>92.610759543511605</v>
      </c>
      <c r="D10" s="2571"/>
      <c r="E10" s="2575"/>
      <c r="F10" s="675">
        <f>F8/C8*100</f>
        <v>93.569303755060233</v>
      </c>
      <c r="G10" s="675">
        <v>115.29417773084568</v>
      </c>
      <c r="H10" s="675">
        <v>73.407775737205029</v>
      </c>
      <c r="I10" s="675">
        <v>91.555906597107494</v>
      </c>
      <c r="J10" s="675">
        <f t="shared" ref="J10:AK10" si="26">J8/F8*100</f>
        <v>113.86017830490385</v>
      </c>
      <c r="K10" s="675">
        <f t="shared" si="26"/>
        <v>91.663735284461339</v>
      </c>
      <c r="L10" s="675">
        <f t="shared" si="26"/>
        <v>143.88669072934877</v>
      </c>
      <c r="M10" s="675">
        <f t="shared" si="26"/>
        <v>124.5087546754846</v>
      </c>
      <c r="N10" s="675">
        <f t="shared" si="26"/>
        <v>76.682988997910172</v>
      </c>
      <c r="O10" s="675">
        <f t="shared" si="26"/>
        <v>100.41630511796615</v>
      </c>
      <c r="P10" s="675">
        <f t="shared" si="26"/>
        <v>58.657265344810817</v>
      </c>
      <c r="Q10" s="675">
        <f t="shared" si="26"/>
        <v>65.372305158496673</v>
      </c>
      <c r="R10" s="675">
        <f t="shared" si="26"/>
        <v>140.90439775649139</v>
      </c>
      <c r="S10" s="675">
        <f t="shared" si="26"/>
        <v>114.09045583188664</v>
      </c>
      <c r="T10" s="675">
        <f t="shared" si="26"/>
        <v>183.17007498432</v>
      </c>
      <c r="U10" s="675">
        <f t="shared" si="26"/>
        <v>154.70062375600827</v>
      </c>
      <c r="V10" s="675">
        <f t="shared" si="26"/>
        <v>93.62308152329355</v>
      </c>
      <c r="W10" s="675">
        <f t="shared" si="26"/>
        <v>102.24161449342068</v>
      </c>
      <c r="X10" s="675">
        <f t="shared" si="26"/>
        <v>87.974731166966009</v>
      </c>
      <c r="Y10" s="675">
        <f t="shared" si="26"/>
        <v>93.140399905534125</v>
      </c>
      <c r="Z10" s="675">
        <f t="shared" si="26"/>
        <v>98.106564599486461</v>
      </c>
      <c r="AA10" s="675">
        <f t="shared" si="26"/>
        <v>88.96200418144511</v>
      </c>
      <c r="AB10" s="675">
        <f t="shared" si="26"/>
        <v>103.70364861263472</v>
      </c>
      <c r="AC10" s="675">
        <f t="shared" si="26"/>
        <v>92.1341637349054</v>
      </c>
      <c r="AD10" s="675">
        <f t="shared" si="26"/>
        <v>96.368246394881879</v>
      </c>
      <c r="AE10" s="675">
        <f t="shared" si="26"/>
        <v>101.52608398542728</v>
      </c>
      <c r="AF10" s="675">
        <f t="shared" si="26"/>
        <v>91.304456960354955</v>
      </c>
      <c r="AG10" s="675">
        <f t="shared" si="26"/>
        <v>101.13350017630313</v>
      </c>
      <c r="AH10" s="675">
        <f t="shared" si="26"/>
        <v>105.54000383211081</v>
      </c>
      <c r="AI10" s="675">
        <f t="shared" si="26"/>
        <v>109.92934003905476</v>
      </c>
      <c r="AJ10" s="675">
        <f t="shared" si="26"/>
        <v>102.87259041073473</v>
      </c>
      <c r="AK10" s="675">
        <f t="shared" si="26"/>
        <v>110.4103065606531</v>
      </c>
      <c r="AL10" s="677">
        <v>104.5</v>
      </c>
      <c r="AM10" s="678">
        <v>127.7</v>
      </c>
      <c r="AN10" s="678">
        <v>109.4</v>
      </c>
      <c r="AO10" s="678">
        <v>100.5</v>
      </c>
      <c r="AP10" s="678">
        <v>108.4</v>
      </c>
      <c r="AQ10" s="678">
        <v>110.3</v>
      </c>
      <c r="AR10" s="678">
        <v>90.2</v>
      </c>
      <c r="AS10" s="678">
        <v>96.3</v>
      </c>
      <c r="AT10" s="678">
        <v>92.9</v>
      </c>
      <c r="AU10" s="678">
        <v>100.7</v>
      </c>
      <c r="AV10" s="678">
        <v>101.3</v>
      </c>
      <c r="AW10" s="678">
        <v>99.4</v>
      </c>
      <c r="AX10" s="709">
        <f t="shared" ref="AX10:CC10" si="27">AX8/AH8*100</f>
        <v>103.30897725339074</v>
      </c>
      <c r="AY10" s="675">
        <f t="shared" si="27"/>
        <v>97.615391431076787</v>
      </c>
      <c r="AZ10" s="675">
        <f t="shared" si="27"/>
        <v>110.19192739285688</v>
      </c>
      <c r="BA10" s="675">
        <f t="shared" si="27"/>
        <v>99.341482012061277</v>
      </c>
      <c r="BB10" s="677">
        <f t="shared" si="27"/>
        <v>95.705796329639298</v>
      </c>
      <c r="BC10" s="678">
        <f t="shared" si="27"/>
        <v>91.414668286499051</v>
      </c>
      <c r="BD10" s="678">
        <f t="shared" si="27"/>
        <v>91.437699991246575</v>
      </c>
      <c r="BE10" s="678">
        <f t="shared" si="27"/>
        <v>99.745873700096283</v>
      </c>
      <c r="BF10" s="678">
        <f t="shared" si="27"/>
        <v>94.441372387215324</v>
      </c>
      <c r="BG10" s="678">
        <f t="shared" si="27"/>
        <v>84.494054225463771</v>
      </c>
      <c r="BH10" s="678">
        <f t="shared" si="27"/>
        <v>104.1305388780434</v>
      </c>
      <c r="BI10" s="678">
        <f t="shared" si="27"/>
        <v>101.10588406906989</v>
      </c>
      <c r="BJ10" s="678">
        <f t="shared" si="27"/>
        <v>93.774194951501357</v>
      </c>
      <c r="BK10" s="678">
        <f t="shared" si="27"/>
        <v>106.93729858087862</v>
      </c>
      <c r="BL10" s="678">
        <f t="shared" si="27"/>
        <v>103.4609792296044</v>
      </c>
      <c r="BM10" s="678">
        <f t="shared" si="27"/>
        <v>89.554243171501724</v>
      </c>
      <c r="BN10" s="679">
        <f t="shared" si="27"/>
        <v>95.784126610909766</v>
      </c>
      <c r="BO10" s="709">
        <f t="shared" si="27"/>
        <v>98.25317642698991</v>
      </c>
      <c r="BP10" s="675">
        <f t="shared" si="27"/>
        <v>92.266383957649083</v>
      </c>
      <c r="BQ10" s="675">
        <f t="shared" si="27"/>
        <v>95.730153561478858</v>
      </c>
      <c r="BR10" s="681">
        <f t="shared" si="27"/>
        <v>104.05408986124236</v>
      </c>
      <c r="BS10" s="680">
        <f t="shared" si="27"/>
        <v>101.22063082778993</v>
      </c>
      <c r="BT10" s="683">
        <f t="shared" si="27"/>
        <v>99.455929201657213</v>
      </c>
      <c r="BU10" s="683">
        <f t="shared" si="27"/>
        <v>106.17456784111856</v>
      </c>
      <c r="BV10" s="683">
        <f t="shared" si="27"/>
        <v>112.863358345419</v>
      </c>
      <c r="BW10" s="683">
        <f t="shared" si="27"/>
        <v>104.36326242625313</v>
      </c>
      <c r="BX10" s="683">
        <f t="shared" si="27"/>
        <v>109.00093383892693</v>
      </c>
      <c r="BY10" s="683">
        <f t="shared" si="27"/>
        <v>105.49509012705253</v>
      </c>
      <c r="BZ10" s="683">
        <f t="shared" si="27"/>
        <v>126.01465745164433</v>
      </c>
      <c r="CA10" s="683">
        <f t="shared" si="27"/>
        <v>79.343343555038587</v>
      </c>
      <c r="CB10" s="683">
        <f t="shared" si="27"/>
        <v>92.976822421740181</v>
      </c>
      <c r="CC10" s="678">
        <f t="shared" si="27"/>
        <v>98.189120693132693</v>
      </c>
      <c r="CD10" s="682">
        <f>CD8/SUM(BB8:BM8)*100</f>
        <v>102.93164585769179</v>
      </c>
      <c r="CE10" s="675">
        <f t="shared" ref="CE10:CS10" si="28">CE8/BO8*100</f>
        <v>101.12967533700399</v>
      </c>
      <c r="CF10" s="682">
        <f t="shared" si="28"/>
        <v>104.06174665995781</v>
      </c>
      <c r="CG10" s="677">
        <f t="shared" si="28"/>
        <v>110.75281299267866</v>
      </c>
      <c r="CH10" s="1160">
        <f t="shared" si="28"/>
        <v>94.996137816295871</v>
      </c>
      <c r="CI10" s="680">
        <f t="shared" si="28"/>
        <v>93.022127398443018</v>
      </c>
      <c r="CJ10" s="683">
        <f t="shared" si="28"/>
        <v>96.150884473059392</v>
      </c>
      <c r="CK10" s="1280">
        <f t="shared" si="28"/>
        <v>79.900904958846894</v>
      </c>
      <c r="CL10" s="1280">
        <f t="shared" si="28"/>
        <v>66.638998188246745</v>
      </c>
      <c r="CM10" s="1280">
        <f t="shared" si="28"/>
        <v>77.279036817008176</v>
      </c>
      <c r="CN10" s="1360">
        <f t="shared" si="28"/>
        <v>82.980366704527015</v>
      </c>
      <c r="CO10" s="1360">
        <f t="shared" si="28"/>
        <v>89.351499662372959</v>
      </c>
      <c r="CP10" s="1360">
        <f t="shared" si="28"/>
        <v>91.840741081561916</v>
      </c>
      <c r="CQ10" s="1360">
        <f t="shared" si="28"/>
        <v>137.41016097249855</v>
      </c>
      <c r="CR10" s="1360">
        <f t="shared" si="28"/>
        <v>111.81727049167489</v>
      </c>
      <c r="CS10" s="1360">
        <f t="shared" si="28"/>
        <v>111.11835524435554</v>
      </c>
      <c r="CT10" s="1585">
        <f>CT8/SUM(BR8:CC8)*100</f>
        <v>93.420069570337034</v>
      </c>
      <c r="CU10" s="709">
        <f t="shared" ref="CU10:DI10" si="29">CU8/CE8*100</f>
        <v>96.908392065253068</v>
      </c>
      <c r="CV10" s="682">
        <f t="shared" si="29"/>
        <v>85.469687620655932</v>
      </c>
      <c r="CW10" s="682">
        <f t="shared" si="29"/>
        <v>81.729290319435478</v>
      </c>
      <c r="CX10" s="1360">
        <f t="shared" si="29"/>
        <v>113.78022410064872</v>
      </c>
      <c r="CY10" s="1360">
        <f t="shared" si="29"/>
        <v>105.40256512534134</v>
      </c>
      <c r="CZ10" s="1360">
        <f t="shared" si="29"/>
        <v>106.41691600947686</v>
      </c>
      <c r="DA10" s="1360">
        <f t="shared" si="29"/>
        <v>127.11478736816211</v>
      </c>
      <c r="DB10" s="1360">
        <f t="shared" si="29"/>
        <v>131.11361295422427</v>
      </c>
      <c r="DC10" s="1360">
        <f t="shared" si="29"/>
        <v>117.53313230585958</v>
      </c>
      <c r="DD10" s="1360">
        <f t="shared" si="29"/>
        <v>109.3506554453587</v>
      </c>
      <c r="DE10" s="1360">
        <f t="shared" si="29"/>
        <v>106.72884679772325</v>
      </c>
      <c r="DF10" s="1360">
        <f t="shared" si="29"/>
        <v>63.481513643498879</v>
      </c>
      <c r="DG10" s="1360">
        <f t="shared" si="29"/>
        <v>58.681103998669883</v>
      </c>
      <c r="DH10" s="1360">
        <f t="shared" si="29"/>
        <v>81.50586587287691</v>
      </c>
      <c r="DI10" s="1360">
        <f t="shared" si="29"/>
        <v>90.652402806690404</v>
      </c>
      <c r="DJ10" s="1817">
        <f>DJ8/SUM(CH8:CS8)*100</f>
        <v>98.13292062801942</v>
      </c>
      <c r="DK10" s="709">
        <f t="shared" ref="DK10:DY10" si="30">DK8/CU8*100</f>
        <v>0</v>
      </c>
      <c r="DL10" s="682">
        <f t="shared" si="30"/>
        <v>114.81503372554317</v>
      </c>
      <c r="DM10" s="2139">
        <f t="shared" si="30"/>
        <v>105.30721133557115</v>
      </c>
      <c r="DN10" s="2201">
        <f t="shared" si="30"/>
        <v>86.676980586793988</v>
      </c>
      <c r="DO10" s="2202">
        <f t="shared" si="30"/>
        <v>0</v>
      </c>
      <c r="DP10" s="2203">
        <f t="shared" si="30"/>
        <v>0</v>
      </c>
      <c r="DQ10" s="2203">
        <f t="shared" si="30"/>
        <v>0</v>
      </c>
      <c r="DR10" s="2203">
        <f t="shared" si="30"/>
        <v>0</v>
      </c>
      <c r="DS10" s="2203">
        <f t="shared" si="30"/>
        <v>0</v>
      </c>
      <c r="DT10" s="2203">
        <f t="shared" si="30"/>
        <v>0</v>
      </c>
      <c r="DU10" s="2203">
        <f t="shared" si="30"/>
        <v>0</v>
      </c>
      <c r="DV10" s="2203">
        <f t="shared" si="30"/>
        <v>0</v>
      </c>
      <c r="DW10" s="2203">
        <f t="shared" si="30"/>
        <v>0</v>
      </c>
      <c r="DX10" s="2203">
        <f t="shared" si="30"/>
        <v>0</v>
      </c>
      <c r="DY10" s="2203">
        <f t="shared" si="30"/>
        <v>0</v>
      </c>
      <c r="DZ10" s="2213">
        <f>DZ8/SUM(CX8:CX8)*100</f>
        <v>86.676980586793988</v>
      </c>
      <c r="EA10" s="709" t="e">
        <f>EA8/DK8*100</f>
        <v>#DIV/0!</v>
      </c>
      <c r="EB10" s="682">
        <f>EB8/DL8*100</f>
        <v>13.528129109911834</v>
      </c>
      <c r="EC10" s="684">
        <f>EC8/DM8*100</f>
        <v>100</v>
      </c>
    </row>
    <row r="11" spans="1:133" ht="27.75" customHeight="1">
      <c r="B11" s="9">
        <v>6841933</v>
      </c>
      <c r="C11" s="9">
        <v>6526059</v>
      </c>
      <c r="D11" s="2571"/>
      <c r="E11" s="2566" t="s">
        <v>71</v>
      </c>
      <c r="F11" s="135">
        <v>5604043</v>
      </c>
      <c r="G11" s="136">
        <v>5755967</v>
      </c>
      <c r="H11" s="137">
        <v>2542800</v>
      </c>
      <c r="I11" s="670">
        <v>2837082</v>
      </c>
      <c r="J11" s="135">
        <v>5961581</v>
      </c>
      <c r="K11" s="136">
        <v>6152824</v>
      </c>
      <c r="L11" s="137">
        <v>2845916</v>
      </c>
      <c r="M11" s="670">
        <v>2989564</v>
      </c>
      <c r="N11" s="135">
        <v>5895877</v>
      </c>
      <c r="O11" s="136">
        <v>5999322</v>
      </c>
      <c r="P11" s="137">
        <v>2818975</v>
      </c>
      <c r="Q11" s="670">
        <v>2754978</v>
      </c>
      <c r="R11" s="162">
        <v>7025086</v>
      </c>
      <c r="S11" s="136">
        <v>7073531</v>
      </c>
      <c r="T11" s="137">
        <v>3494081</v>
      </c>
      <c r="U11" s="670">
        <v>3593071</v>
      </c>
      <c r="V11" s="135">
        <v>7363440</v>
      </c>
      <c r="W11" s="136">
        <v>7405311</v>
      </c>
      <c r="X11" s="137">
        <v>3583562</v>
      </c>
      <c r="Y11" s="670">
        <v>3722998</v>
      </c>
      <c r="Z11" s="135">
        <v>7593024</v>
      </c>
      <c r="AA11" s="136">
        <v>7643143</v>
      </c>
      <c r="AB11" s="137">
        <v>3691631</v>
      </c>
      <c r="AC11" s="670">
        <v>3847830</v>
      </c>
      <c r="AD11" s="135">
        <v>7690690</v>
      </c>
      <c r="AE11" s="136">
        <v>7670802</v>
      </c>
      <c r="AF11" s="137">
        <v>3748642</v>
      </c>
      <c r="AG11" s="670">
        <v>3840579</v>
      </c>
      <c r="AH11" s="135">
        <v>7642876</v>
      </c>
      <c r="AI11" s="136">
        <v>7661715</v>
      </c>
      <c r="AJ11" s="137">
        <v>3725959</v>
      </c>
      <c r="AK11" s="670">
        <v>3849430</v>
      </c>
      <c r="AL11" s="138">
        <v>543838</v>
      </c>
      <c r="AM11" s="139">
        <v>549511</v>
      </c>
      <c r="AN11" s="139">
        <v>702120</v>
      </c>
      <c r="AO11" s="139">
        <v>628890</v>
      </c>
      <c r="AP11" s="139">
        <v>674529</v>
      </c>
      <c r="AQ11" s="139">
        <v>657442</v>
      </c>
      <c r="AR11" s="139">
        <v>659747</v>
      </c>
      <c r="AS11" s="139">
        <v>657939</v>
      </c>
      <c r="AT11" s="139">
        <v>680508</v>
      </c>
      <c r="AU11" s="139">
        <v>645548</v>
      </c>
      <c r="AV11" s="139">
        <v>650795</v>
      </c>
      <c r="AW11" s="139">
        <v>699752</v>
      </c>
      <c r="AX11" s="140">
        <f>SUM(AL11:AW11)</f>
        <v>7750619</v>
      </c>
      <c r="AY11" s="136">
        <v>7823223</v>
      </c>
      <c r="AZ11" s="137">
        <v>3756330</v>
      </c>
      <c r="BA11" s="670">
        <v>3959055</v>
      </c>
      <c r="BB11" s="138">
        <v>603129</v>
      </c>
      <c r="BC11" s="139">
        <v>552079</v>
      </c>
      <c r="BD11" s="139">
        <v>712865</v>
      </c>
      <c r="BE11" s="139">
        <v>645162</v>
      </c>
      <c r="BF11" s="139">
        <v>688492</v>
      </c>
      <c r="BG11" s="139">
        <v>680532</v>
      </c>
      <c r="BH11" s="155">
        <v>674697</v>
      </c>
      <c r="BI11" s="139">
        <v>678063</v>
      </c>
      <c r="BJ11" s="139">
        <v>689168</v>
      </c>
      <c r="BK11" s="139">
        <v>681789</v>
      </c>
      <c r="BL11" s="139">
        <v>678620</v>
      </c>
      <c r="BM11" s="139">
        <v>692843</v>
      </c>
      <c r="BN11" s="140">
        <f>SUM(BB11:BM11)</f>
        <v>7977439</v>
      </c>
      <c r="BO11" s="987">
        <v>7977784</v>
      </c>
      <c r="BP11" s="137">
        <v>3882259</v>
      </c>
      <c r="BQ11" s="670">
        <v>4056114</v>
      </c>
      <c r="BR11" s="141">
        <v>624100</v>
      </c>
      <c r="BS11" s="142">
        <v>536606</v>
      </c>
      <c r="BT11" s="143">
        <v>707712</v>
      </c>
      <c r="BU11" s="143">
        <v>665568</v>
      </c>
      <c r="BV11" s="143">
        <v>719877</v>
      </c>
      <c r="BW11" s="143">
        <v>701916</v>
      </c>
      <c r="BX11" s="143">
        <v>695328</v>
      </c>
      <c r="BY11" s="143">
        <v>689314</v>
      </c>
      <c r="BZ11" s="143">
        <v>658295</v>
      </c>
      <c r="CA11" s="143">
        <v>677654</v>
      </c>
      <c r="CB11" s="143">
        <v>709789</v>
      </c>
      <c r="CC11" s="139">
        <v>717925</v>
      </c>
      <c r="CD11" s="1181">
        <f>SUM(BR11:CC11)</f>
        <v>8104084</v>
      </c>
      <c r="CE11" s="136">
        <v>7878571</v>
      </c>
      <c r="CF11" s="1318">
        <v>3955779</v>
      </c>
      <c r="CG11" s="983">
        <v>4130298</v>
      </c>
      <c r="CH11" s="1158">
        <v>619697</v>
      </c>
      <c r="CI11" s="142">
        <v>521504</v>
      </c>
      <c r="CJ11" s="143">
        <v>501704</v>
      </c>
      <c r="CK11" s="143">
        <v>325739</v>
      </c>
      <c r="CL11" s="143">
        <v>493014</v>
      </c>
      <c r="CM11" s="143">
        <v>599107</v>
      </c>
      <c r="CN11" s="1358">
        <v>619448</v>
      </c>
      <c r="CO11" s="1358">
        <v>616230</v>
      </c>
      <c r="CP11" s="1358">
        <v>687344</v>
      </c>
      <c r="CQ11" s="1358">
        <v>703365</v>
      </c>
      <c r="CR11" s="1358">
        <v>709438</v>
      </c>
      <c r="CS11" s="1358">
        <v>791357</v>
      </c>
      <c r="CT11" s="162">
        <f>SUM(CH11:CS11)</f>
        <v>7187947</v>
      </c>
      <c r="CU11" s="987">
        <v>7549079</v>
      </c>
      <c r="CV11" s="1318">
        <v>3060765</v>
      </c>
      <c r="CW11" s="1706">
        <v>3340882</v>
      </c>
      <c r="CX11" s="1358">
        <v>638178</v>
      </c>
      <c r="CY11" s="1358">
        <v>574291</v>
      </c>
      <c r="CZ11" s="1358">
        <v>791568</v>
      </c>
      <c r="DA11" s="1358">
        <v>735431</v>
      </c>
      <c r="DB11" s="1358">
        <v>730831</v>
      </c>
      <c r="DC11" s="1358">
        <v>718463</v>
      </c>
      <c r="DD11" s="1358">
        <v>718762</v>
      </c>
      <c r="DE11" s="1358">
        <v>637324</v>
      </c>
      <c r="DF11" s="1358">
        <v>605087</v>
      </c>
      <c r="DG11" s="1358">
        <v>592859</v>
      </c>
      <c r="DH11" s="1358">
        <v>657773</v>
      </c>
      <c r="DI11" s="1358">
        <v>738454</v>
      </c>
      <c r="DJ11" s="1815">
        <f>SUM(CX11:DI11)</f>
        <v>8139021</v>
      </c>
      <c r="DK11" s="987"/>
      <c r="DL11" s="1318">
        <v>4188762</v>
      </c>
      <c r="DM11" s="2126">
        <v>4145898</v>
      </c>
      <c r="DN11" s="2194">
        <v>641784</v>
      </c>
      <c r="DO11" s="2195"/>
      <c r="DP11" s="2196"/>
      <c r="DQ11" s="2196"/>
      <c r="DR11" s="2196"/>
      <c r="DS11" s="2196"/>
      <c r="DT11" s="2196"/>
      <c r="DU11" s="2196"/>
      <c r="DV11" s="2196"/>
      <c r="DW11" s="2196"/>
      <c r="DX11" s="2196"/>
      <c r="DY11" s="2196"/>
      <c r="DZ11" s="2211">
        <f>SUM(DN11:DY11)</f>
        <v>641784</v>
      </c>
      <c r="EA11" s="987"/>
      <c r="EB11" s="1318">
        <f>DN11+DO11+DP11+DQ11+DR11+DS11</f>
        <v>641784</v>
      </c>
      <c r="EC11" s="1421">
        <v>4145898</v>
      </c>
    </row>
    <row r="12" spans="1:133" ht="27.75" customHeight="1" thickBot="1">
      <c r="B12" s="68"/>
      <c r="C12" s="66"/>
      <c r="D12" s="2571"/>
      <c r="E12" s="2567"/>
      <c r="F12" s="156">
        <f t="shared" ref="F12:CE12" si="31">F13-100</f>
        <v>-14.128220416027503</v>
      </c>
      <c r="G12" s="157">
        <f t="shared" si="31"/>
        <v>-5.081766030158974</v>
      </c>
      <c r="H12" s="146">
        <f>H13-100</f>
        <v>-27.06211308757193</v>
      </c>
      <c r="I12" s="671">
        <f>I13-100</f>
        <v>-17.929689443581111</v>
      </c>
      <c r="J12" s="156">
        <f t="shared" si="31"/>
        <v>6.3800010099851079</v>
      </c>
      <c r="K12" s="157">
        <f t="shared" si="31"/>
        <v>6.8947059633941592</v>
      </c>
      <c r="L12" s="146">
        <f>L13-100</f>
        <v>11.920560012584545</v>
      </c>
      <c r="M12" s="671">
        <f>M13-100</f>
        <v>5.3746067262067072</v>
      </c>
      <c r="N12" s="156">
        <f t="shared" si="31"/>
        <v>-1.1021237487169913</v>
      </c>
      <c r="O12" s="157">
        <f t="shared" si="31"/>
        <v>-2.4948218899159116</v>
      </c>
      <c r="P12" s="146">
        <f>P13-100</f>
        <v>-0.94665478531339886</v>
      </c>
      <c r="Q12" s="671">
        <f>Q13-100</f>
        <v>-7.846829838732333</v>
      </c>
      <c r="R12" s="156">
        <f t="shared" si="31"/>
        <v>19.152519633635507</v>
      </c>
      <c r="S12" s="157">
        <f t="shared" si="31"/>
        <v>17.905506655585413</v>
      </c>
      <c r="T12" s="146">
        <f>T13-100</f>
        <v>23.948633811935196</v>
      </c>
      <c r="U12" s="671">
        <f>U13-100</f>
        <v>30.421041474741372</v>
      </c>
      <c r="V12" s="156">
        <f t="shared" si="31"/>
        <v>4.8163680843195351</v>
      </c>
      <c r="W12" s="157">
        <f t="shared" si="31"/>
        <v>4.6904438532891106</v>
      </c>
      <c r="X12" s="146">
        <f>X13-100</f>
        <v>2.5609308999991782</v>
      </c>
      <c r="Y12" s="671">
        <f>Y13-100</f>
        <v>3.6160432120601058</v>
      </c>
      <c r="Z12" s="156">
        <f t="shared" si="31"/>
        <v>3.1178905511554262</v>
      </c>
      <c r="AA12" s="157">
        <f t="shared" si="31"/>
        <v>3.2116409425613597</v>
      </c>
      <c r="AB12" s="146">
        <f>AB13-100</f>
        <v>3.0156866268812905</v>
      </c>
      <c r="AC12" s="671">
        <f>AC13-100</f>
        <v>3.3529966978225616</v>
      </c>
      <c r="AD12" s="156">
        <f t="shared" si="31"/>
        <v>1.2862595982839053</v>
      </c>
      <c r="AE12" s="157">
        <f t="shared" si="31"/>
        <v>0.36187992295839422</v>
      </c>
      <c r="AF12" s="146">
        <f>AF13-100</f>
        <v>1.5443309474863582</v>
      </c>
      <c r="AG12" s="671">
        <f>AG13-100</f>
        <v>-0.18844387615877167</v>
      </c>
      <c r="AH12" s="156">
        <f t="shared" si="31"/>
        <v>-0.62171274619052497</v>
      </c>
      <c r="AI12" s="157">
        <f t="shared" si="31"/>
        <v>-0.11846218948161891</v>
      </c>
      <c r="AJ12" s="146">
        <f>AJ13-100</f>
        <v>-0.60509912656370091</v>
      </c>
      <c r="AK12" s="671">
        <f>AK13-100</f>
        <v>0.23046004261335895</v>
      </c>
      <c r="AL12" s="158">
        <f t="shared" si="31"/>
        <v>-4.5999999999999943</v>
      </c>
      <c r="AM12" s="159">
        <f t="shared" si="31"/>
        <v>2.2999999999999972</v>
      </c>
      <c r="AN12" s="159">
        <f t="shared" si="31"/>
        <v>4.9000000000000057</v>
      </c>
      <c r="AO12" s="159">
        <f t="shared" si="31"/>
        <v>-0.59999999999999432</v>
      </c>
      <c r="AP12" s="159">
        <f t="shared" si="31"/>
        <v>2.0999999999999943</v>
      </c>
      <c r="AQ12" s="159">
        <f t="shared" si="31"/>
        <v>0.20000000000000284</v>
      </c>
      <c r="AR12" s="159">
        <f t="shared" si="31"/>
        <v>5.9000000000000057</v>
      </c>
      <c r="AS12" s="159">
        <f t="shared" si="31"/>
        <v>4.5999999999999943</v>
      </c>
      <c r="AT12" s="159">
        <f t="shared" si="31"/>
        <v>5</v>
      </c>
      <c r="AU12" s="159">
        <f t="shared" si="31"/>
        <v>4.9000000000000057</v>
      </c>
      <c r="AV12" s="159">
        <f t="shared" si="31"/>
        <v>-1.2000000000000028</v>
      </c>
      <c r="AW12" s="159">
        <f t="shared" si="31"/>
        <v>-5.7999999999999972</v>
      </c>
      <c r="AX12" s="160">
        <f t="shared" si="31"/>
        <v>1.4097180171443284</v>
      </c>
      <c r="AY12" s="157">
        <f t="shared" si="31"/>
        <v>2.1079875719731263</v>
      </c>
      <c r="AZ12" s="146">
        <f>AZ13-100</f>
        <v>0.81511900694559358</v>
      </c>
      <c r="BA12" s="671">
        <f>BA13-100</f>
        <v>2.8478242233265689</v>
      </c>
      <c r="BB12" s="158">
        <f t="shared" si="31"/>
        <v>10.902327531360442</v>
      </c>
      <c r="BC12" s="159">
        <f t="shared" si="31"/>
        <v>0.46732458494915363</v>
      </c>
      <c r="BD12" s="159">
        <f t="shared" si="31"/>
        <v>1.530365179741338</v>
      </c>
      <c r="BE12" s="159">
        <f t="shared" si="31"/>
        <v>2.5874159232934062</v>
      </c>
      <c r="BF12" s="159">
        <f t="shared" si="31"/>
        <v>2.0700370184232355</v>
      </c>
      <c r="BG12" s="159">
        <f t="shared" si="31"/>
        <v>3.5120968845921112</v>
      </c>
      <c r="BH12" s="159">
        <f t="shared" si="31"/>
        <v>2.2660201562113969</v>
      </c>
      <c r="BI12" s="159">
        <f t="shared" si="31"/>
        <v>3.05864221455181</v>
      </c>
      <c r="BJ12" s="159">
        <f t="shared" si="31"/>
        <v>1.2725787206028514</v>
      </c>
      <c r="BK12" s="159">
        <f t="shared" si="31"/>
        <v>5.6139899744093356</v>
      </c>
      <c r="BL12" s="159">
        <f t="shared" si="31"/>
        <v>4.2755399165636021</v>
      </c>
      <c r="BM12" s="159">
        <f t="shared" si="31"/>
        <v>-0.98734980393054173</v>
      </c>
      <c r="BN12" s="160">
        <f t="shared" si="31"/>
        <v>2.9264759369541906</v>
      </c>
      <c r="BO12" s="988">
        <f t="shared" si="31"/>
        <v>1.9756691072208952</v>
      </c>
      <c r="BP12" s="146">
        <f>BP13-100</f>
        <v>3.3524477348901627</v>
      </c>
      <c r="BQ12" s="671">
        <f>BQ13-100</f>
        <v>2.4515698822067407</v>
      </c>
      <c r="BR12" s="152">
        <f t="shared" si="31"/>
        <v>3.4770339346972321</v>
      </c>
      <c r="BS12" s="153">
        <f t="shared" si="31"/>
        <v>-2.8026786021565755</v>
      </c>
      <c r="BT12" s="161">
        <f t="shared" si="31"/>
        <v>-0.72285776409277958</v>
      </c>
      <c r="BU12" s="161">
        <f t="shared" si="31"/>
        <v>3.1629265207808288</v>
      </c>
      <c r="BV12" s="161">
        <f t="shared" si="31"/>
        <v>4.5585133886813338</v>
      </c>
      <c r="BW12" s="161">
        <f t="shared" si="31"/>
        <v>3.1422475357514514</v>
      </c>
      <c r="BX12" s="161">
        <f t="shared" si="31"/>
        <v>3.0578170645489706</v>
      </c>
      <c r="BY12" s="161">
        <f t="shared" si="31"/>
        <v>1.6592853466418376</v>
      </c>
      <c r="BZ12" s="161">
        <f t="shared" si="31"/>
        <v>-4.4797494950432935</v>
      </c>
      <c r="CA12" s="161">
        <f t="shared" si="31"/>
        <v>-0.60649262455100938</v>
      </c>
      <c r="CB12" s="161">
        <f t="shared" si="31"/>
        <v>4.5929975538593055</v>
      </c>
      <c r="CC12" s="159">
        <f t="shared" si="31"/>
        <v>3.6201563702021815</v>
      </c>
      <c r="CD12" s="1183">
        <f t="shared" si="31"/>
        <v>1.5875395600016589</v>
      </c>
      <c r="CE12" s="157">
        <f t="shared" si="31"/>
        <v>-1.2436160216922332</v>
      </c>
      <c r="CF12" s="1319">
        <f>CF13-100</f>
        <v>1.8937427925339421</v>
      </c>
      <c r="CG12" s="984">
        <f>CG13-100</f>
        <v>1.8289426776466371</v>
      </c>
      <c r="CH12" s="1159">
        <f t="shared" ref="CH12:CU12" si="32">CH13-100</f>
        <v>-0.70549591411632662</v>
      </c>
      <c r="CI12" s="153">
        <f t="shared" si="32"/>
        <v>-2.8143554116055469</v>
      </c>
      <c r="CJ12" s="161">
        <f t="shared" si="32"/>
        <v>-29.109016096943378</v>
      </c>
      <c r="CK12" s="161">
        <f t="shared" si="32"/>
        <v>-51.05849439876917</v>
      </c>
      <c r="CL12" s="161">
        <f t="shared" si="32"/>
        <v>-31.514133664501017</v>
      </c>
      <c r="CM12" s="161">
        <f t="shared" si="32"/>
        <v>-14.646909316784345</v>
      </c>
      <c r="CN12" s="1359">
        <f t="shared" si="32"/>
        <v>-10.912835381287678</v>
      </c>
      <c r="CO12" s="1359">
        <f t="shared" si="32"/>
        <v>-10.602425019657218</v>
      </c>
      <c r="CP12" s="1359">
        <f t="shared" si="32"/>
        <v>4.4127632748236039</v>
      </c>
      <c r="CQ12" s="1359">
        <f t="shared" si="32"/>
        <v>3.7941191227381523</v>
      </c>
      <c r="CR12" s="1375">
        <f t="shared" si="32"/>
        <v>-4.9451315813570318E-2</v>
      </c>
      <c r="CS12" s="1359">
        <f t="shared" si="32"/>
        <v>10.228366472820966</v>
      </c>
      <c r="CT12" s="1587">
        <f t="shared" si="32"/>
        <v>-11.304633565002533</v>
      </c>
      <c r="CU12" s="988">
        <f t="shared" si="32"/>
        <v>-4.1821289672962223</v>
      </c>
      <c r="CV12" s="1319">
        <f>CV13-100</f>
        <v>-22.625480341545881</v>
      </c>
      <c r="CW12" s="1707">
        <f>CW13-100</f>
        <v>-19.112809777890121</v>
      </c>
      <c r="CX12" s="1621">
        <f t="shared" ref="CX12:DK12" si="33">CX13-100</f>
        <v>2.9822639128477277</v>
      </c>
      <c r="CY12" s="1621">
        <f t="shared" si="33"/>
        <v>10.122070012885814</v>
      </c>
      <c r="CZ12" s="1621">
        <f t="shared" si="33"/>
        <v>57.775899733707519</v>
      </c>
      <c r="DA12" s="1621">
        <f t="shared" si="33"/>
        <v>125.77308827005669</v>
      </c>
      <c r="DB12" s="1621">
        <f t="shared" si="33"/>
        <v>48.237372569541634</v>
      </c>
      <c r="DC12" s="1621">
        <f t="shared" si="33"/>
        <v>19.922317716200951</v>
      </c>
      <c r="DD12" s="1621">
        <f t="shared" si="33"/>
        <v>16.032661337190518</v>
      </c>
      <c r="DE12" s="1621">
        <f t="shared" si="33"/>
        <v>3.4230725540788285</v>
      </c>
      <c r="DF12" s="1621">
        <f t="shared" si="33"/>
        <v>-11.967370050513281</v>
      </c>
      <c r="DG12" s="1621">
        <f t="shared" si="33"/>
        <v>-15.71104618512436</v>
      </c>
      <c r="DH12" s="1359">
        <f t="shared" si="33"/>
        <v>-7.2825250409479025</v>
      </c>
      <c r="DI12" s="1621">
        <f t="shared" si="33"/>
        <v>-6.6850991398319621</v>
      </c>
      <c r="DJ12" s="1818">
        <f t="shared" si="33"/>
        <v>13.231511028114156</v>
      </c>
      <c r="DK12" s="988">
        <f t="shared" si="33"/>
        <v>-100</v>
      </c>
      <c r="DL12" s="1319">
        <f>DL13-100</f>
        <v>36.853433700398426</v>
      </c>
      <c r="DM12" s="2138">
        <f>DM13-100</f>
        <v>24.095912396786233</v>
      </c>
      <c r="DN12" s="2197">
        <f t="shared" ref="DN12:EA12" si="34">DN13-100</f>
        <v>0.56504611566052176</v>
      </c>
      <c r="DO12" s="2198">
        <f t="shared" si="34"/>
        <v>-100</v>
      </c>
      <c r="DP12" s="2199">
        <f t="shared" si="34"/>
        <v>-100</v>
      </c>
      <c r="DQ12" s="2199">
        <f t="shared" si="34"/>
        <v>-100</v>
      </c>
      <c r="DR12" s="2199">
        <f t="shared" si="34"/>
        <v>-100</v>
      </c>
      <c r="DS12" s="2199">
        <f t="shared" si="34"/>
        <v>-100</v>
      </c>
      <c r="DT12" s="2199">
        <f t="shared" si="34"/>
        <v>-100</v>
      </c>
      <c r="DU12" s="2199">
        <f t="shared" si="34"/>
        <v>-100</v>
      </c>
      <c r="DV12" s="2199">
        <f t="shared" si="34"/>
        <v>-100</v>
      </c>
      <c r="DW12" s="2199">
        <f t="shared" si="34"/>
        <v>-100</v>
      </c>
      <c r="DX12" s="2200">
        <f t="shared" si="34"/>
        <v>-100</v>
      </c>
      <c r="DY12" s="2204">
        <f t="shared" si="34"/>
        <v>-100</v>
      </c>
      <c r="DZ12" s="2214">
        <f t="shared" si="34"/>
        <v>0.56504611566052176</v>
      </c>
      <c r="EA12" s="988" t="e">
        <f t="shared" si="34"/>
        <v>#DIV/0!</v>
      </c>
      <c r="EB12" s="1319">
        <f>EB13-100</f>
        <v>-84.678432434213263</v>
      </c>
      <c r="EC12" s="1422">
        <f>EC13-100</f>
        <v>0</v>
      </c>
    </row>
    <row r="13" spans="1:133" s="685" customFormat="1" ht="27.75" hidden="1" customHeight="1" thickBot="1">
      <c r="B13" s="686">
        <v>109.8</v>
      </c>
      <c r="C13" s="674">
        <f>C11/B11*100</f>
        <v>95.383263764786946</v>
      </c>
      <c r="D13" s="2572"/>
      <c r="E13" s="2568"/>
      <c r="F13" s="675">
        <f>F11/C11*100</f>
        <v>85.871779583972497</v>
      </c>
      <c r="G13" s="675">
        <v>94.918233969841026</v>
      </c>
      <c r="H13" s="675">
        <v>72.93788691242807</v>
      </c>
      <c r="I13" s="675">
        <v>82.070310556418889</v>
      </c>
      <c r="J13" s="675">
        <f t="shared" ref="J13:AK13" si="35">J11/F11*100</f>
        <v>106.38000100998511</v>
      </c>
      <c r="K13" s="675">
        <f t="shared" si="35"/>
        <v>106.89470596339416</v>
      </c>
      <c r="L13" s="675">
        <f t="shared" si="35"/>
        <v>111.92056001258455</v>
      </c>
      <c r="M13" s="675">
        <f t="shared" si="35"/>
        <v>105.37460672620671</v>
      </c>
      <c r="N13" s="675">
        <f t="shared" si="35"/>
        <v>98.897876251283009</v>
      </c>
      <c r="O13" s="675">
        <f t="shared" si="35"/>
        <v>97.505178110084088</v>
      </c>
      <c r="P13" s="675">
        <f t="shared" si="35"/>
        <v>99.053345214686601</v>
      </c>
      <c r="Q13" s="675">
        <f t="shared" si="35"/>
        <v>92.153170161267667</v>
      </c>
      <c r="R13" s="675">
        <f t="shared" si="35"/>
        <v>119.15251963363551</v>
      </c>
      <c r="S13" s="675">
        <f t="shared" si="35"/>
        <v>117.90550665558541</v>
      </c>
      <c r="T13" s="675">
        <f t="shared" si="35"/>
        <v>123.9486338119352</v>
      </c>
      <c r="U13" s="675">
        <f t="shared" si="35"/>
        <v>130.42104147474137</v>
      </c>
      <c r="V13" s="675">
        <f t="shared" si="35"/>
        <v>104.81636808431954</v>
      </c>
      <c r="W13" s="675">
        <f t="shared" si="35"/>
        <v>104.69044385328911</v>
      </c>
      <c r="X13" s="675">
        <f t="shared" si="35"/>
        <v>102.56093089999918</v>
      </c>
      <c r="Y13" s="675">
        <f t="shared" si="35"/>
        <v>103.61604321206011</v>
      </c>
      <c r="Z13" s="675">
        <f t="shared" si="35"/>
        <v>103.11789055115543</v>
      </c>
      <c r="AA13" s="675">
        <f t="shared" si="35"/>
        <v>103.21164094256136</v>
      </c>
      <c r="AB13" s="675">
        <f t="shared" si="35"/>
        <v>103.01568662688129</v>
      </c>
      <c r="AC13" s="675">
        <f t="shared" si="35"/>
        <v>103.35299669782256</v>
      </c>
      <c r="AD13" s="675">
        <f t="shared" si="35"/>
        <v>101.28625959828391</v>
      </c>
      <c r="AE13" s="675">
        <f t="shared" si="35"/>
        <v>100.36187992295839</v>
      </c>
      <c r="AF13" s="675">
        <f t="shared" si="35"/>
        <v>101.54433094748636</v>
      </c>
      <c r="AG13" s="675">
        <f t="shared" si="35"/>
        <v>99.811556123841228</v>
      </c>
      <c r="AH13" s="675">
        <f t="shared" si="35"/>
        <v>99.378287253809475</v>
      </c>
      <c r="AI13" s="675">
        <f t="shared" si="35"/>
        <v>99.881537810518381</v>
      </c>
      <c r="AJ13" s="675">
        <f t="shared" si="35"/>
        <v>99.394900873436299</v>
      </c>
      <c r="AK13" s="675">
        <f t="shared" si="35"/>
        <v>100.23046004261336</v>
      </c>
      <c r="AL13" s="711">
        <v>95.4</v>
      </c>
      <c r="AM13" s="712">
        <v>102.3</v>
      </c>
      <c r="AN13" s="712">
        <v>104.9</v>
      </c>
      <c r="AO13" s="712">
        <v>99.4</v>
      </c>
      <c r="AP13" s="712">
        <v>102.1</v>
      </c>
      <c r="AQ13" s="712">
        <v>100.2</v>
      </c>
      <c r="AR13" s="712">
        <v>105.9</v>
      </c>
      <c r="AS13" s="712">
        <v>104.6</v>
      </c>
      <c r="AT13" s="712">
        <v>105</v>
      </c>
      <c r="AU13" s="712">
        <v>104.9</v>
      </c>
      <c r="AV13" s="712">
        <v>98.8</v>
      </c>
      <c r="AW13" s="712">
        <v>94.2</v>
      </c>
      <c r="AX13" s="709">
        <f t="shared" ref="AX13:CC13" si="36">AX11/AH11*100</f>
        <v>101.40971801714433</v>
      </c>
      <c r="AY13" s="675">
        <f t="shared" si="36"/>
        <v>102.10798757197313</v>
      </c>
      <c r="AZ13" s="675">
        <f t="shared" si="36"/>
        <v>100.81511900694559</v>
      </c>
      <c r="BA13" s="675">
        <f t="shared" si="36"/>
        <v>102.84782422332657</v>
      </c>
      <c r="BB13" s="677">
        <f t="shared" si="36"/>
        <v>110.90232753136044</v>
      </c>
      <c r="BC13" s="678">
        <f t="shared" si="36"/>
        <v>100.46732458494915</v>
      </c>
      <c r="BD13" s="678">
        <f t="shared" si="36"/>
        <v>101.53036517974134</v>
      </c>
      <c r="BE13" s="678">
        <f t="shared" si="36"/>
        <v>102.58741592329341</v>
      </c>
      <c r="BF13" s="678">
        <f t="shared" si="36"/>
        <v>102.07003701842324</v>
      </c>
      <c r="BG13" s="678">
        <f t="shared" si="36"/>
        <v>103.51209688459211</v>
      </c>
      <c r="BH13" s="678">
        <f t="shared" si="36"/>
        <v>102.2660201562114</v>
      </c>
      <c r="BI13" s="678">
        <f t="shared" si="36"/>
        <v>103.05864221455181</v>
      </c>
      <c r="BJ13" s="678">
        <f t="shared" si="36"/>
        <v>101.27257872060285</v>
      </c>
      <c r="BK13" s="678">
        <f t="shared" si="36"/>
        <v>105.61398997440934</v>
      </c>
      <c r="BL13" s="678">
        <f t="shared" si="36"/>
        <v>104.2755399165636</v>
      </c>
      <c r="BM13" s="678">
        <f t="shared" si="36"/>
        <v>99.012650196069458</v>
      </c>
      <c r="BN13" s="690">
        <f t="shared" si="36"/>
        <v>102.92647593695419</v>
      </c>
      <c r="BO13" s="709">
        <f t="shared" si="36"/>
        <v>101.9756691072209</v>
      </c>
      <c r="BP13" s="675">
        <f t="shared" si="36"/>
        <v>103.35244773489016</v>
      </c>
      <c r="BQ13" s="675">
        <f t="shared" si="36"/>
        <v>102.45156988220674</v>
      </c>
      <c r="BR13" s="682">
        <f t="shared" si="36"/>
        <v>103.47703393469723</v>
      </c>
      <c r="BS13" s="680">
        <f t="shared" si="36"/>
        <v>97.197321397843425</v>
      </c>
      <c r="BT13" s="683">
        <f t="shared" si="36"/>
        <v>99.27714223590722</v>
      </c>
      <c r="BU13" s="683">
        <f t="shared" si="36"/>
        <v>103.16292652078083</v>
      </c>
      <c r="BV13" s="683">
        <f t="shared" si="36"/>
        <v>104.55851338868133</v>
      </c>
      <c r="BW13" s="683">
        <f t="shared" si="36"/>
        <v>103.14224753575145</v>
      </c>
      <c r="BX13" s="683">
        <f t="shared" si="36"/>
        <v>103.05781706454897</v>
      </c>
      <c r="BY13" s="683">
        <f t="shared" si="36"/>
        <v>101.65928534664184</v>
      </c>
      <c r="BZ13" s="683">
        <f t="shared" si="36"/>
        <v>95.520250504956707</v>
      </c>
      <c r="CA13" s="683">
        <f t="shared" si="36"/>
        <v>99.393507375448991</v>
      </c>
      <c r="CB13" s="683">
        <f t="shared" si="36"/>
        <v>104.59299755385931</v>
      </c>
      <c r="CC13" s="678">
        <f t="shared" si="36"/>
        <v>103.62015637020218</v>
      </c>
      <c r="CD13" s="682">
        <f>CD11/SUM(BB11:BM11)*100</f>
        <v>101.58753956000166</v>
      </c>
      <c r="CE13" s="675">
        <f t="shared" ref="CE13:CS13" si="37">CE11/BO11*100</f>
        <v>98.756383978307767</v>
      </c>
      <c r="CF13" s="682">
        <f t="shared" si="37"/>
        <v>101.89374279253394</v>
      </c>
      <c r="CG13" s="677">
        <f t="shared" si="37"/>
        <v>101.82894267764664</v>
      </c>
      <c r="CH13" s="1160">
        <f t="shared" si="37"/>
        <v>99.294504085883673</v>
      </c>
      <c r="CI13" s="680">
        <f t="shared" si="37"/>
        <v>97.185644588394453</v>
      </c>
      <c r="CJ13" s="683">
        <f t="shared" si="37"/>
        <v>70.890983903056622</v>
      </c>
      <c r="CK13" s="1280">
        <f t="shared" si="37"/>
        <v>48.94150560123083</v>
      </c>
      <c r="CL13" s="1280">
        <f t="shared" si="37"/>
        <v>68.485866335498983</v>
      </c>
      <c r="CM13" s="1280">
        <f t="shared" si="37"/>
        <v>85.353090683215655</v>
      </c>
      <c r="CN13" s="1360">
        <f t="shared" si="37"/>
        <v>89.087164618712322</v>
      </c>
      <c r="CO13" s="1360">
        <f t="shared" si="37"/>
        <v>89.397574980342782</v>
      </c>
      <c r="CP13" s="1360">
        <f t="shared" si="37"/>
        <v>104.4127632748236</v>
      </c>
      <c r="CQ13" s="1360">
        <f t="shared" si="37"/>
        <v>103.79411912273815</v>
      </c>
      <c r="CR13" s="1360">
        <f t="shared" si="37"/>
        <v>99.95054868418643</v>
      </c>
      <c r="CS13" s="1360">
        <f t="shared" si="37"/>
        <v>110.22836647282097</v>
      </c>
      <c r="CT13" s="1581">
        <f>CT11/SUM(BR11:CC11)*100</f>
        <v>88.695366434997467</v>
      </c>
      <c r="CU13" s="675">
        <f t="shared" ref="CU13:DI13" si="38">CU11/CE11*100</f>
        <v>95.817871032703778</v>
      </c>
      <c r="CV13" s="682">
        <f t="shared" si="38"/>
        <v>77.374519658454119</v>
      </c>
      <c r="CW13" s="682">
        <f t="shared" si="38"/>
        <v>80.887190222109879</v>
      </c>
      <c r="CX13" s="1360">
        <f t="shared" si="38"/>
        <v>102.98226391284773</v>
      </c>
      <c r="CY13" s="1360">
        <f t="shared" si="38"/>
        <v>110.12207001288581</v>
      </c>
      <c r="CZ13" s="1360">
        <f t="shared" si="38"/>
        <v>157.77589973370752</v>
      </c>
      <c r="DA13" s="1360">
        <f t="shared" si="38"/>
        <v>225.77308827005669</v>
      </c>
      <c r="DB13" s="1360">
        <f t="shared" si="38"/>
        <v>148.23737256954163</v>
      </c>
      <c r="DC13" s="1360">
        <f t="shared" si="38"/>
        <v>119.92231771620095</v>
      </c>
      <c r="DD13" s="1360">
        <f t="shared" si="38"/>
        <v>116.03266133719052</v>
      </c>
      <c r="DE13" s="1360">
        <f t="shared" si="38"/>
        <v>103.42307255407883</v>
      </c>
      <c r="DF13" s="1360">
        <f t="shared" si="38"/>
        <v>88.032629949486719</v>
      </c>
      <c r="DG13" s="1360">
        <f t="shared" si="38"/>
        <v>84.28895381487564</v>
      </c>
      <c r="DH13" s="1360">
        <f t="shared" si="38"/>
        <v>92.717474959052097</v>
      </c>
      <c r="DI13" s="1360">
        <f t="shared" si="38"/>
        <v>93.314900860168038</v>
      </c>
      <c r="DJ13" s="1817">
        <f>DJ11/SUM(CH11:CS11)*100</f>
        <v>113.23151102811416</v>
      </c>
      <c r="DK13" s="709">
        <f t="shared" ref="DK13:DY13" si="39">DK11/CU11*100</f>
        <v>0</v>
      </c>
      <c r="DL13" s="682">
        <f t="shared" si="39"/>
        <v>136.85343370039843</v>
      </c>
      <c r="DM13" s="2139">
        <f t="shared" si="39"/>
        <v>124.09591239678623</v>
      </c>
      <c r="DN13" s="2146">
        <f t="shared" si="39"/>
        <v>100.56504611566052</v>
      </c>
      <c r="DO13" s="2143">
        <f t="shared" si="39"/>
        <v>0</v>
      </c>
      <c r="DP13" s="684">
        <f t="shared" si="39"/>
        <v>0</v>
      </c>
      <c r="DQ13" s="684">
        <f t="shared" si="39"/>
        <v>0</v>
      </c>
      <c r="DR13" s="684">
        <f t="shared" si="39"/>
        <v>0</v>
      </c>
      <c r="DS13" s="684">
        <f t="shared" si="39"/>
        <v>0</v>
      </c>
      <c r="DT13" s="684">
        <f t="shared" si="39"/>
        <v>0</v>
      </c>
      <c r="DU13" s="684">
        <f t="shared" si="39"/>
        <v>0</v>
      </c>
      <c r="DV13" s="684">
        <f t="shared" si="39"/>
        <v>0</v>
      </c>
      <c r="DW13" s="684">
        <f t="shared" si="39"/>
        <v>0</v>
      </c>
      <c r="DX13" s="684">
        <f t="shared" si="39"/>
        <v>0</v>
      </c>
      <c r="DY13" s="684">
        <f t="shared" si="39"/>
        <v>0</v>
      </c>
      <c r="DZ13" s="1830">
        <f>DZ11/SUM(CX11:CX11)*100</f>
        <v>100.56504611566052</v>
      </c>
      <c r="EA13" s="709" t="e">
        <f>EA11/DK11*100</f>
        <v>#DIV/0!</v>
      </c>
      <c r="EB13" s="682">
        <f>EB11/DL11*100</f>
        <v>15.32156756578674</v>
      </c>
      <c r="EC13" s="684">
        <f>EC11/DM11*100</f>
        <v>100</v>
      </c>
    </row>
    <row r="14" spans="1:133" ht="27.75" customHeight="1" thickTop="1" thickBot="1">
      <c r="A14" s="18"/>
      <c r="B14" s="36"/>
      <c r="C14" s="36"/>
      <c r="D14" s="64" t="s">
        <v>78</v>
      </c>
      <c r="E14" s="65"/>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4"/>
      <c r="AY14" s="163"/>
      <c r="AZ14" s="163"/>
      <c r="BA14" s="163"/>
      <c r="BB14" s="163"/>
      <c r="BC14" s="163"/>
      <c r="BD14" s="163"/>
      <c r="BE14" s="163"/>
      <c r="BF14" s="163"/>
      <c r="BG14" s="163"/>
      <c r="BH14" s="163"/>
      <c r="BI14" s="163"/>
      <c r="BJ14" s="163"/>
      <c r="BK14" s="163"/>
      <c r="BL14" s="163"/>
      <c r="BM14" s="163"/>
      <c r="BN14" s="164"/>
      <c r="BO14" s="163"/>
      <c r="BP14" s="163"/>
      <c r="BQ14" s="163"/>
      <c r="BR14" s="164"/>
      <c r="BS14" s="164"/>
      <c r="BT14" s="164"/>
      <c r="BU14" s="164"/>
      <c r="BV14" s="164"/>
      <c r="BW14" s="164"/>
      <c r="BX14" s="164"/>
      <c r="BY14" s="164"/>
      <c r="BZ14" s="164"/>
      <c r="CA14" s="164"/>
      <c r="CB14" s="164"/>
      <c r="CC14" s="164"/>
      <c r="CD14" s="163"/>
      <c r="CE14" s="164"/>
      <c r="CF14" s="164"/>
      <c r="CG14" s="163"/>
      <c r="CH14" s="164"/>
      <c r="CI14" s="164"/>
      <c r="CJ14" s="164"/>
      <c r="CK14" s="164"/>
      <c r="CL14" s="164"/>
      <c r="CM14" s="164"/>
      <c r="CN14" s="164"/>
      <c r="CO14" s="164"/>
      <c r="CP14" s="164"/>
      <c r="CQ14" s="164"/>
      <c r="CR14" s="164"/>
      <c r="CS14" s="164"/>
      <c r="CT14" s="163"/>
      <c r="CU14" s="164"/>
      <c r="CV14" s="164"/>
      <c r="CW14" s="163"/>
      <c r="CX14" s="164"/>
      <c r="CY14" s="164"/>
      <c r="CZ14" s="164"/>
      <c r="DA14" s="164"/>
      <c r="DB14" s="164"/>
      <c r="DC14" s="164"/>
      <c r="DD14" s="164"/>
      <c r="DE14" s="164"/>
      <c r="DF14" s="164"/>
      <c r="DG14" s="164"/>
      <c r="DH14" s="164"/>
      <c r="DI14" s="164"/>
      <c r="DJ14" s="164"/>
      <c r="DK14" s="164"/>
      <c r="DL14" s="164"/>
      <c r="DM14" s="2140"/>
      <c r="DN14" s="2147"/>
      <c r="DO14" s="2144"/>
      <c r="DP14" s="1427"/>
      <c r="DQ14" s="1427"/>
      <c r="DR14" s="1427"/>
      <c r="DS14" s="1427"/>
      <c r="DT14" s="1427"/>
      <c r="DU14" s="1427"/>
      <c r="DV14" s="1427"/>
      <c r="DW14" s="1427"/>
      <c r="DX14" s="1427"/>
      <c r="DY14" s="1427"/>
      <c r="DZ14" s="164"/>
      <c r="EA14" s="164"/>
      <c r="EB14" s="164"/>
      <c r="EC14" s="1423"/>
    </row>
    <row r="15" spans="1:133" ht="27.75" customHeight="1">
      <c r="B15" s="9">
        <f>B18+B21</f>
        <v>830788</v>
      </c>
      <c r="C15" s="9">
        <f>C18+C21</f>
        <v>866196</v>
      </c>
      <c r="D15" s="2571"/>
      <c r="E15" s="2573" t="s">
        <v>76</v>
      </c>
      <c r="F15" s="135">
        <f t="shared" ref="F15:AI15" si="40">F18+F21</f>
        <v>754406</v>
      </c>
      <c r="G15" s="136">
        <f t="shared" si="40"/>
        <v>761238</v>
      </c>
      <c r="H15" s="137">
        <f t="shared" si="40"/>
        <v>390102</v>
      </c>
      <c r="I15" s="670">
        <f>I18+I21</f>
        <v>356825</v>
      </c>
      <c r="J15" s="135">
        <f t="shared" si="40"/>
        <v>783292</v>
      </c>
      <c r="K15" s="136">
        <f t="shared" si="40"/>
        <v>751123</v>
      </c>
      <c r="L15" s="137">
        <f t="shared" si="40"/>
        <v>413296</v>
      </c>
      <c r="M15" s="670">
        <f>M18+M21</f>
        <v>392846</v>
      </c>
      <c r="N15" s="135">
        <f t="shared" si="40"/>
        <v>730498</v>
      </c>
      <c r="O15" s="136">
        <f t="shared" si="40"/>
        <v>793394</v>
      </c>
      <c r="P15" s="137">
        <f t="shared" si="40"/>
        <v>342264</v>
      </c>
      <c r="Q15" s="670">
        <f>Q18+Q21</f>
        <v>338425</v>
      </c>
      <c r="R15" s="135">
        <f t="shared" si="40"/>
        <v>875662</v>
      </c>
      <c r="S15" s="136">
        <f t="shared" si="40"/>
        <v>852637</v>
      </c>
      <c r="T15" s="137">
        <f t="shared" si="40"/>
        <v>482593</v>
      </c>
      <c r="U15" s="670">
        <f>U18+U21</f>
        <v>435957</v>
      </c>
      <c r="V15" s="135">
        <f t="shared" si="40"/>
        <v>869875</v>
      </c>
      <c r="W15" s="136">
        <f t="shared" si="40"/>
        <v>913309</v>
      </c>
      <c r="X15" s="137">
        <f t="shared" si="40"/>
        <v>442477</v>
      </c>
      <c r="Y15" s="670">
        <f>Y18+Y21</f>
        <v>422069</v>
      </c>
      <c r="Z15" s="135">
        <f t="shared" si="40"/>
        <v>915239</v>
      </c>
      <c r="AA15" s="136">
        <f t="shared" si="40"/>
        <v>889048</v>
      </c>
      <c r="AB15" s="137">
        <f t="shared" si="40"/>
        <v>488379</v>
      </c>
      <c r="AC15" s="670">
        <f>AC18+AC21</f>
        <v>408963</v>
      </c>
      <c r="AD15" s="135">
        <f t="shared" si="40"/>
        <v>793760</v>
      </c>
      <c r="AE15" s="136">
        <f t="shared" si="40"/>
        <v>766533</v>
      </c>
      <c r="AF15" s="137">
        <f t="shared" si="40"/>
        <v>426256</v>
      </c>
      <c r="AG15" s="670">
        <f>AG18+AG21</f>
        <v>352890</v>
      </c>
      <c r="AH15" s="135">
        <f t="shared" si="40"/>
        <v>780384</v>
      </c>
      <c r="AI15" s="136">
        <f t="shared" si="40"/>
        <v>777948</v>
      </c>
      <c r="AJ15" s="137">
        <f>AJ18+AJ21</f>
        <v>396034</v>
      </c>
      <c r="AK15" s="670">
        <f>AK18+AK21</f>
        <v>356848</v>
      </c>
      <c r="AL15" s="138">
        <f t="shared" ref="AL15:BC15" si="41">AL18+AL21</f>
        <v>62623</v>
      </c>
      <c r="AM15" s="139">
        <f t="shared" si="41"/>
        <v>69346</v>
      </c>
      <c r="AN15" s="139">
        <f t="shared" si="41"/>
        <v>88107</v>
      </c>
      <c r="AO15" s="139">
        <f t="shared" si="41"/>
        <v>61765</v>
      </c>
      <c r="AP15" s="139">
        <f t="shared" si="41"/>
        <v>64827</v>
      </c>
      <c r="AQ15" s="139">
        <f t="shared" si="41"/>
        <v>72305</v>
      </c>
      <c r="AR15" s="139">
        <f t="shared" si="41"/>
        <v>68097</v>
      </c>
      <c r="AS15" s="139">
        <f t="shared" si="41"/>
        <v>59593</v>
      </c>
      <c r="AT15" s="139">
        <f t="shared" si="41"/>
        <v>68963</v>
      </c>
      <c r="AU15" s="139">
        <f t="shared" si="41"/>
        <v>67382</v>
      </c>
      <c r="AV15" s="139">
        <f t="shared" si="41"/>
        <v>67755</v>
      </c>
      <c r="AW15" s="155">
        <f t="shared" si="41"/>
        <v>66234</v>
      </c>
      <c r="AX15" s="165">
        <f t="shared" si="41"/>
        <v>816997</v>
      </c>
      <c r="AY15" s="136">
        <f>AY18+AY21</f>
        <v>833503</v>
      </c>
      <c r="AZ15" s="137">
        <f>AZ18+AZ21</f>
        <v>418973</v>
      </c>
      <c r="BA15" s="670">
        <f>BA18+BA21</f>
        <v>395550</v>
      </c>
      <c r="BB15" s="138">
        <f t="shared" si="41"/>
        <v>69564</v>
      </c>
      <c r="BC15" s="139">
        <f t="shared" si="41"/>
        <v>74260</v>
      </c>
      <c r="BD15" s="139">
        <f t="shared" ref="BD15:BM15" si="42">BD18+BD21</f>
        <v>92758</v>
      </c>
      <c r="BE15" s="139">
        <f t="shared" si="42"/>
        <v>65478</v>
      </c>
      <c r="BF15" s="139">
        <f t="shared" si="42"/>
        <v>62812</v>
      </c>
      <c r="BG15" s="139">
        <f t="shared" si="42"/>
        <v>65997</v>
      </c>
      <c r="BH15" s="139">
        <f t="shared" si="42"/>
        <v>70453</v>
      </c>
      <c r="BI15" s="139">
        <f t="shared" si="42"/>
        <v>60784</v>
      </c>
      <c r="BJ15" s="139">
        <f t="shared" si="42"/>
        <v>70407</v>
      </c>
      <c r="BK15" s="139">
        <f t="shared" si="42"/>
        <v>72786</v>
      </c>
      <c r="BL15" s="139">
        <f t="shared" si="42"/>
        <v>72345</v>
      </c>
      <c r="BM15" s="139">
        <f t="shared" si="42"/>
        <v>70538</v>
      </c>
      <c r="BN15" s="140">
        <f>BN18+BN21</f>
        <v>848182</v>
      </c>
      <c r="BO15" s="987">
        <f>BO18+BO21</f>
        <v>852055</v>
      </c>
      <c r="BP15" s="137">
        <f>BP18+BP21</f>
        <v>430869</v>
      </c>
      <c r="BQ15" s="670">
        <f>BQ18+BQ21</f>
        <v>395931</v>
      </c>
      <c r="BR15" s="141">
        <f>+BR18+BR21</f>
        <v>71631</v>
      </c>
      <c r="BS15" s="142">
        <f t="shared" ref="BS15:CD15" si="43">BS18+BS21</f>
        <v>77087</v>
      </c>
      <c r="BT15" s="143">
        <f t="shared" si="43"/>
        <v>91739</v>
      </c>
      <c r="BU15" s="143">
        <f t="shared" si="43"/>
        <v>63272</v>
      </c>
      <c r="BV15" s="143">
        <f t="shared" si="43"/>
        <v>65813</v>
      </c>
      <c r="BW15" s="143">
        <f t="shared" si="43"/>
        <v>64322</v>
      </c>
      <c r="BX15" s="143">
        <f t="shared" ref="BX15:CC15" si="44">BX18+BX21</f>
        <v>68201</v>
      </c>
      <c r="BY15" s="143">
        <f t="shared" si="44"/>
        <v>63670</v>
      </c>
      <c r="BZ15" s="143">
        <f t="shared" si="44"/>
        <v>84516</v>
      </c>
      <c r="CA15" s="143">
        <f t="shared" si="44"/>
        <v>57273</v>
      </c>
      <c r="CB15" s="143">
        <f t="shared" si="44"/>
        <v>71612</v>
      </c>
      <c r="CC15" s="139">
        <f t="shared" si="44"/>
        <v>58854</v>
      </c>
      <c r="CD15" s="1181">
        <f t="shared" si="43"/>
        <v>837990</v>
      </c>
      <c r="CE15" s="136">
        <f>CE18+CE21</f>
        <v>810447</v>
      </c>
      <c r="CF15" s="1318">
        <f>CF18+CF21</f>
        <v>433864</v>
      </c>
      <c r="CG15" s="983">
        <f>CG18+CG21</f>
        <v>409794</v>
      </c>
      <c r="CH15" s="1158">
        <f>+CH18+CH21</f>
        <v>62141</v>
      </c>
      <c r="CI15" s="142">
        <f t="shared" ref="CI15:CT15" si="45">CI18+CI21</f>
        <v>68806</v>
      </c>
      <c r="CJ15" s="143">
        <f t="shared" si="45"/>
        <v>81967</v>
      </c>
      <c r="CK15" s="143">
        <f t="shared" si="45"/>
        <v>41707</v>
      </c>
      <c r="CL15" s="143">
        <f t="shared" si="45"/>
        <v>24758</v>
      </c>
      <c r="CM15" s="143">
        <f t="shared" si="45"/>
        <v>46788</v>
      </c>
      <c r="CN15" s="1358">
        <f t="shared" si="45"/>
        <v>63014</v>
      </c>
      <c r="CO15" s="1358">
        <f t="shared" si="45"/>
        <v>48614</v>
      </c>
      <c r="CP15" s="1358">
        <f t="shared" si="45"/>
        <v>65512</v>
      </c>
      <c r="CQ15" s="1358">
        <f t="shared" si="45"/>
        <v>68305</v>
      </c>
      <c r="CR15" s="1358">
        <f t="shared" si="45"/>
        <v>65000</v>
      </c>
      <c r="CS15" s="1358">
        <f t="shared" si="45"/>
        <v>57365</v>
      </c>
      <c r="CT15" s="162">
        <f t="shared" si="45"/>
        <v>693977</v>
      </c>
      <c r="CU15" s="987">
        <f>CU18+CU21</f>
        <v>689850</v>
      </c>
      <c r="CV15" s="1318">
        <f>CV18+CV21</f>
        <v>326167</v>
      </c>
      <c r="CW15" s="1706">
        <f>CW18+CW21</f>
        <v>290393</v>
      </c>
      <c r="CX15" s="1358">
        <f>+CX18+CX21</f>
        <v>59668</v>
      </c>
      <c r="CY15" s="1358">
        <f t="shared" ref="CY15:DJ15" si="46">CY18+CY21</f>
        <v>64225</v>
      </c>
      <c r="CZ15" s="1358">
        <f t="shared" si="46"/>
        <v>84894</v>
      </c>
      <c r="DA15" s="1358">
        <f t="shared" si="46"/>
        <v>62137</v>
      </c>
      <c r="DB15" s="1358">
        <f t="shared" si="46"/>
        <v>52907</v>
      </c>
      <c r="DC15" s="1358">
        <f t="shared" si="46"/>
        <v>63102</v>
      </c>
      <c r="DD15" s="1358">
        <f t="shared" si="46"/>
        <v>60160</v>
      </c>
      <c r="DE15" s="1358">
        <f t="shared" si="46"/>
        <v>52495</v>
      </c>
      <c r="DF15" s="1358">
        <f t="shared" si="46"/>
        <v>47916</v>
      </c>
      <c r="DG15" s="1777">
        <f>DG18+DG21</f>
        <v>46066</v>
      </c>
      <c r="DH15" s="1358">
        <f t="shared" si="46"/>
        <v>64612</v>
      </c>
      <c r="DI15" s="1358">
        <f t="shared" si="46"/>
        <v>66996</v>
      </c>
      <c r="DJ15" s="2557">
        <f t="shared" si="46"/>
        <v>725178</v>
      </c>
      <c r="DK15" s="987">
        <f>DK18+DK21</f>
        <v>0</v>
      </c>
      <c r="DL15" s="1318">
        <f>DL18+DL21</f>
        <v>386933</v>
      </c>
      <c r="DM15" s="2126">
        <f>DM18+DM21</f>
        <v>338717</v>
      </c>
      <c r="DN15" s="2194">
        <f>+DN18+DN21</f>
        <v>62273</v>
      </c>
      <c r="DO15" s="2195">
        <f t="shared" ref="DO15:DZ15" si="47">DO18+DO21</f>
        <v>0</v>
      </c>
      <c r="DP15" s="2196">
        <f t="shared" si="47"/>
        <v>0</v>
      </c>
      <c r="DQ15" s="2196">
        <f t="shared" si="47"/>
        <v>0</v>
      </c>
      <c r="DR15" s="2196">
        <f t="shared" si="47"/>
        <v>0</v>
      </c>
      <c r="DS15" s="2196">
        <f t="shared" si="47"/>
        <v>0</v>
      </c>
      <c r="DT15" s="2196">
        <f t="shared" si="47"/>
        <v>0</v>
      </c>
      <c r="DU15" s="2196">
        <f t="shared" si="47"/>
        <v>0</v>
      </c>
      <c r="DV15" s="2196">
        <f t="shared" si="47"/>
        <v>0</v>
      </c>
      <c r="DW15" s="2196">
        <f t="shared" si="47"/>
        <v>0</v>
      </c>
      <c r="DX15" s="2196">
        <f t="shared" si="47"/>
        <v>0</v>
      </c>
      <c r="DY15" s="2196">
        <f t="shared" si="47"/>
        <v>0</v>
      </c>
      <c r="DZ15" s="2211">
        <f t="shared" si="47"/>
        <v>62273</v>
      </c>
      <c r="EA15" s="987">
        <f>EA18+EA21</f>
        <v>0</v>
      </c>
      <c r="EB15" s="1318">
        <f>EB18+EB21</f>
        <v>62273</v>
      </c>
      <c r="EC15" s="1421">
        <f>EC18+EC21</f>
        <v>338717</v>
      </c>
    </row>
    <row r="16" spans="1:133" ht="27.75" customHeight="1" thickBot="1">
      <c r="B16" s="66"/>
      <c r="C16" s="66"/>
      <c r="D16" s="2571"/>
      <c r="E16" s="2574"/>
      <c r="F16" s="156">
        <f t="shared" ref="F16:CE16" si="48">F17-100</f>
        <v>-12.905855025883284</v>
      </c>
      <c r="G16" s="157">
        <f t="shared" si="48"/>
        <v>-8.7744485335973081</v>
      </c>
      <c r="H16" s="146">
        <f>H17-100</f>
        <v>-15.692596954929058</v>
      </c>
      <c r="I16" s="671">
        <f>I17-100</f>
        <v>-15.335372291835228</v>
      </c>
      <c r="J16" s="156">
        <f t="shared" si="48"/>
        <v>3.8289727282126478</v>
      </c>
      <c r="K16" s="157">
        <f t="shared" si="48"/>
        <v>-1.3287565781004105</v>
      </c>
      <c r="L16" s="146">
        <f>L17-100</f>
        <v>5.9456244777007043</v>
      </c>
      <c r="M16" s="671">
        <f>M17-100</f>
        <v>10.09486442934211</v>
      </c>
      <c r="N16" s="156">
        <f t="shared" si="48"/>
        <v>-6.7400152178242649</v>
      </c>
      <c r="O16" s="157">
        <f t="shared" si="48"/>
        <v>5.6277067803808478</v>
      </c>
      <c r="P16" s="146">
        <f>P17-100</f>
        <v>-17.186713638651227</v>
      </c>
      <c r="Q16" s="671">
        <f>Q17-100</f>
        <v>-13.853011103587662</v>
      </c>
      <c r="R16" s="156">
        <f t="shared" si="48"/>
        <v>19.871922989522204</v>
      </c>
      <c r="S16" s="157">
        <f t="shared" si="48"/>
        <v>7.4670340335318883</v>
      </c>
      <c r="T16" s="146">
        <f>T17-100</f>
        <v>41.000222050814585</v>
      </c>
      <c r="U16" s="671">
        <f>U17-100</f>
        <v>28.819383910763094</v>
      </c>
      <c r="V16" s="156">
        <f t="shared" si="48"/>
        <v>-0.66087143212791943</v>
      </c>
      <c r="W16" s="157">
        <f t="shared" si="48"/>
        <v>7.1158066093777421</v>
      </c>
      <c r="X16" s="146">
        <f>X17-100</f>
        <v>-8.3125946708717322</v>
      </c>
      <c r="Y16" s="671">
        <f>Y17-100</f>
        <v>-3.1856352805437211</v>
      </c>
      <c r="Z16" s="156">
        <f t="shared" si="48"/>
        <v>5.2150021554821251</v>
      </c>
      <c r="AA16" s="157">
        <f t="shared" si="48"/>
        <v>-2.6563846409046619</v>
      </c>
      <c r="AB16" s="146">
        <f>AB17-100</f>
        <v>10.373872540267627</v>
      </c>
      <c r="AC16" s="671">
        <f>AC17-100</f>
        <v>-3.1051794848709591</v>
      </c>
      <c r="AD16" s="156">
        <f t="shared" si="48"/>
        <v>-13.272926525202706</v>
      </c>
      <c r="AE16" s="157">
        <f t="shared" si="48"/>
        <v>-13.780470795727567</v>
      </c>
      <c r="AF16" s="146">
        <f>AF17-100</f>
        <v>-12.72024390893138</v>
      </c>
      <c r="AG16" s="671">
        <f>AG17-100</f>
        <v>-13.711020312350996</v>
      </c>
      <c r="AH16" s="156">
        <f t="shared" si="48"/>
        <v>-1.6851441241685166</v>
      </c>
      <c r="AI16" s="157">
        <f t="shared" si="48"/>
        <v>1.4891726774972369</v>
      </c>
      <c r="AJ16" s="146">
        <f>AJ17-100</f>
        <v>-7.0901054765211455</v>
      </c>
      <c r="AK16" s="671">
        <f>AK17-100</f>
        <v>1.1215959647482094</v>
      </c>
      <c r="AL16" s="158">
        <f t="shared" si="48"/>
        <v>-0.29999999999999716</v>
      </c>
      <c r="AM16" s="159">
        <f t="shared" si="48"/>
        <v>-4.2999999999999972</v>
      </c>
      <c r="AN16" s="159">
        <f t="shared" si="48"/>
        <v>0.90000000000000568</v>
      </c>
      <c r="AO16" s="159">
        <f t="shared" si="48"/>
        <v>16.599999999999994</v>
      </c>
      <c r="AP16" s="159">
        <f t="shared" si="48"/>
        <v>19.799999999999997</v>
      </c>
      <c r="AQ16" s="159">
        <f t="shared" si="48"/>
        <v>8.7999999999999972</v>
      </c>
      <c r="AR16" s="159">
        <f t="shared" si="48"/>
        <v>12.5</v>
      </c>
      <c r="AS16" s="159">
        <f t="shared" si="48"/>
        <v>8.7999999999999972</v>
      </c>
      <c r="AT16" s="159">
        <f t="shared" si="48"/>
        <v>1.4000000000000057</v>
      </c>
      <c r="AU16" s="159">
        <f t="shared" si="48"/>
        <v>4.4000000000000057</v>
      </c>
      <c r="AV16" s="159">
        <f t="shared" si="48"/>
        <v>-0.59999999999999432</v>
      </c>
      <c r="AW16" s="159">
        <f t="shared" si="48"/>
        <v>-3</v>
      </c>
      <c r="AX16" s="160">
        <f t="shared" si="48"/>
        <v>4.691664616393993</v>
      </c>
      <c r="AY16" s="157">
        <f t="shared" si="48"/>
        <v>7.1412228066657377</v>
      </c>
      <c r="AZ16" s="146">
        <f>AZ17-100</f>
        <v>5.7921794593393372</v>
      </c>
      <c r="BA16" s="671">
        <f>BA17-100</f>
        <v>10.845514056404966</v>
      </c>
      <c r="BB16" s="158">
        <f t="shared" si="48"/>
        <v>11.083787106973489</v>
      </c>
      <c r="BC16" s="159">
        <f t="shared" si="48"/>
        <v>7.0862054047818219</v>
      </c>
      <c r="BD16" s="159">
        <f t="shared" si="48"/>
        <v>5.2788087212139772</v>
      </c>
      <c r="BE16" s="159">
        <f t="shared" si="48"/>
        <v>6.01149518335626</v>
      </c>
      <c r="BF16" s="159">
        <f t="shared" si="48"/>
        <v>-3.1082727875730711</v>
      </c>
      <c r="BG16" s="159">
        <f t="shared" si="48"/>
        <v>-8.7241546227785136</v>
      </c>
      <c r="BH16" s="159">
        <f t="shared" si="48"/>
        <v>3.459770621319592</v>
      </c>
      <c r="BI16" s="159">
        <f t="shared" si="48"/>
        <v>1.9985568774855977</v>
      </c>
      <c r="BJ16" s="159">
        <f t="shared" si="48"/>
        <v>2.0938764264895724</v>
      </c>
      <c r="BK16" s="159">
        <f t="shared" si="48"/>
        <v>8.0199459796384929</v>
      </c>
      <c r="BL16" s="159">
        <f t="shared" si="48"/>
        <v>6.7744077927828243</v>
      </c>
      <c r="BM16" s="159">
        <f t="shared" si="48"/>
        <v>6.4981731437026298</v>
      </c>
      <c r="BN16" s="160">
        <f t="shared" si="48"/>
        <v>3.8170274799050645</v>
      </c>
      <c r="BO16" s="988">
        <f t="shared" si="48"/>
        <v>2.22578682980145</v>
      </c>
      <c r="BP16" s="146">
        <f>BP17-100</f>
        <v>2.8393237750403983</v>
      </c>
      <c r="BQ16" s="671">
        <f>BQ17-100</f>
        <v>9.6321577550241955E-2</v>
      </c>
      <c r="BR16" s="152">
        <f t="shared" si="48"/>
        <v>2.9713644988787422</v>
      </c>
      <c r="BS16" s="153">
        <f t="shared" si="48"/>
        <v>3.8068946943172506</v>
      </c>
      <c r="BT16" s="161">
        <f t="shared" si="48"/>
        <v>-1.0985575368162301</v>
      </c>
      <c r="BU16" s="161">
        <f t="shared" si="48"/>
        <v>-3.3690705275054285</v>
      </c>
      <c r="BV16" s="161">
        <f t="shared" si="48"/>
        <v>4.7777494746226807</v>
      </c>
      <c r="BW16" s="161">
        <f t="shared" si="48"/>
        <v>-2.5379941512493076</v>
      </c>
      <c r="BX16" s="161">
        <f t="shared" si="48"/>
        <v>-3.196457212609829</v>
      </c>
      <c r="BY16" s="161">
        <f t="shared" si="48"/>
        <v>4.7479599894708997</v>
      </c>
      <c r="BZ16" s="161">
        <f t="shared" si="48"/>
        <v>20.039200647662867</v>
      </c>
      <c r="CA16" s="161">
        <f t="shared" si="48"/>
        <v>-21.313164619569704</v>
      </c>
      <c r="CB16" s="161">
        <f t="shared" si="48"/>
        <v>-1.0132006358421535</v>
      </c>
      <c r="CC16" s="159">
        <f t="shared" si="48"/>
        <v>-16.564121466443609</v>
      </c>
      <c r="CD16" s="1183">
        <f t="shared" si="48"/>
        <v>-1.2016288956851184</v>
      </c>
      <c r="CE16" s="157">
        <f t="shared" si="48"/>
        <v>-4.8832528416592851</v>
      </c>
      <c r="CF16" s="1319">
        <f>CF17-100</f>
        <v>0.69510686542777478</v>
      </c>
      <c r="CG16" s="984">
        <f>CG17-100</f>
        <v>3.5013676625472669</v>
      </c>
      <c r="CH16" s="1159">
        <f t="shared" ref="CH16:CS16" si="49">CH17-100</f>
        <v>-13.248453881699263</v>
      </c>
      <c r="CI16" s="153">
        <f t="shared" si="49"/>
        <v>-10.74240792870394</v>
      </c>
      <c r="CJ16" s="161">
        <f t="shared" si="49"/>
        <v>-10.65195827292645</v>
      </c>
      <c r="CK16" s="161">
        <f t="shared" si="49"/>
        <v>-34.083006701226452</v>
      </c>
      <c r="CL16" s="161">
        <f t="shared" si="49"/>
        <v>-62.381292449819945</v>
      </c>
      <c r="CM16" s="161">
        <f t="shared" si="49"/>
        <v>-27.259724511053761</v>
      </c>
      <c r="CN16" s="1359">
        <f t="shared" si="49"/>
        <v>-7.6054603304936848</v>
      </c>
      <c r="CO16" s="1359">
        <f t="shared" si="49"/>
        <v>-23.646929480131931</v>
      </c>
      <c r="CP16" s="1359">
        <f t="shared" si="49"/>
        <v>-22.48568318424914</v>
      </c>
      <c r="CQ16" s="1359">
        <f t="shared" si="49"/>
        <v>19.26213049779129</v>
      </c>
      <c r="CR16" s="1375">
        <f t="shared" si="49"/>
        <v>-9.233089426353132</v>
      </c>
      <c r="CS16" s="1359">
        <f t="shared" si="49"/>
        <v>-2.5299894654568931</v>
      </c>
      <c r="CT16" s="1586">
        <f>CT17-100</f>
        <v>-17.185527273595142</v>
      </c>
      <c r="CU16" s="988">
        <f>CU17-100</f>
        <v>-14.88030679365832</v>
      </c>
      <c r="CV16" s="1319">
        <f>CV17-100</f>
        <v>-24.822755517858127</v>
      </c>
      <c r="CW16" s="1707">
        <f>CW17-100</f>
        <v>-29.136834604703836</v>
      </c>
      <c r="CX16" s="1621">
        <f t="shared" ref="CX16:DI16" si="50">CX17-100</f>
        <v>-3.9796591622278328</v>
      </c>
      <c r="CY16" s="1621">
        <f t="shared" si="50"/>
        <v>-6.6578496061389956</v>
      </c>
      <c r="CZ16" s="1621">
        <f t="shared" si="50"/>
        <v>3.5709492844681563</v>
      </c>
      <c r="DA16" s="1621">
        <f t="shared" si="50"/>
        <v>48.984582923729818</v>
      </c>
      <c r="DB16" s="1621">
        <f t="shared" si="50"/>
        <v>113.69658292269165</v>
      </c>
      <c r="DC16" s="1621">
        <f t="shared" si="50"/>
        <v>34.867914849961522</v>
      </c>
      <c r="DD16" s="1621">
        <f t="shared" si="50"/>
        <v>-4.5291522518805323</v>
      </c>
      <c r="DE16" s="1621">
        <f t="shared" si="50"/>
        <v>7.9832969926358714</v>
      </c>
      <c r="DF16" s="1621">
        <f t="shared" si="50"/>
        <v>-26.859201367688371</v>
      </c>
      <c r="DG16" s="1621">
        <f t="shared" si="50"/>
        <v>-32.558377863992376</v>
      </c>
      <c r="DH16" s="1359">
        <f t="shared" si="50"/>
        <v>-0.59692307692307622</v>
      </c>
      <c r="DI16" s="1621">
        <f t="shared" si="50"/>
        <v>16.788982829251282</v>
      </c>
      <c r="DJ16" s="1818">
        <f>DJ17-100</f>
        <v>4.4959703275468712</v>
      </c>
      <c r="DK16" s="988">
        <f>DK17-100</f>
        <v>-100</v>
      </c>
      <c r="DL16" s="1319">
        <f>DL17-100</f>
        <v>18.630333540793515</v>
      </c>
      <c r="DM16" s="2138">
        <f>DM17-100</f>
        <v>16.640896991318655</v>
      </c>
      <c r="DN16" s="2197">
        <f t="shared" ref="DN16:DY16" si="51">DN17-100</f>
        <v>4.3658242273915562</v>
      </c>
      <c r="DO16" s="2198">
        <f t="shared" si="51"/>
        <v>-100</v>
      </c>
      <c r="DP16" s="2199">
        <f t="shared" si="51"/>
        <v>-100</v>
      </c>
      <c r="DQ16" s="2199">
        <f t="shared" si="51"/>
        <v>-100</v>
      </c>
      <c r="DR16" s="2199">
        <f t="shared" si="51"/>
        <v>-100</v>
      </c>
      <c r="DS16" s="2199">
        <f t="shared" si="51"/>
        <v>-100</v>
      </c>
      <c r="DT16" s="2199">
        <f t="shared" si="51"/>
        <v>-100</v>
      </c>
      <c r="DU16" s="2199">
        <f t="shared" si="51"/>
        <v>-100</v>
      </c>
      <c r="DV16" s="2199">
        <f t="shared" si="51"/>
        <v>-100</v>
      </c>
      <c r="DW16" s="2199">
        <f t="shared" si="51"/>
        <v>-100</v>
      </c>
      <c r="DX16" s="2200">
        <f t="shared" si="51"/>
        <v>-100</v>
      </c>
      <c r="DY16" s="2204">
        <f t="shared" si="51"/>
        <v>-100</v>
      </c>
      <c r="DZ16" s="2214">
        <f>DZ17-100</f>
        <v>4.3658242273915562</v>
      </c>
      <c r="EA16" s="988" t="e">
        <f>EA17-100</f>
        <v>#DIV/0!</v>
      </c>
      <c r="EB16" s="1319">
        <f>EB17-100</f>
        <v>-83.90599922984083</v>
      </c>
      <c r="EC16" s="1422">
        <f>EC17-100</f>
        <v>0</v>
      </c>
    </row>
    <row r="17" spans="1:133" s="685" customFormat="1" ht="27.75" hidden="1" customHeight="1" thickBot="1">
      <c r="B17" s="674">
        <v>106</v>
      </c>
      <c r="C17" s="674">
        <f>C15/B15*100</f>
        <v>104.26197778494635</v>
      </c>
      <c r="D17" s="2571"/>
      <c r="E17" s="2575"/>
      <c r="F17" s="675">
        <f>F15/C15*100</f>
        <v>87.094144974116716</v>
      </c>
      <c r="G17" s="675">
        <v>91.225551466402692</v>
      </c>
      <c r="H17" s="675">
        <v>84.307403045070942</v>
      </c>
      <c r="I17" s="675">
        <v>84.664627708164772</v>
      </c>
      <c r="J17" s="675">
        <f t="shared" ref="J17:AK17" si="52">J15/F15*100</f>
        <v>103.82897272821265</v>
      </c>
      <c r="K17" s="675">
        <f t="shared" si="52"/>
        <v>98.67124342189959</v>
      </c>
      <c r="L17" s="675">
        <f t="shared" si="52"/>
        <v>105.9456244777007</v>
      </c>
      <c r="M17" s="675">
        <f t="shared" si="52"/>
        <v>110.09486442934211</v>
      </c>
      <c r="N17" s="675">
        <f t="shared" si="52"/>
        <v>93.259984782175735</v>
      </c>
      <c r="O17" s="675">
        <f t="shared" si="52"/>
        <v>105.62770678038085</v>
      </c>
      <c r="P17" s="675">
        <f t="shared" si="52"/>
        <v>82.813286361348773</v>
      </c>
      <c r="Q17" s="675">
        <f t="shared" si="52"/>
        <v>86.146988896412338</v>
      </c>
      <c r="R17" s="675">
        <f t="shared" si="52"/>
        <v>119.8719229895222</v>
      </c>
      <c r="S17" s="675">
        <f t="shared" si="52"/>
        <v>107.46703403353189</v>
      </c>
      <c r="T17" s="675">
        <f t="shared" si="52"/>
        <v>141.00022205081459</v>
      </c>
      <c r="U17" s="675">
        <f t="shared" si="52"/>
        <v>128.81938391076309</v>
      </c>
      <c r="V17" s="675">
        <f t="shared" si="52"/>
        <v>99.339128567872081</v>
      </c>
      <c r="W17" s="675">
        <f t="shared" si="52"/>
        <v>107.11580660937774</v>
      </c>
      <c r="X17" s="675">
        <f t="shared" si="52"/>
        <v>91.687405329128268</v>
      </c>
      <c r="Y17" s="675">
        <f t="shared" si="52"/>
        <v>96.814364719456279</v>
      </c>
      <c r="Z17" s="675">
        <f t="shared" si="52"/>
        <v>105.21500215548213</v>
      </c>
      <c r="AA17" s="675">
        <f t="shared" si="52"/>
        <v>97.343615359095338</v>
      </c>
      <c r="AB17" s="675">
        <f t="shared" si="52"/>
        <v>110.37387254026763</v>
      </c>
      <c r="AC17" s="675">
        <f t="shared" si="52"/>
        <v>96.894820515129041</v>
      </c>
      <c r="AD17" s="675">
        <f t="shared" si="52"/>
        <v>86.727073474797294</v>
      </c>
      <c r="AE17" s="675">
        <f t="shared" si="52"/>
        <v>86.219529204272433</v>
      </c>
      <c r="AF17" s="675">
        <f t="shared" si="52"/>
        <v>87.27975609106862</v>
      </c>
      <c r="AG17" s="675">
        <f t="shared" si="52"/>
        <v>86.288979687649004</v>
      </c>
      <c r="AH17" s="675">
        <f t="shared" si="52"/>
        <v>98.314855875831483</v>
      </c>
      <c r="AI17" s="675">
        <f t="shared" si="52"/>
        <v>101.48917267749724</v>
      </c>
      <c r="AJ17" s="675">
        <f t="shared" si="52"/>
        <v>92.909894523478854</v>
      </c>
      <c r="AK17" s="675">
        <f t="shared" si="52"/>
        <v>101.12159596474821</v>
      </c>
      <c r="AL17" s="677">
        <v>99.7</v>
      </c>
      <c r="AM17" s="678">
        <v>95.7</v>
      </c>
      <c r="AN17" s="678">
        <v>100.9</v>
      </c>
      <c r="AO17" s="678">
        <v>116.6</v>
      </c>
      <c r="AP17" s="678">
        <v>119.8</v>
      </c>
      <c r="AQ17" s="678">
        <v>108.8</v>
      </c>
      <c r="AR17" s="678">
        <v>112.5</v>
      </c>
      <c r="AS17" s="678">
        <v>108.8</v>
      </c>
      <c r="AT17" s="678">
        <v>101.4</v>
      </c>
      <c r="AU17" s="678">
        <v>104.4</v>
      </c>
      <c r="AV17" s="678">
        <v>99.4</v>
      </c>
      <c r="AW17" s="678">
        <v>97</v>
      </c>
      <c r="AX17" s="709">
        <f t="shared" ref="AX17:CC17" si="53">AX15/AH15*100</f>
        <v>104.69166461639399</v>
      </c>
      <c r="AY17" s="675">
        <f t="shared" si="53"/>
        <v>107.14122280666574</v>
      </c>
      <c r="AZ17" s="675">
        <f t="shared" si="53"/>
        <v>105.79217945933934</v>
      </c>
      <c r="BA17" s="675">
        <f t="shared" si="53"/>
        <v>110.84551405640497</v>
      </c>
      <c r="BB17" s="677">
        <f t="shared" si="53"/>
        <v>111.08378710697349</v>
      </c>
      <c r="BC17" s="678">
        <f t="shared" si="53"/>
        <v>107.08620540478182</v>
      </c>
      <c r="BD17" s="678">
        <f t="shared" si="53"/>
        <v>105.27880872121398</v>
      </c>
      <c r="BE17" s="678">
        <f t="shared" si="53"/>
        <v>106.01149518335626</v>
      </c>
      <c r="BF17" s="678">
        <f t="shared" si="53"/>
        <v>96.891727212426929</v>
      </c>
      <c r="BG17" s="678">
        <f t="shared" si="53"/>
        <v>91.275845377221486</v>
      </c>
      <c r="BH17" s="678">
        <f t="shared" si="53"/>
        <v>103.45977062131959</v>
      </c>
      <c r="BI17" s="678">
        <f t="shared" si="53"/>
        <v>101.9985568774856</v>
      </c>
      <c r="BJ17" s="678">
        <f t="shared" si="53"/>
        <v>102.09387642648957</v>
      </c>
      <c r="BK17" s="678">
        <f t="shared" si="53"/>
        <v>108.01994597963849</v>
      </c>
      <c r="BL17" s="678">
        <f t="shared" si="53"/>
        <v>106.77440779278282</v>
      </c>
      <c r="BM17" s="678">
        <f t="shared" si="53"/>
        <v>106.49817314370263</v>
      </c>
      <c r="BN17" s="679">
        <f t="shared" si="53"/>
        <v>103.81702747990506</v>
      </c>
      <c r="BO17" s="709">
        <f t="shared" si="53"/>
        <v>102.22578682980145</v>
      </c>
      <c r="BP17" s="675">
        <f t="shared" si="53"/>
        <v>102.8393237750404</v>
      </c>
      <c r="BQ17" s="675">
        <f t="shared" si="53"/>
        <v>100.09632157755024</v>
      </c>
      <c r="BR17" s="681">
        <f t="shared" si="53"/>
        <v>102.97136449887874</v>
      </c>
      <c r="BS17" s="680">
        <f t="shared" si="53"/>
        <v>103.80689469431725</v>
      </c>
      <c r="BT17" s="683">
        <f t="shared" si="53"/>
        <v>98.90144246318377</v>
      </c>
      <c r="BU17" s="683">
        <f t="shared" si="53"/>
        <v>96.630929472494572</v>
      </c>
      <c r="BV17" s="683">
        <f t="shared" si="53"/>
        <v>104.77774947462268</v>
      </c>
      <c r="BW17" s="683">
        <f t="shared" si="53"/>
        <v>97.462005848750692</v>
      </c>
      <c r="BX17" s="683">
        <f t="shared" si="53"/>
        <v>96.803542787390171</v>
      </c>
      <c r="BY17" s="683">
        <f t="shared" si="53"/>
        <v>104.7479599894709</v>
      </c>
      <c r="BZ17" s="683">
        <f t="shared" si="53"/>
        <v>120.03920064766287</v>
      </c>
      <c r="CA17" s="683">
        <f t="shared" si="53"/>
        <v>78.686835380430296</v>
      </c>
      <c r="CB17" s="683">
        <f t="shared" si="53"/>
        <v>98.986799364157847</v>
      </c>
      <c r="CC17" s="678">
        <f t="shared" si="53"/>
        <v>83.435878533556391</v>
      </c>
      <c r="CD17" s="682">
        <f>CD15/SUM(BB15:BM15)*100</f>
        <v>98.798371104314882</v>
      </c>
      <c r="CE17" s="675">
        <f t="shared" ref="CE17:CS17" si="54">CE15/BO15*100</f>
        <v>95.116747158340715</v>
      </c>
      <c r="CF17" s="682">
        <f t="shared" si="54"/>
        <v>100.69510686542777</v>
      </c>
      <c r="CG17" s="677">
        <f t="shared" si="54"/>
        <v>103.50136766254727</v>
      </c>
      <c r="CH17" s="1160">
        <f t="shared" si="54"/>
        <v>86.751546118300737</v>
      </c>
      <c r="CI17" s="680">
        <f t="shared" si="54"/>
        <v>89.25759207129606</v>
      </c>
      <c r="CJ17" s="683">
        <f t="shared" si="54"/>
        <v>89.34804172707355</v>
      </c>
      <c r="CK17" s="1280">
        <f t="shared" si="54"/>
        <v>65.916993298773548</v>
      </c>
      <c r="CL17" s="1280">
        <f t="shared" si="54"/>
        <v>37.618707550180055</v>
      </c>
      <c r="CM17" s="1280">
        <f t="shared" si="54"/>
        <v>72.740275488946239</v>
      </c>
      <c r="CN17" s="1360">
        <f t="shared" si="54"/>
        <v>92.394539669506315</v>
      </c>
      <c r="CO17" s="1360">
        <f t="shared" si="54"/>
        <v>76.353070519868069</v>
      </c>
      <c r="CP17" s="1360">
        <f t="shared" si="54"/>
        <v>77.51431681575086</v>
      </c>
      <c r="CQ17" s="1360">
        <f t="shared" si="54"/>
        <v>119.26213049779129</v>
      </c>
      <c r="CR17" s="1360">
        <f t="shared" si="54"/>
        <v>90.766910573646868</v>
      </c>
      <c r="CS17" s="1360">
        <f t="shared" si="54"/>
        <v>97.470010534543107</v>
      </c>
      <c r="CT17" s="1585">
        <f>CT15/SUM(BR15:CC15)*100</f>
        <v>82.814472726404858</v>
      </c>
      <c r="CU17" s="709">
        <f t="shared" ref="CU17:DI17" si="55">CU15/CE15*100</f>
        <v>85.11969320634168</v>
      </c>
      <c r="CV17" s="682">
        <f t="shared" si="55"/>
        <v>75.177244482141873</v>
      </c>
      <c r="CW17" s="682">
        <f t="shared" si="55"/>
        <v>70.863165395296164</v>
      </c>
      <c r="CX17" s="1360">
        <f t="shared" si="55"/>
        <v>96.020340837772167</v>
      </c>
      <c r="CY17" s="1360">
        <f t="shared" si="55"/>
        <v>93.342150393861004</v>
      </c>
      <c r="CZ17" s="1360">
        <f t="shared" si="55"/>
        <v>103.57094928446816</v>
      </c>
      <c r="DA17" s="1360">
        <f t="shared" si="55"/>
        <v>148.98458292372982</v>
      </c>
      <c r="DB17" s="1360">
        <f t="shared" si="55"/>
        <v>213.69658292269165</v>
      </c>
      <c r="DC17" s="1360">
        <f t="shared" si="55"/>
        <v>134.86791484996152</v>
      </c>
      <c r="DD17" s="1360">
        <f t="shared" si="55"/>
        <v>95.470847748119468</v>
      </c>
      <c r="DE17" s="1360">
        <f t="shared" si="55"/>
        <v>107.98329699263587</v>
      </c>
      <c r="DF17" s="1360">
        <f t="shared" si="55"/>
        <v>73.140798632311629</v>
      </c>
      <c r="DG17" s="1360">
        <f t="shared" si="55"/>
        <v>67.441622136007624</v>
      </c>
      <c r="DH17" s="1360">
        <f t="shared" si="55"/>
        <v>99.403076923076924</v>
      </c>
      <c r="DI17" s="1360">
        <f t="shared" si="55"/>
        <v>116.78898282925128</v>
      </c>
      <c r="DJ17" s="1817">
        <f>DJ15/SUM(CH15:CS15)*100</f>
        <v>104.49597032754687</v>
      </c>
      <c r="DK17" s="709">
        <f t="shared" ref="DK17:DY17" si="56">DK15/CU15*100</f>
        <v>0</v>
      </c>
      <c r="DL17" s="682">
        <f t="shared" si="56"/>
        <v>118.63033354079352</v>
      </c>
      <c r="DM17" s="2139">
        <f t="shared" si="56"/>
        <v>116.64089699131866</v>
      </c>
      <c r="DN17" s="2201">
        <f t="shared" si="56"/>
        <v>104.36582422739156</v>
      </c>
      <c r="DO17" s="2202">
        <f t="shared" si="56"/>
        <v>0</v>
      </c>
      <c r="DP17" s="2203">
        <f t="shared" si="56"/>
        <v>0</v>
      </c>
      <c r="DQ17" s="2203">
        <f t="shared" si="56"/>
        <v>0</v>
      </c>
      <c r="DR17" s="2203">
        <f t="shared" si="56"/>
        <v>0</v>
      </c>
      <c r="DS17" s="2203">
        <f t="shared" si="56"/>
        <v>0</v>
      </c>
      <c r="DT17" s="2203">
        <f t="shared" si="56"/>
        <v>0</v>
      </c>
      <c r="DU17" s="2203">
        <f t="shared" si="56"/>
        <v>0</v>
      </c>
      <c r="DV17" s="2203">
        <f t="shared" si="56"/>
        <v>0</v>
      </c>
      <c r="DW17" s="2203">
        <f t="shared" si="56"/>
        <v>0</v>
      </c>
      <c r="DX17" s="2203">
        <f t="shared" si="56"/>
        <v>0</v>
      </c>
      <c r="DY17" s="2203">
        <f t="shared" si="56"/>
        <v>0</v>
      </c>
      <c r="DZ17" s="2213">
        <f>DZ15/SUM(CX15:CX15)*100</f>
        <v>104.36582422739156</v>
      </c>
      <c r="EA17" s="709" t="e">
        <f>EA15/DK15*100</f>
        <v>#DIV/0!</v>
      </c>
      <c r="EB17" s="682">
        <f>EB15/DL15*100</f>
        <v>16.094000770159177</v>
      </c>
      <c r="EC17" s="684">
        <f>EC15/DM15*100</f>
        <v>100</v>
      </c>
    </row>
    <row r="18" spans="1:133" ht="27.75" customHeight="1">
      <c r="B18" s="9">
        <v>626868</v>
      </c>
      <c r="C18" s="9">
        <v>642487</v>
      </c>
      <c r="D18" s="2571"/>
      <c r="E18" s="2566" t="s">
        <v>77</v>
      </c>
      <c r="F18" s="135">
        <v>596229</v>
      </c>
      <c r="G18" s="136">
        <v>603312</v>
      </c>
      <c r="H18" s="137">
        <v>310168</v>
      </c>
      <c r="I18" s="670">
        <v>279447</v>
      </c>
      <c r="J18" s="135">
        <v>608528</v>
      </c>
      <c r="K18" s="136">
        <v>573399</v>
      </c>
      <c r="L18" s="137">
        <v>327164</v>
      </c>
      <c r="M18" s="670">
        <v>305376</v>
      </c>
      <c r="N18" s="135">
        <v>548301</v>
      </c>
      <c r="O18" s="136">
        <v>605871</v>
      </c>
      <c r="P18" s="137">
        <v>252908</v>
      </c>
      <c r="Q18" s="670">
        <v>247159</v>
      </c>
      <c r="R18" s="135">
        <v>677200</v>
      </c>
      <c r="S18" s="136">
        <v>655272</v>
      </c>
      <c r="T18" s="137">
        <v>381672</v>
      </c>
      <c r="U18" s="670">
        <v>337866</v>
      </c>
      <c r="V18" s="135">
        <v>662718</v>
      </c>
      <c r="W18" s="136">
        <v>701397</v>
      </c>
      <c r="X18" s="137">
        <v>342240</v>
      </c>
      <c r="Y18" s="670">
        <v>321545</v>
      </c>
      <c r="Z18" s="135">
        <v>708207</v>
      </c>
      <c r="AA18" s="136">
        <v>689171</v>
      </c>
      <c r="AB18" s="137">
        <v>383502</v>
      </c>
      <c r="AC18" s="670">
        <v>306588</v>
      </c>
      <c r="AD18" s="135">
        <v>610426</v>
      </c>
      <c r="AE18" s="136">
        <v>586817</v>
      </c>
      <c r="AF18" s="137">
        <v>331928</v>
      </c>
      <c r="AG18" s="670">
        <v>262708</v>
      </c>
      <c r="AH18" s="135">
        <v>587042</v>
      </c>
      <c r="AI18" s="136">
        <v>582879</v>
      </c>
      <c r="AJ18" s="137">
        <v>306377</v>
      </c>
      <c r="AK18" s="670">
        <v>263365</v>
      </c>
      <c r="AL18" s="138">
        <v>48151</v>
      </c>
      <c r="AM18" s="139">
        <v>54998</v>
      </c>
      <c r="AN18" s="139">
        <v>72677</v>
      </c>
      <c r="AO18" s="139">
        <v>46693</v>
      </c>
      <c r="AP18" s="139">
        <v>48670</v>
      </c>
      <c r="AQ18" s="139">
        <v>58337</v>
      </c>
      <c r="AR18" s="139">
        <v>53709</v>
      </c>
      <c r="AS18" s="139">
        <v>43635</v>
      </c>
      <c r="AT18" s="139">
        <v>53950</v>
      </c>
      <c r="AU18" s="139">
        <v>51661</v>
      </c>
      <c r="AV18" s="139">
        <v>51651</v>
      </c>
      <c r="AW18" s="139">
        <v>46770</v>
      </c>
      <c r="AX18" s="165">
        <f>SUM(AL18:AW18)</f>
        <v>630902</v>
      </c>
      <c r="AY18" s="136">
        <v>643153</v>
      </c>
      <c r="AZ18" s="137">
        <v>329526</v>
      </c>
      <c r="BA18" s="670">
        <v>304994</v>
      </c>
      <c r="BB18" s="138">
        <v>53605</v>
      </c>
      <c r="BC18" s="139">
        <v>58898</v>
      </c>
      <c r="BD18" s="139">
        <v>75574</v>
      </c>
      <c r="BE18" s="139">
        <v>48824</v>
      </c>
      <c r="BF18" s="139">
        <v>44685</v>
      </c>
      <c r="BG18" s="139">
        <v>53570</v>
      </c>
      <c r="BH18" s="155">
        <v>54153</v>
      </c>
      <c r="BI18" s="139">
        <v>43614</v>
      </c>
      <c r="BJ18" s="139">
        <v>54079</v>
      </c>
      <c r="BK18" s="139">
        <v>56440</v>
      </c>
      <c r="BL18" s="139">
        <v>54674</v>
      </c>
      <c r="BM18" s="139">
        <v>48758</v>
      </c>
      <c r="BN18" s="140">
        <f>SUM(BB18:BM18)</f>
        <v>646874</v>
      </c>
      <c r="BO18" s="987">
        <v>651492</v>
      </c>
      <c r="BP18" s="137">
        <v>335156</v>
      </c>
      <c r="BQ18" s="670">
        <v>298925</v>
      </c>
      <c r="BR18" s="141">
        <v>55257</v>
      </c>
      <c r="BS18" s="142">
        <v>61891</v>
      </c>
      <c r="BT18" s="143">
        <v>75547</v>
      </c>
      <c r="BU18" s="143">
        <v>49941</v>
      </c>
      <c r="BV18" s="143">
        <v>48186</v>
      </c>
      <c r="BW18" s="143">
        <v>54400</v>
      </c>
      <c r="BX18" s="143">
        <v>55277</v>
      </c>
      <c r="BY18" s="143">
        <v>49799</v>
      </c>
      <c r="BZ18" s="143">
        <v>71275</v>
      </c>
      <c r="CA18" s="143">
        <v>41532</v>
      </c>
      <c r="CB18" s="143">
        <v>55282</v>
      </c>
      <c r="CC18" s="139">
        <v>40548</v>
      </c>
      <c r="CD18" s="1181">
        <f>SUM(BR18:CC18)</f>
        <v>658935</v>
      </c>
      <c r="CE18" s="136">
        <v>639734</v>
      </c>
      <c r="CF18" s="1318">
        <v>345222</v>
      </c>
      <c r="CG18" s="983">
        <v>328878</v>
      </c>
      <c r="CH18" s="1158">
        <v>47486</v>
      </c>
      <c r="CI18" s="142">
        <v>55068</v>
      </c>
      <c r="CJ18" s="143">
        <v>70940</v>
      </c>
      <c r="CK18" s="143">
        <v>36544</v>
      </c>
      <c r="CL18" s="143">
        <v>21006</v>
      </c>
      <c r="CM18" s="143">
        <v>41120</v>
      </c>
      <c r="CN18" s="1358">
        <v>56976</v>
      </c>
      <c r="CO18" s="1358">
        <v>42168</v>
      </c>
      <c r="CP18" s="1358">
        <v>57551</v>
      </c>
      <c r="CQ18" s="1358">
        <v>59969</v>
      </c>
      <c r="CR18" s="1358">
        <v>55638</v>
      </c>
      <c r="CS18" s="1358">
        <v>47995</v>
      </c>
      <c r="CT18" s="162">
        <f>SUM(CH18:CS18)</f>
        <v>592461</v>
      </c>
      <c r="CU18" s="987">
        <v>597161</v>
      </c>
      <c r="CV18" s="1318">
        <v>272164</v>
      </c>
      <c r="CW18" s="1706">
        <v>255365</v>
      </c>
      <c r="CX18" s="1358">
        <v>50077</v>
      </c>
      <c r="CY18" s="1358">
        <v>55719</v>
      </c>
      <c r="CZ18" s="1358">
        <v>72398</v>
      </c>
      <c r="DA18" s="1358">
        <v>48319</v>
      </c>
      <c r="DB18" s="1358">
        <v>42061</v>
      </c>
      <c r="DC18" s="1358">
        <v>50586</v>
      </c>
      <c r="DD18" s="1358">
        <v>49967</v>
      </c>
      <c r="DE18" s="1358">
        <v>40225</v>
      </c>
      <c r="DF18" s="1358">
        <v>33551</v>
      </c>
      <c r="DG18" s="1358">
        <v>31632</v>
      </c>
      <c r="DH18" s="1358">
        <v>49573</v>
      </c>
      <c r="DI18" s="1358">
        <v>48631</v>
      </c>
      <c r="DJ18" s="1815">
        <f>SUM(CX18:DI18)</f>
        <v>572739</v>
      </c>
      <c r="DK18" s="987"/>
      <c r="DL18" s="1318">
        <v>319160</v>
      </c>
      <c r="DM18" s="2126">
        <v>264709</v>
      </c>
      <c r="DN18" s="2194">
        <v>44538</v>
      </c>
      <c r="DO18" s="2195"/>
      <c r="DP18" s="2196"/>
      <c r="DQ18" s="2196"/>
      <c r="DR18" s="2196"/>
      <c r="DS18" s="2196"/>
      <c r="DT18" s="2196"/>
      <c r="DU18" s="2196"/>
      <c r="DV18" s="2196"/>
      <c r="DW18" s="2196"/>
      <c r="DX18" s="2196"/>
      <c r="DY18" s="2196"/>
      <c r="DZ18" s="2211">
        <f>SUM(DN18:DY18)</f>
        <v>44538</v>
      </c>
      <c r="EA18" s="987"/>
      <c r="EB18" s="1318">
        <f>DN18+DO18+DP18+DQ18+DR18+DS18</f>
        <v>44538</v>
      </c>
      <c r="EC18" s="1421">
        <v>264709</v>
      </c>
    </row>
    <row r="19" spans="1:133" ht="27.75" customHeight="1" thickBot="1">
      <c r="B19" s="66"/>
      <c r="C19" s="66"/>
      <c r="D19" s="2571"/>
      <c r="E19" s="2567"/>
      <c r="F19" s="156">
        <f t="shared" ref="F19:CE19" si="57">F20-100</f>
        <v>-7.1998343935363636</v>
      </c>
      <c r="G19" s="157">
        <f t="shared" si="57"/>
        <v>-3.7131849506366308</v>
      </c>
      <c r="H19" s="146">
        <f>H20-100</f>
        <v>-10.817190882977897</v>
      </c>
      <c r="I19" s="671">
        <f>I20-100</f>
        <v>-7.9236890228834085</v>
      </c>
      <c r="J19" s="156">
        <f t="shared" si="57"/>
        <v>2.0627980188820061</v>
      </c>
      <c r="K19" s="157">
        <f t="shared" si="57"/>
        <v>-4.9581311162383628</v>
      </c>
      <c r="L19" s="146">
        <f>L20-100</f>
        <v>5.4796110494957446</v>
      </c>
      <c r="M19" s="671">
        <f>M20-100</f>
        <v>9.2786825408753799</v>
      </c>
      <c r="N19" s="156">
        <f t="shared" si="57"/>
        <v>-9.8971616753871672</v>
      </c>
      <c r="O19" s="157">
        <f t="shared" si="57"/>
        <v>5.663072310903928</v>
      </c>
      <c r="P19" s="146">
        <f>P20-100</f>
        <v>-22.696873739164459</v>
      </c>
      <c r="Q19" s="671">
        <f>Q20-100</f>
        <v>-19.064039086241223</v>
      </c>
      <c r="R19" s="156">
        <f t="shared" si="57"/>
        <v>23.508802646721421</v>
      </c>
      <c r="S19" s="157">
        <f t="shared" si="57"/>
        <v>8.153715890016187</v>
      </c>
      <c r="T19" s="146">
        <f>T20-100</f>
        <v>50.913375614848064</v>
      </c>
      <c r="U19" s="671">
        <f>U20-100</f>
        <v>36.699857176958972</v>
      </c>
      <c r="V19" s="156">
        <f t="shared" si="57"/>
        <v>-2.1385115180153633</v>
      </c>
      <c r="W19" s="157">
        <f t="shared" si="57"/>
        <v>7.0390616415778595</v>
      </c>
      <c r="X19" s="146">
        <f>X20-100</f>
        <v>-10.331384015594551</v>
      </c>
      <c r="Y19" s="671">
        <f>Y20-100</f>
        <v>-4.8306133200736383</v>
      </c>
      <c r="Z19" s="156">
        <f t="shared" si="57"/>
        <v>6.8640055046037816</v>
      </c>
      <c r="AA19" s="157">
        <f t="shared" si="57"/>
        <v>-1.7430927135416994</v>
      </c>
      <c r="AB19" s="146">
        <f>AB20-100</f>
        <v>12.056451612903231</v>
      </c>
      <c r="AC19" s="671">
        <f>AC20-100</f>
        <v>-4.6516039745603308</v>
      </c>
      <c r="AD19" s="156">
        <f t="shared" si="57"/>
        <v>-13.806838960925276</v>
      </c>
      <c r="AE19" s="157">
        <f t="shared" si="57"/>
        <v>-14.851756675774226</v>
      </c>
      <c r="AF19" s="146">
        <f>AF20-100</f>
        <v>-13.448169761826534</v>
      </c>
      <c r="AG19" s="671">
        <f>AG20-100</f>
        <v>-14.312367085469745</v>
      </c>
      <c r="AH19" s="156">
        <f t="shared" si="57"/>
        <v>-3.830767365741309</v>
      </c>
      <c r="AI19" s="157">
        <f t="shared" si="57"/>
        <v>-0.67107803625322049</v>
      </c>
      <c r="AJ19" s="146">
        <f>AJ20-100</f>
        <v>-7.6977537297245249</v>
      </c>
      <c r="AK19" s="671">
        <f>AK20-100</f>
        <v>0.25008754967493019</v>
      </c>
      <c r="AL19" s="158">
        <f t="shared" si="57"/>
        <v>-9.9999999999994316E-2</v>
      </c>
      <c r="AM19" s="159">
        <f t="shared" si="57"/>
        <v>-6.5</v>
      </c>
      <c r="AN19" s="159">
        <f t="shared" si="57"/>
        <v>-0.40000000000000568</v>
      </c>
      <c r="AO19" s="159">
        <f t="shared" si="57"/>
        <v>23.700000000000003</v>
      </c>
      <c r="AP19" s="159">
        <f t="shared" si="57"/>
        <v>25.5</v>
      </c>
      <c r="AQ19" s="159">
        <f t="shared" si="57"/>
        <v>17</v>
      </c>
      <c r="AR19" s="159">
        <f t="shared" si="57"/>
        <v>12.099999999999994</v>
      </c>
      <c r="AS19" s="159">
        <f t="shared" si="57"/>
        <v>13.200000000000003</v>
      </c>
      <c r="AT19" s="159">
        <f t="shared" si="57"/>
        <v>6.7999999999999972</v>
      </c>
      <c r="AU19" s="159">
        <f t="shared" si="57"/>
        <v>9.2000000000000028</v>
      </c>
      <c r="AV19" s="159">
        <f t="shared" si="57"/>
        <v>1.5</v>
      </c>
      <c r="AW19" s="159">
        <f t="shared" si="57"/>
        <v>2.7999999999999972</v>
      </c>
      <c r="AX19" s="160">
        <f t="shared" si="57"/>
        <v>7.4713563935800096</v>
      </c>
      <c r="AY19" s="157">
        <f t="shared" si="57"/>
        <v>10.340739673242652</v>
      </c>
      <c r="AZ19" s="146">
        <f>AZ20-100</f>
        <v>7.5557238304441796</v>
      </c>
      <c r="BA19" s="671">
        <f>BA20-100</f>
        <v>15.806580221365778</v>
      </c>
      <c r="BB19" s="158">
        <f t="shared" si="57"/>
        <v>11.326867562459753</v>
      </c>
      <c r="BC19" s="159">
        <f t="shared" si="57"/>
        <v>7.0911669515255227</v>
      </c>
      <c r="BD19" s="159">
        <f t="shared" si="57"/>
        <v>3.9861304126477535</v>
      </c>
      <c r="BE19" s="159">
        <f t="shared" si="57"/>
        <v>4.5638532542351129</v>
      </c>
      <c r="BF19" s="159">
        <f t="shared" si="57"/>
        <v>-8.1877953564824253</v>
      </c>
      <c r="BG19" s="159">
        <f t="shared" si="57"/>
        <v>-8.1714863637142798</v>
      </c>
      <c r="BH19" s="159">
        <f t="shared" si="57"/>
        <v>0.82667709322458904</v>
      </c>
      <c r="BI19" s="159">
        <f t="shared" si="57"/>
        <v>-4.8126503953255906E-2</v>
      </c>
      <c r="BJ19" s="159">
        <f t="shared" si="57"/>
        <v>0.23911028730306327</v>
      </c>
      <c r="BK19" s="159">
        <f t="shared" si="57"/>
        <v>9.2506920113818865</v>
      </c>
      <c r="BL19" s="159">
        <f t="shared" si="57"/>
        <v>5.8527424444831695</v>
      </c>
      <c r="BM19" s="159">
        <f t="shared" si="57"/>
        <v>4.2505879837502647</v>
      </c>
      <c r="BN19" s="160">
        <f t="shared" si="57"/>
        <v>2.5316134677017885</v>
      </c>
      <c r="BO19" s="988">
        <f t="shared" si="57"/>
        <v>1.2965810623599623</v>
      </c>
      <c r="BP19" s="146">
        <f>BP20-100</f>
        <v>1.7085146543823555</v>
      </c>
      <c r="BQ19" s="671">
        <f>BQ20-100</f>
        <v>-1.9898752106598891</v>
      </c>
      <c r="BR19" s="152">
        <f t="shared" si="57"/>
        <v>3.0818020707023663</v>
      </c>
      <c r="BS19" s="153">
        <f t="shared" si="57"/>
        <v>5.0816666100716503</v>
      </c>
      <c r="BT19" s="161">
        <f t="shared" si="57"/>
        <v>-3.5726572630807141E-2</v>
      </c>
      <c r="BU19" s="161">
        <f t="shared" si="57"/>
        <v>2.2878092741274827</v>
      </c>
      <c r="BV19" s="161">
        <f t="shared" si="57"/>
        <v>7.8348439073514555</v>
      </c>
      <c r="BW19" s="161">
        <f t="shared" si="57"/>
        <v>1.549374649990682</v>
      </c>
      <c r="BX19" s="161">
        <f t="shared" si="57"/>
        <v>2.0756006130777678</v>
      </c>
      <c r="BY19" s="161">
        <f t="shared" si="57"/>
        <v>14.181226211766869</v>
      </c>
      <c r="BZ19" s="161">
        <f t="shared" si="57"/>
        <v>31.797925257493688</v>
      </c>
      <c r="CA19" s="161">
        <f t="shared" si="57"/>
        <v>-26.413890857547841</v>
      </c>
      <c r="CB19" s="161">
        <f t="shared" si="57"/>
        <v>1.1120459450561668</v>
      </c>
      <c r="CC19" s="159">
        <f t="shared" si="57"/>
        <v>-16.838262438984373</v>
      </c>
      <c r="CD19" s="1183">
        <f t="shared" si="57"/>
        <v>1.8645052977859677</v>
      </c>
      <c r="CE19" s="157">
        <f t="shared" si="57"/>
        <v>-1.8047804117318407</v>
      </c>
      <c r="CF19" s="1319">
        <f>CF20-100</f>
        <v>3.0033775316568949</v>
      </c>
      <c r="CG19" s="984">
        <f>CG20-100</f>
        <v>10.020239190432378</v>
      </c>
      <c r="CH19" s="1159">
        <f t="shared" ref="CH19:CU19" si="58">CH20-100</f>
        <v>-14.063376585771934</v>
      </c>
      <c r="CI19" s="153">
        <f t="shared" si="58"/>
        <v>-11.024219999676859</v>
      </c>
      <c r="CJ19" s="161">
        <f t="shared" si="58"/>
        <v>-6.0981905303982984</v>
      </c>
      <c r="CK19" s="161">
        <f t="shared" si="58"/>
        <v>-26.825654272041007</v>
      </c>
      <c r="CL19" s="161">
        <f t="shared" si="58"/>
        <v>-56.406425102726928</v>
      </c>
      <c r="CM19" s="161">
        <f t="shared" si="58"/>
        <v>-24.411764705882348</v>
      </c>
      <c r="CN19" s="1359">
        <f t="shared" si="58"/>
        <v>3.0736110859851351</v>
      </c>
      <c r="CO19" s="1359">
        <f t="shared" si="58"/>
        <v>-15.323600875519588</v>
      </c>
      <c r="CP19" s="1359">
        <f t="shared" si="58"/>
        <v>-19.254998246229391</v>
      </c>
      <c r="CQ19" s="1359">
        <f t="shared" si="58"/>
        <v>44.392275835500328</v>
      </c>
      <c r="CR19" s="1375">
        <f t="shared" si="58"/>
        <v>0.64397091277450613</v>
      </c>
      <c r="CS19" s="1359">
        <f t="shared" si="58"/>
        <v>18.365887343395485</v>
      </c>
      <c r="CT19" s="1587">
        <f t="shared" si="58"/>
        <v>-10.088096701495601</v>
      </c>
      <c r="CU19" s="988">
        <f t="shared" si="58"/>
        <v>-6.654797150065491</v>
      </c>
      <c r="CV19" s="1319">
        <f>CV20-100</f>
        <v>-21.162614201875897</v>
      </c>
      <c r="CW19" s="1707">
        <f>CW20-100</f>
        <v>-22.352665730149184</v>
      </c>
      <c r="CX19" s="1621">
        <f t="shared" ref="CX19:DK19" si="59">CX20-100</f>
        <v>5.4563450280082435</v>
      </c>
      <c r="CY19" s="1621">
        <f t="shared" si="59"/>
        <v>1.182174765744179</v>
      </c>
      <c r="CZ19" s="1621">
        <f t="shared" si="59"/>
        <v>2.0552579644770361</v>
      </c>
      <c r="DA19" s="1621">
        <f t="shared" si="59"/>
        <v>32.221431698774069</v>
      </c>
      <c r="DB19" s="1621">
        <f t="shared" si="59"/>
        <v>100.23326668570886</v>
      </c>
      <c r="DC19" s="1621">
        <f t="shared" si="59"/>
        <v>23.020428015564207</v>
      </c>
      <c r="DD19" s="1621">
        <f t="shared" si="59"/>
        <v>-12.30167087896659</v>
      </c>
      <c r="DE19" s="1621">
        <f t="shared" si="59"/>
        <v>-4.6077594384367302</v>
      </c>
      <c r="DF19" s="1621">
        <f t="shared" si="59"/>
        <v>-41.702142447568249</v>
      </c>
      <c r="DG19" s="1621">
        <f t="shared" si="59"/>
        <v>-47.252747252747248</v>
      </c>
      <c r="DH19" s="1359">
        <f t="shared" si="59"/>
        <v>-10.900823178403257</v>
      </c>
      <c r="DI19" s="1621">
        <f t="shared" si="59"/>
        <v>1.3251380352119924</v>
      </c>
      <c r="DJ19" s="1818">
        <f t="shared" si="59"/>
        <v>-3.3288267075807596</v>
      </c>
      <c r="DK19" s="988">
        <f t="shared" si="59"/>
        <v>-100</v>
      </c>
      <c r="DL19" s="1319">
        <f>DL20-100</f>
        <v>17.267529871695004</v>
      </c>
      <c r="DM19" s="2138">
        <f>DM20-100</f>
        <v>3.6590762242280732</v>
      </c>
      <c r="DN19" s="2197">
        <f t="shared" ref="DN19:EA19" si="60">DN20-100</f>
        <v>-11.060966112187231</v>
      </c>
      <c r="DO19" s="2198">
        <f t="shared" si="60"/>
        <v>-100</v>
      </c>
      <c r="DP19" s="2199">
        <f t="shared" si="60"/>
        <v>-100</v>
      </c>
      <c r="DQ19" s="2199">
        <f t="shared" si="60"/>
        <v>-100</v>
      </c>
      <c r="DR19" s="2199">
        <f t="shared" si="60"/>
        <v>-100</v>
      </c>
      <c r="DS19" s="2199">
        <f t="shared" si="60"/>
        <v>-100</v>
      </c>
      <c r="DT19" s="2199">
        <f t="shared" si="60"/>
        <v>-100</v>
      </c>
      <c r="DU19" s="2199">
        <f t="shared" si="60"/>
        <v>-100</v>
      </c>
      <c r="DV19" s="2199">
        <f t="shared" si="60"/>
        <v>-100</v>
      </c>
      <c r="DW19" s="2199">
        <f t="shared" si="60"/>
        <v>-100</v>
      </c>
      <c r="DX19" s="2200">
        <f t="shared" si="60"/>
        <v>-100</v>
      </c>
      <c r="DY19" s="2204">
        <f t="shared" si="60"/>
        <v>-100</v>
      </c>
      <c r="DZ19" s="2214">
        <f t="shared" si="60"/>
        <v>-11.060966112187231</v>
      </c>
      <c r="EA19" s="988" t="e">
        <f t="shared" si="60"/>
        <v>#DIV/0!</v>
      </c>
      <c r="EB19" s="1319">
        <f>EB20-100</f>
        <v>-86.045243764882812</v>
      </c>
      <c r="EC19" s="1422">
        <f>EC20-100</f>
        <v>0</v>
      </c>
    </row>
    <row r="20" spans="1:133" s="685" customFormat="1" ht="27.75" hidden="1" customHeight="1" thickBot="1">
      <c r="B20" s="674">
        <v>100.7</v>
      </c>
      <c r="C20" s="674">
        <f>C18/B18*100</f>
        <v>102.49159312646363</v>
      </c>
      <c r="D20" s="2571"/>
      <c r="E20" s="2575"/>
      <c r="F20" s="675">
        <f>F18/C18*100</f>
        <v>92.800165606463636</v>
      </c>
      <c r="G20" s="675">
        <v>96.286815049363369</v>
      </c>
      <c r="H20" s="675">
        <v>89.182809117022103</v>
      </c>
      <c r="I20" s="675">
        <v>92.076310977116592</v>
      </c>
      <c r="J20" s="675">
        <f t="shared" ref="J20:AK20" si="61">J18/F18*100</f>
        <v>102.06279801888201</v>
      </c>
      <c r="K20" s="675">
        <f t="shared" si="61"/>
        <v>95.041868883761637</v>
      </c>
      <c r="L20" s="675">
        <f t="shared" si="61"/>
        <v>105.47961104949574</v>
      </c>
      <c r="M20" s="675">
        <f t="shared" si="61"/>
        <v>109.27868254087538</v>
      </c>
      <c r="N20" s="675">
        <f t="shared" si="61"/>
        <v>90.102838324612833</v>
      </c>
      <c r="O20" s="675">
        <f t="shared" si="61"/>
        <v>105.66307231090393</v>
      </c>
      <c r="P20" s="675">
        <f t="shared" si="61"/>
        <v>77.303126260835541</v>
      </c>
      <c r="Q20" s="675">
        <f t="shared" si="61"/>
        <v>80.935960913758777</v>
      </c>
      <c r="R20" s="675">
        <f t="shared" si="61"/>
        <v>123.50880264672142</v>
      </c>
      <c r="S20" s="675">
        <f t="shared" si="61"/>
        <v>108.15371589001619</v>
      </c>
      <c r="T20" s="675">
        <f t="shared" si="61"/>
        <v>150.91337561484806</v>
      </c>
      <c r="U20" s="675">
        <f t="shared" si="61"/>
        <v>136.69985717695897</v>
      </c>
      <c r="V20" s="675">
        <f t="shared" si="61"/>
        <v>97.861488481984637</v>
      </c>
      <c r="W20" s="675">
        <f t="shared" si="61"/>
        <v>107.03906164157786</v>
      </c>
      <c r="X20" s="675">
        <f t="shared" si="61"/>
        <v>89.668615984405449</v>
      </c>
      <c r="Y20" s="675">
        <f t="shared" si="61"/>
        <v>95.169386679926362</v>
      </c>
      <c r="Z20" s="675">
        <f t="shared" si="61"/>
        <v>106.86400550460378</v>
      </c>
      <c r="AA20" s="675">
        <f t="shared" si="61"/>
        <v>98.256907286458301</v>
      </c>
      <c r="AB20" s="675">
        <f t="shared" si="61"/>
        <v>112.05645161290323</v>
      </c>
      <c r="AC20" s="675">
        <f t="shared" si="61"/>
        <v>95.348396025439669</v>
      </c>
      <c r="AD20" s="675">
        <f t="shared" si="61"/>
        <v>86.193161039074724</v>
      </c>
      <c r="AE20" s="675">
        <f t="shared" si="61"/>
        <v>85.148243324225774</v>
      </c>
      <c r="AF20" s="675">
        <f t="shared" si="61"/>
        <v>86.551830238173466</v>
      </c>
      <c r="AG20" s="675">
        <f t="shared" si="61"/>
        <v>85.687632914530255</v>
      </c>
      <c r="AH20" s="675">
        <f t="shared" si="61"/>
        <v>96.169232634258691</v>
      </c>
      <c r="AI20" s="675">
        <f t="shared" si="61"/>
        <v>99.32892196374678</v>
      </c>
      <c r="AJ20" s="675">
        <f t="shared" si="61"/>
        <v>92.302246270275475</v>
      </c>
      <c r="AK20" s="675">
        <f t="shared" si="61"/>
        <v>100.25008754967493</v>
      </c>
      <c r="AL20" s="677">
        <v>99.9</v>
      </c>
      <c r="AM20" s="678">
        <v>93.5</v>
      </c>
      <c r="AN20" s="678">
        <v>99.6</v>
      </c>
      <c r="AO20" s="678">
        <v>123.7</v>
      </c>
      <c r="AP20" s="678">
        <v>125.5</v>
      </c>
      <c r="AQ20" s="678">
        <v>117</v>
      </c>
      <c r="AR20" s="678">
        <v>112.1</v>
      </c>
      <c r="AS20" s="678">
        <v>113.2</v>
      </c>
      <c r="AT20" s="678">
        <v>106.8</v>
      </c>
      <c r="AU20" s="678">
        <v>109.2</v>
      </c>
      <c r="AV20" s="678">
        <v>101.5</v>
      </c>
      <c r="AW20" s="678">
        <v>102.8</v>
      </c>
      <c r="AX20" s="709">
        <f t="shared" ref="AX20:CC20" si="62">AX18/AH18*100</f>
        <v>107.47135639358001</v>
      </c>
      <c r="AY20" s="675">
        <f t="shared" si="62"/>
        <v>110.34073967324265</v>
      </c>
      <c r="AZ20" s="675">
        <f t="shared" si="62"/>
        <v>107.55572383044418</v>
      </c>
      <c r="BA20" s="675">
        <f t="shared" si="62"/>
        <v>115.80658022136578</v>
      </c>
      <c r="BB20" s="677">
        <f t="shared" si="62"/>
        <v>111.32686756245975</v>
      </c>
      <c r="BC20" s="678">
        <f t="shared" si="62"/>
        <v>107.09116695152552</v>
      </c>
      <c r="BD20" s="678">
        <f t="shared" si="62"/>
        <v>103.98613041264775</v>
      </c>
      <c r="BE20" s="678">
        <f t="shared" si="62"/>
        <v>104.56385325423511</v>
      </c>
      <c r="BF20" s="678">
        <f t="shared" si="62"/>
        <v>91.812204643517575</v>
      </c>
      <c r="BG20" s="678">
        <f t="shared" si="62"/>
        <v>91.82851363628572</v>
      </c>
      <c r="BH20" s="678">
        <f t="shared" si="62"/>
        <v>100.82667709322459</v>
      </c>
      <c r="BI20" s="710">
        <f t="shared" si="62"/>
        <v>99.951873496046744</v>
      </c>
      <c r="BJ20" s="678">
        <f t="shared" si="62"/>
        <v>100.23911028730306</v>
      </c>
      <c r="BK20" s="678">
        <f t="shared" si="62"/>
        <v>109.25069201138189</v>
      </c>
      <c r="BL20" s="678">
        <f t="shared" si="62"/>
        <v>105.85274244448317</v>
      </c>
      <c r="BM20" s="678">
        <f t="shared" si="62"/>
        <v>104.25058798375026</v>
      </c>
      <c r="BN20" s="679">
        <f t="shared" si="62"/>
        <v>102.53161346770179</v>
      </c>
      <c r="BO20" s="709">
        <f t="shared" si="62"/>
        <v>101.29658106235996</v>
      </c>
      <c r="BP20" s="675">
        <f t="shared" si="62"/>
        <v>101.70851465438236</v>
      </c>
      <c r="BQ20" s="675">
        <f t="shared" si="62"/>
        <v>98.010124789340111</v>
      </c>
      <c r="BR20" s="681">
        <f t="shared" si="62"/>
        <v>103.08180207070237</v>
      </c>
      <c r="BS20" s="680">
        <f t="shared" si="62"/>
        <v>105.08166661007165</v>
      </c>
      <c r="BT20" s="713">
        <f t="shared" si="62"/>
        <v>99.964273427369193</v>
      </c>
      <c r="BU20" s="683">
        <f t="shared" si="62"/>
        <v>102.28780927412748</v>
      </c>
      <c r="BV20" s="683">
        <f t="shared" si="62"/>
        <v>107.83484390735146</v>
      </c>
      <c r="BW20" s="683">
        <f t="shared" si="62"/>
        <v>101.54937464999068</v>
      </c>
      <c r="BX20" s="683">
        <f t="shared" si="62"/>
        <v>102.07560061307777</v>
      </c>
      <c r="BY20" s="683">
        <f t="shared" si="62"/>
        <v>114.18122621176687</v>
      </c>
      <c r="BZ20" s="683">
        <f t="shared" si="62"/>
        <v>131.79792525749369</v>
      </c>
      <c r="CA20" s="683">
        <f t="shared" si="62"/>
        <v>73.586109142452159</v>
      </c>
      <c r="CB20" s="683">
        <f t="shared" si="62"/>
        <v>101.11204594505617</v>
      </c>
      <c r="CC20" s="678">
        <f t="shared" si="62"/>
        <v>83.161737561015627</v>
      </c>
      <c r="CD20" s="682">
        <f>CD18/SUM(BB18:BM18)*100</f>
        <v>101.86450529778597</v>
      </c>
      <c r="CE20" s="675">
        <f t="shared" ref="CE20:CS20" si="63">CE18/BO18*100</f>
        <v>98.195219588268159</v>
      </c>
      <c r="CF20" s="682">
        <f t="shared" si="63"/>
        <v>103.00337753165689</v>
      </c>
      <c r="CG20" s="677">
        <f t="shared" si="63"/>
        <v>110.02023919043238</v>
      </c>
      <c r="CH20" s="1160">
        <f t="shared" si="63"/>
        <v>85.936623414228066</v>
      </c>
      <c r="CI20" s="680">
        <f t="shared" si="63"/>
        <v>88.975780000323141</v>
      </c>
      <c r="CJ20" s="683">
        <f t="shared" si="63"/>
        <v>93.901809469601702</v>
      </c>
      <c r="CK20" s="1280">
        <f t="shared" si="63"/>
        <v>73.174345727958993</v>
      </c>
      <c r="CL20" s="1280">
        <f t="shared" si="63"/>
        <v>43.593574897273072</v>
      </c>
      <c r="CM20" s="1280">
        <f t="shared" si="63"/>
        <v>75.588235294117652</v>
      </c>
      <c r="CN20" s="1360">
        <f t="shared" si="63"/>
        <v>103.07361108598514</v>
      </c>
      <c r="CO20" s="1360">
        <f t="shared" si="63"/>
        <v>84.676399124480412</v>
      </c>
      <c r="CP20" s="1360">
        <f t="shared" si="63"/>
        <v>80.745001753770609</v>
      </c>
      <c r="CQ20" s="1360">
        <f t="shared" si="63"/>
        <v>144.39227583550033</v>
      </c>
      <c r="CR20" s="1360">
        <f t="shared" si="63"/>
        <v>100.64397091277451</v>
      </c>
      <c r="CS20" s="1579">
        <f t="shared" si="63"/>
        <v>118.36588734339549</v>
      </c>
      <c r="CT20" s="1581">
        <f>CT18/SUM(BR18:CC18)*100</f>
        <v>89.911903298504399</v>
      </c>
      <c r="CU20" s="675">
        <f t="shared" ref="CU20:DI20" si="64">CU18/CE18*100</f>
        <v>93.345202849934509</v>
      </c>
      <c r="CV20" s="682">
        <f t="shared" si="64"/>
        <v>78.837385798124103</v>
      </c>
      <c r="CW20" s="682">
        <f t="shared" si="64"/>
        <v>77.647334269850816</v>
      </c>
      <c r="CX20" s="1360">
        <f t="shared" si="64"/>
        <v>105.45634502800824</v>
      </c>
      <c r="CY20" s="1360">
        <f t="shared" si="64"/>
        <v>101.18217476574418</v>
      </c>
      <c r="CZ20" s="1360">
        <f t="shared" si="64"/>
        <v>102.05525796447704</v>
      </c>
      <c r="DA20" s="1360">
        <f t="shared" si="64"/>
        <v>132.22143169877407</v>
      </c>
      <c r="DB20" s="1360">
        <f t="shared" si="64"/>
        <v>200.23326668570886</v>
      </c>
      <c r="DC20" s="1360">
        <f t="shared" si="64"/>
        <v>123.02042801556421</v>
      </c>
      <c r="DD20" s="1360">
        <f t="shared" si="64"/>
        <v>87.69832912103341</v>
      </c>
      <c r="DE20" s="1360">
        <f t="shared" si="64"/>
        <v>95.39224056156327</v>
      </c>
      <c r="DF20" s="1360">
        <f t="shared" si="64"/>
        <v>58.297857552431751</v>
      </c>
      <c r="DG20" s="1360">
        <f t="shared" si="64"/>
        <v>52.747252747252752</v>
      </c>
      <c r="DH20" s="1360">
        <f t="shared" si="64"/>
        <v>89.099176821596743</v>
      </c>
      <c r="DI20" s="1360">
        <f t="shared" si="64"/>
        <v>101.32513803521199</v>
      </c>
      <c r="DJ20" s="1817">
        <f>DJ18/SUM(CH18:CS18)*100</f>
        <v>96.67117329241924</v>
      </c>
      <c r="DK20" s="709">
        <f t="shared" ref="DK20:DY20" si="65">DK18/CU18*100</f>
        <v>0</v>
      </c>
      <c r="DL20" s="682">
        <f t="shared" si="65"/>
        <v>117.267529871695</v>
      </c>
      <c r="DM20" s="2139">
        <f t="shared" si="65"/>
        <v>103.65907622422807</v>
      </c>
      <c r="DN20" s="2201">
        <f t="shared" si="65"/>
        <v>88.939033887812769</v>
      </c>
      <c r="DO20" s="2202">
        <f t="shared" si="65"/>
        <v>0</v>
      </c>
      <c r="DP20" s="2203">
        <f t="shared" si="65"/>
        <v>0</v>
      </c>
      <c r="DQ20" s="2203">
        <f t="shared" si="65"/>
        <v>0</v>
      </c>
      <c r="DR20" s="2203">
        <f t="shared" si="65"/>
        <v>0</v>
      </c>
      <c r="DS20" s="2203">
        <f t="shared" si="65"/>
        <v>0</v>
      </c>
      <c r="DT20" s="2203">
        <f t="shared" si="65"/>
        <v>0</v>
      </c>
      <c r="DU20" s="2203">
        <f t="shared" si="65"/>
        <v>0</v>
      </c>
      <c r="DV20" s="2203">
        <f t="shared" si="65"/>
        <v>0</v>
      </c>
      <c r="DW20" s="2203">
        <f t="shared" si="65"/>
        <v>0</v>
      </c>
      <c r="DX20" s="2203">
        <f t="shared" si="65"/>
        <v>0</v>
      </c>
      <c r="DY20" s="2203">
        <f t="shared" si="65"/>
        <v>0</v>
      </c>
      <c r="DZ20" s="2213">
        <f>DZ18/SUM(CX18:CX18)*100</f>
        <v>88.939033887812769</v>
      </c>
      <c r="EA20" s="709" t="e">
        <f>EA18/DK18*100</f>
        <v>#DIV/0!</v>
      </c>
      <c r="EB20" s="682">
        <f>EB18/DL18*100</f>
        <v>13.954756235117182</v>
      </c>
      <c r="EC20" s="684">
        <f>EC18/DM18*100</f>
        <v>100</v>
      </c>
    </row>
    <row r="21" spans="1:133" ht="27.75" customHeight="1">
      <c r="B21" s="9">
        <v>203920</v>
      </c>
      <c r="C21" s="9">
        <v>223709</v>
      </c>
      <c r="D21" s="2571"/>
      <c r="E21" s="2566" t="s">
        <v>79</v>
      </c>
      <c r="F21" s="135">
        <v>158177</v>
      </c>
      <c r="G21" s="136">
        <v>157926</v>
      </c>
      <c r="H21" s="137">
        <v>79934</v>
      </c>
      <c r="I21" s="670">
        <v>77378</v>
      </c>
      <c r="J21" s="135">
        <v>174764</v>
      </c>
      <c r="K21" s="136">
        <v>177724</v>
      </c>
      <c r="L21" s="137">
        <v>86132</v>
      </c>
      <c r="M21" s="670">
        <v>87470</v>
      </c>
      <c r="N21" s="135">
        <v>182197</v>
      </c>
      <c r="O21" s="136">
        <v>187523</v>
      </c>
      <c r="P21" s="137">
        <v>89356</v>
      </c>
      <c r="Q21" s="670">
        <v>91266</v>
      </c>
      <c r="R21" s="135">
        <v>198462</v>
      </c>
      <c r="S21" s="136">
        <v>197365</v>
      </c>
      <c r="T21" s="137">
        <v>100921</v>
      </c>
      <c r="U21" s="670">
        <v>98091</v>
      </c>
      <c r="V21" s="135">
        <v>207157</v>
      </c>
      <c r="W21" s="136">
        <v>211912</v>
      </c>
      <c r="X21" s="137">
        <v>100237</v>
      </c>
      <c r="Y21" s="670">
        <v>100524</v>
      </c>
      <c r="Z21" s="135">
        <v>207032</v>
      </c>
      <c r="AA21" s="136">
        <v>199877</v>
      </c>
      <c r="AB21" s="137">
        <v>104877</v>
      </c>
      <c r="AC21" s="670">
        <v>102375</v>
      </c>
      <c r="AD21" s="135">
        <v>183334</v>
      </c>
      <c r="AE21" s="136">
        <v>179716</v>
      </c>
      <c r="AF21" s="137">
        <v>94328</v>
      </c>
      <c r="AG21" s="670">
        <v>90182</v>
      </c>
      <c r="AH21" s="135">
        <v>193342</v>
      </c>
      <c r="AI21" s="136">
        <v>195069</v>
      </c>
      <c r="AJ21" s="137">
        <v>89657</v>
      </c>
      <c r="AK21" s="670">
        <v>93483</v>
      </c>
      <c r="AL21" s="138">
        <v>14472</v>
      </c>
      <c r="AM21" s="139">
        <v>14348</v>
      </c>
      <c r="AN21" s="139">
        <v>15430</v>
      </c>
      <c r="AO21" s="139">
        <v>15072</v>
      </c>
      <c r="AP21" s="139">
        <v>16157</v>
      </c>
      <c r="AQ21" s="139">
        <v>13968</v>
      </c>
      <c r="AR21" s="139">
        <v>14388</v>
      </c>
      <c r="AS21" s="139">
        <v>15958</v>
      </c>
      <c r="AT21" s="139">
        <v>15013</v>
      </c>
      <c r="AU21" s="139">
        <v>15721</v>
      </c>
      <c r="AV21" s="139">
        <v>16104</v>
      </c>
      <c r="AW21" s="139">
        <v>19464</v>
      </c>
      <c r="AX21" s="165">
        <f>SUM(AL21:AW21)</f>
        <v>186095</v>
      </c>
      <c r="AY21" s="136">
        <v>190350</v>
      </c>
      <c r="AZ21" s="137">
        <v>89447</v>
      </c>
      <c r="BA21" s="670">
        <v>90556</v>
      </c>
      <c r="BB21" s="138">
        <v>15959</v>
      </c>
      <c r="BC21" s="139">
        <v>15362</v>
      </c>
      <c r="BD21" s="139">
        <v>17184</v>
      </c>
      <c r="BE21" s="139">
        <v>16654</v>
      </c>
      <c r="BF21" s="139">
        <v>18127</v>
      </c>
      <c r="BG21" s="139">
        <v>12427</v>
      </c>
      <c r="BH21" s="155">
        <v>16300</v>
      </c>
      <c r="BI21" s="139">
        <v>17170</v>
      </c>
      <c r="BJ21" s="139">
        <v>16328</v>
      </c>
      <c r="BK21" s="139">
        <v>16346</v>
      </c>
      <c r="BL21" s="139">
        <v>17671</v>
      </c>
      <c r="BM21" s="139">
        <v>21780</v>
      </c>
      <c r="BN21" s="140">
        <f>SUM(BB21:BM21)</f>
        <v>201308</v>
      </c>
      <c r="BO21" s="987">
        <v>200563</v>
      </c>
      <c r="BP21" s="137">
        <v>95713</v>
      </c>
      <c r="BQ21" s="670">
        <v>97006</v>
      </c>
      <c r="BR21" s="141">
        <v>16374</v>
      </c>
      <c r="BS21" s="142">
        <v>15196</v>
      </c>
      <c r="BT21" s="143">
        <v>16192</v>
      </c>
      <c r="BU21" s="143">
        <v>13331</v>
      </c>
      <c r="BV21" s="143">
        <v>17627</v>
      </c>
      <c r="BW21" s="143">
        <v>9922</v>
      </c>
      <c r="BX21" s="143">
        <v>12924</v>
      </c>
      <c r="BY21" s="143">
        <v>13871</v>
      </c>
      <c r="BZ21" s="143">
        <v>13241</v>
      </c>
      <c r="CA21" s="143">
        <v>15741</v>
      </c>
      <c r="CB21" s="143">
        <v>16330</v>
      </c>
      <c r="CC21" s="139">
        <v>18306</v>
      </c>
      <c r="CD21" s="1181">
        <f>SUM(BR21:CC21)</f>
        <v>179055</v>
      </c>
      <c r="CE21" s="136">
        <v>170713</v>
      </c>
      <c r="CF21" s="1318">
        <v>88642</v>
      </c>
      <c r="CG21" s="983">
        <v>80916</v>
      </c>
      <c r="CH21" s="1158">
        <v>14655</v>
      </c>
      <c r="CI21" s="142">
        <v>13738</v>
      </c>
      <c r="CJ21" s="143">
        <v>11027</v>
      </c>
      <c r="CK21" s="143">
        <v>5163</v>
      </c>
      <c r="CL21" s="143">
        <v>3752</v>
      </c>
      <c r="CM21" s="143">
        <v>5668</v>
      </c>
      <c r="CN21" s="1358">
        <v>6038</v>
      </c>
      <c r="CO21" s="1358">
        <v>6446</v>
      </c>
      <c r="CP21" s="1358">
        <v>7961</v>
      </c>
      <c r="CQ21" s="1358">
        <v>8336</v>
      </c>
      <c r="CR21" s="1358">
        <v>9362</v>
      </c>
      <c r="CS21" s="1358">
        <v>9370</v>
      </c>
      <c r="CT21" s="162">
        <f>SUM(CH21:CS21)</f>
        <v>101516</v>
      </c>
      <c r="CU21" s="987">
        <v>92689</v>
      </c>
      <c r="CV21" s="1318">
        <v>54003</v>
      </c>
      <c r="CW21" s="1706">
        <v>35028</v>
      </c>
      <c r="CX21" s="1358">
        <v>9591</v>
      </c>
      <c r="CY21" s="1358">
        <v>8506</v>
      </c>
      <c r="CZ21" s="1358">
        <v>12496</v>
      </c>
      <c r="DA21" s="1358">
        <v>13818</v>
      </c>
      <c r="DB21" s="1358">
        <v>10846</v>
      </c>
      <c r="DC21" s="1358">
        <v>12516</v>
      </c>
      <c r="DD21" s="1358">
        <v>10193</v>
      </c>
      <c r="DE21" s="1358">
        <v>12270</v>
      </c>
      <c r="DF21" s="1358">
        <v>14365</v>
      </c>
      <c r="DG21" s="1777">
        <v>14434</v>
      </c>
      <c r="DH21" s="1358">
        <v>15039</v>
      </c>
      <c r="DI21" s="1358">
        <v>18365</v>
      </c>
      <c r="DJ21" s="2557">
        <f>SUM(CX21:DI21)</f>
        <v>152439</v>
      </c>
      <c r="DK21" s="987"/>
      <c r="DL21" s="1318">
        <v>67773</v>
      </c>
      <c r="DM21" s="2126">
        <v>74008</v>
      </c>
      <c r="DN21" s="2194">
        <v>17735</v>
      </c>
      <c r="DO21" s="2195"/>
      <c r="DP21" s="2196"/>
      <c r="DQ21" s="2196"/>
      <c r="DR21" s="2196"/>
      <c r="DS21" s="2196"/>
      <c r="DT21" s="2196"/>
      <c r="DU21" s="2196"/>
      <c r="DV21" s="2196"/>
      <c r="DW21" s="2196"/>
      <c r="DX21" s="2196"/>
      <c r="DY21" s="2196"/>
      <c r="DZ21" s="2211">
        <f>SUM(DN21:DY21)</f>
        <v>17735</v>
      </c>
      <c r="EA21" s="987"/>
      <c r="EB21" s="1318">
        <f>DN21+DO21+DP21+DQ21+DR21+DS21</f>
        <v>17735</v>
      </c>
      <c r="EC21" s="1421">
        <v>74008</v>
      </c>
    </row>
    <row r="22" spans="1:133" ht="27.75" customHeight="1" thickBot="1">
      <c r="B22" s="68"/>
      <c r="C22" s="66"/>
      <c r="D22" s="2571"/>
      <c r="E22" s="2567"/>
      <c r="F22" s="156">
        <f t="shared" ref="F22:CE22" si="66">F23-100</f>
        <v>-29.29341242417604</v>
      </c>
      <c r="G22" s="157">
        <f t="shared" si="66"/>
        <v>-24.029844284415461</v>
      </c>
      <c r="H22" s="146">
        <f>H23-100</f>
        <v>-30.446548213633122</v>
      </c>
      <c r="I22" s="671">
        <f>I23-100</f>
        <v>-34.404299689730593</v>
      </c>
      <c r="J22" s="156">
        <f t="shared" si="66"/>
        <v>10.486353894687596</v>
      </c>
      <c r="K22" s="157">
        <f t="shared" si="66"/>
        <v>12.536251155604532</v>
      </c>
      <c r="L22" s="146">
        <f>L23-100</f>
        <v>7.7538969649961302</v>
      </c>
      <c r="M22" s="671">
        <f>M23-100</f>
        <v>13.042466851042931</v>
      </c>
      <c r="N22" s="156">
        <f t="shared" si="66"/>
        <v>4.2531642672403791</v>
      </c>
      <c r="O22" s="157">
        <f t="shared" si="66"/>
        <v>5.513605365623107</v>
      </c>
      <c r="P22" s="146">
        <f>P23-100</f>
        <v>3.7430919983281399</v>
      </c>
      <c r="Q22" s="671">
        <f>Q23-100</f>
        <v>4.3397736366754316</v>
      </c>
      <c r="R22" s="156">
        <f t="shared" si="66"/>
        <v>8.9271502823866484</v>
      </c>
      <c r="S22" s="157">
        <f t="shared" si="66"/>
        <v>5.2484228601291676</v>
      </c>
      <c r="T22" s="146">
        <f>T23-100</f>
        <v>12.942611576167252</v>
      </c>
      <c r="U22" s="671">
        <f>U23-100</f>
        <v>7.4781408191440448</v>
      </c>
      <c r="V22" s="156">
        <f t="shared" si="66"/>
        <v>4.3811913615704725</v>
      </c>
      <c r="W22" s="157">
        <f t="shared" si="66"/>
        <v>7.3706077572011282</v>
      </c>
      <c r="X22" s="146">
        <f>X23-100</f>
        <v>-0.6777578501996544</v>
      </c>
      <c r="Y22" s="671">
        <f>Y23-100</f>
        <v>2.4803498791938097</v>
      </c>
      <c r="Z22" s="156">
        <f t="shared" si="66"/>
        <v>-6.0340707772368773E-2</v>
      </c>
      <c r="AA22" s="157">
        <f t="shared" si="66"/>
        <v>-5.67924421457964</v>
      </c>
      <c r="AB22" s="146">
        <f>AB23-100</f>
        <v>4.6290292007941076</v>
      </c>
      <c r="AC22" s="671">
        <f>AC23-100</f>
        <v>1.8413513190879769</v>
      </c>
      <c r="AD22" s="156">
        <f t="shared" si="66"/>
        <v>-11.446539665365734</v>
      </c>
      <c r="AE22" s="157">
        <f t="shared" si="66"/>
        <v>-10.086703322543372</v>
      </c>
      <c r="AF22" s="146">
        <f>AF23-100</f>
        <v>-10.058449421703514</v>
      </c>
      <c r="AG22" s="671">
        <f>AG23-100</f>
        <v>-11.91013431013431</v>
      </c>
      <c r="AH22" s="156">
        <f t="shared" si="66"/>
        <v>5.4588892404027689</v>
      </c>
      <c r="AI22" s="157">
        <f t="shared" si="66"/>
        <v>8.5429232789512355</v>
      </c>
      <c r="AJ22" s="146">
        <f>AJ23-100</f>
        <v>-4.9518700703926726</v>
      </c>
      <c r="AK22" s="671">
        <f>AK23-100</f>
        <v>3.6603756847264322</v>
      </c>
      <c r="AL22" s="158">
        <f t="shared" si="66"/>
        <v>-0.79999999999999716</v>
      </c>
      <c r="AM22" s="159">
        <f t="shared" si="66"/>
        <v>5.2999999999999972</v>
      </c>
      <c r="AN22" s="159">
        <f t="shared" si="66"/>
        <v>7.7999999999999972</v>
      </c>
      <c r="AO22" s="159">
        <f t="shared" si="66"/>
        <v>-0.90000000000000568</v>
      </c>
      <c r="AP22" s="159">
        <f t="shared" si="66"/>
        <v>5.5</v>
      </c>
      <c r="AQ22" s="159">
        <f t="shared" si="66"/>
        <v>-15.900000000000006</v>
      </c>
      <c r="AR22" s="159">
        <f t="shared" si="66"/>
        <v>14</v>
      </c>
      <c r="AS22" s="159">
        <f t="shared" si="66"/>
        <v>-1.7000000000000028</v>
      </c>
      <c r="AT22" s="159">
        <f t="shared" si="66"/>
        <v>-14.200000000000003</v>
      </c>
      <c r="AU22" s="159">
        <f t="shared" si="66"/>
        <v>-8.7999999999999972</v>
      </c>
      <c r="AV22" s="159">
        <f t="shared" si="66"/>
        <v>-6.9000000000000057</v>
      </c>
      <c r="AW22" s="159">
        <f t="shared" si="66"/>
        <v>-14.599999999999994</v>
      </c>
      <c r="AX22" s="160">
        <f t="shared" si="66"/>
        <v>-3.7482802495060525</v>
      </c>
      <c r="AY22" s="157">
        <f t="shared" si="66"/>
        <v>-2.4191439952016935</v>
      </c>
      <c r="AZ22" s="146">
        <f>AZ23-100</f>
        <v>-0.2342259946239551</v>
      </c>
      <c r="BA22" s="671">
        <f>BA23-100</f>
        <v>-3.1310505653434291</v>
      </c>
      <c r="BB22" s="158">
        <f t="shared" si="66"/>
        <v>10.275013819789947</v>
      </c>
      <c r="BC22" s="159">
        <f t="shared" si="66"/>
        <v>7.0671870643992207</v>
      </c>
      <c r="BD22" s="159">
        <f t="shared" si="66"/>
        <v>11.367465975372653</v>
      </c>
      <c r="BE22" s="159">
        <f t="shared" si="66"/>
        <v>10.496284501061567</v>
      </c>
      <c r="BF22" s="159">
        <f t="shared" si="66"/>
        <v>12.192857584947703</v>
      </c>
      <c r="BG22" s="159">
        <f t="shared" si="66"/>
        <v>-11.032359679266904</v>
      </c>
      <c r="BH22" s="159">
        <f t="shared" si="66"/>
        <v>13.288851820961909</v>
      </c>
      <c r="BI22" s="159">
        <f t="shared" si="66"/>
        <v>7.5949367088607573</v>
      </c>
      <c r="BJ22" s="159">
        <f t="shared" si="66"/>
        <v>8.7590754679278007</v>
      </c>
      <c r="BK22" s="159">
        <f t="shared" si="66"/>
        <v>3.9755740728961229</v>
      </c>
      <c r="BL22" s="159">
        <f t="shared" si="66"/>
        <v>9.7305017386984503</v>
      </c>
      <c r="BM22" s="159">
        <f t="shared" si="66"/>
        <v>11.898890258939574</v>
      </c>
      <c r="BN22" s="160">
        <f t="shared" si="66"/>
        <v>8.1748569279131544</v>
      </c>
      <c r="BO22" s="988">
        <f t="shared" si="66"/>
        <v>5.3653795639611275</v>
      </c>
      <c r="BP22" s="146">
        <f>BP23-100</f>
        <v>7.0052656880610868</v>
      </c>
      <c r="BQ22" s="671">
        <f>BQ23-100</f>
        <v>7.1226644286408458</v>
      </c>
      <c r="BR22" s="152">
        <f t="shared" si="66"/>
        <v>2.6004135597468547</v>
      </c>
      <c r="BS22" s="153">
        <f t="shared" si="66"/>
        <v>-1.0805884650436184</v>
      </c>
      <c r="BT22" s="161">
        <f t="shared" si="66"/>
        <v>-5.7728119180633115</v>
      </c>
      <c r="BU22" s="161">
        <f t="shared" si="66"/>
        <v>-19.953164404947771</v>
      </c>
      <c r="BV22" s="161">
        <f t="shared" si="66"/>
        <v>-2.7583163237160022</v>
      </c>
      <c r="BW22" s="161">
        <f t="shared" si="66"/>
        <v>-20.157721091172448</v>
      </c>
      <c r="BX22" s="161">
        <f t="shared" si="66"/>
        <v>-20.711656441717793</v>
      </c>
      <c r="BY22" s="161">
        <f t="shared" si="66"/>
        <v>-19.213744903902153</v>
      </c>
      <c r="BZ22" s="161">
        <f t="shared" si="66"/>
        <v>-18.906173444390006</v>
      </c>
      <c r="CA22" s="161">
        <f t="shared" si="66"/>
        <v>-3.7012113055181715</v>
      </c>
      <c r="CB22" s="161">
        <f t="shared" si="66"/>
        <v>-7.5887046573482024</v>
      </c>
      <c r="CC22" s="159">
        <f t="shared" si="66"/>
        <v>-15.950413223140487</v>
      </c>
      <c r="CD22" s="1183">
        <f t="shared" si="66"/>
        <v>-11.054205496055786</v>
      </c>
      <c r="CE22" s="157">
        <f t="shared" si="66"/>
        <v>-14.883104062065286</v>
      </c>
      <c r="CF22" s="1319">
        <f>CF23-100</f>
        <v>-7.3877111782098552</v>
      </c>
      <c r="CG22" s="984">
        <f>CG23-100</f>
        <v>-16.586602890542849</v>
      </c>
      <c r="CH22" s="1159">
        <f t="shared" ref="CH22:CU22" si="67">CH23-100</f>
        <v>-10.498351044338577</v>
      </c>
      <c r="CI22" s="153">
        <f t="shared" si="67"/>
        <v>-9.5946301658331237</v>
      </c>
      <c r="CJ22" s="161">
        <f t="shared" si="67"/>
        <v>-31.898468379446641</v>
      </c>
      <c r="CK22" s="161">
        <f t="shared" si="67"/>
        <v>-61.270722376415868</v>
      </c>
      <c r="CL22" s="161">
        <f t="shared" si="67"/>
        <v>-78.714472116639243</v>
      </c>
      <c r="CM22" s="161">
        <f t="shared" si="67"/>
        <v>-42.874420479741993</v>
      </c>
      <c r="CN22" s="1359">
        <f t="shared" si="67"/>
        <v>-53.280718043949243</v>
      </c>
      <c r="CO22" s="1359">
        <f t="shared" si="67"/>
        <v>-53.528945281522603</v>
      </c>
      <c r="CP22" s="1359">
        <f t="shared" si="67"/>
        <v>-39.876142285325876</v>
      </c>
      <c r="CQ22" s="1359">
        <f t="shared" si="67"/>
        <v>-47.0427545899244</v>
      </c>
      <c r="CR22" s="1375">
        <f t="shared" si="67"/>
        <v>-42.669932639314148</v>
      </c>
      <c r="CS22" s="1359">
        <f t="shared" si="67"/>
        <v>-48.814596307221677</v>
      </c>
      <c r="CT22" s="1587">
        <f t="shared" si="67"/>
        <v>-43.304571221133173</v>
      </c>
      <c r="CU22" s="988">
        <f t="shared" si="67"/>
        <v>-45.704779366539164</v>
      </c>
      <c r="CV22" s="1319">
        <f>CV23-100</f>
        <v>-39.077412513255574</v>
      </c>
      <c r="CW22" s="1707">
        <f>CW23-100</f>
        <v>-56.710662909684117</v>
      </c>
      <c r="CX22" s="1621">
        <f t="shared" ref="CX22:DK22" si="68">CX23-100</f>
        <v>-34.554759467758444</v>
      </c>
      <c r="CY22" s="1621">
        <f t="shared" si="68"/>
        <v>-38.084146163924885</v>
      </c>
      <c r="CZ22" s="1621">
        <f t="shared" si="68"/>
        <v>13.321846377074451</v>
      </c>
      <c r="DA22" s="1621">
        <f t="shared" si="68"/>
        <v>167.63509587449158</v>
      </c>
      <c r="DB22" s="1621">
        <f t="shared" si="68"/>
        <v>189.07249466950964</v>
      </c>
      <c r="DC22" s="1621">
        <f t="shared" si="68"/>
        <v>120.81863091037403</v>
      </c>
      <c r="DD22" s="1621">
        <f t="shared" si="68"/>
        <v>68.814176879761504</v>
      </c>
      <c r="DE22" s="1621">
        <f t="shared" si="68"/>
        <v>90.350605026372961</v>
      </c>
      <c r="DF22" s="1621">
        <f t="shared" si="68"/>
        <v>80.44215550810199</v>
      </c>
      <c r="DG22" s="1621">
        <f t="shared" si="68"/>
        <v>73.152591170825332</v>
      </c>
      <c r="DH22" s="1359">
        <f t="shared" si="68"/>
        <v>60.638752403332632</v>
      </c>
      <c r="DI22" s="1621">
        <f t="shared" si="68"/>
        <v>95.99786552828175</v>
      </c>
      <c r="DJ22" s="1818">
        <f t="shared" si="68"/>
        <v>50.162535954923385</v>
      </c>
      <c r="DK22" s="988">
        <f t="shared" si="68"/>
        <v>-100</v>
      </c>
      <c r="DL22" s="1319">
        <f>DL23-100</f>
        <v>25.498583412032659</v>
      </c>
      <c r="DM22" s="2138">
        <f>DM23-100</f>
        <v>111.28240264930912</v>
      </c>
      <c r="DN22" s="2197">
        <f t="shared" ref="DN22:EA22" si="69">DN23-100</f>
        <v>84.9129392138463</v>
      </c>
      <c r="DO22" s="2198">
        <f t="shared" si="69"/>
        <v>-100</v>
      </c>
      <c r="DP22" s="2199">
        <f t="shared" si="69"/>
        <v>-100</v>
      </c>
      <c r="DQ22" s="2199">
        <f t="shared" si="69"/>
        <v>-100</v>
      </c>
      <c r="DR22" s="2199">
        <f t="shared" si="69"/>
        <v>-100</v>
      </c>
      <c r="DS22" s="2199">
        <f t="shared" si="69"/>
        <v>-100</v>
      </c>
      <c r="DT22" s="2199">
        <f t="shared" si="69"/>
        <v>-100</v>
      </c>
      <c r="DU22" s="2199">
        <f t="shared" si="69"/>
        <v>-100</v>
      </c>
      <c r="DV22" s="2199">
        <f t="shared" si="69"/>
        <v>-100</v>
      </c>
      <c r="DW22" s="2199">
        <f t="shared" si="69"/>
        <v>-100</v>
      </c>
      <c r="DX22" s="2200">
        <f t="shared" si="69"/>
        <v>-100</v>
      </c>
      <c r="DY22" s="2204">
        <f t="shared" si="69"/>
        <v>-100</v>
      </c>
      <c r="DZ22" s="2214">
        <f t="shared" si="69"/>
        <v>84.9129392138463</v>
      </c>
      <c r="EA22" s="988" t="e">
        <f t="shared" si="69"/>
        <v>#DIV/0!</v>
      </c>
      <c r="EB22" s="1319">
        <f>EB23-100</f>
        <v>-73.831761911085536</v>
      </c>
      <c r="EC22" s="1422">
        <f>EC23-100</f>
        <v>0</v>
      </c>
    </row>
    <row r="23" spans="1:133" s="685" customFormat="1" ht="27.75" hidden="1" customHeight="1" thickBot="1">
      <c r="B23" s="686">
        <v>126.6</v>
      </c>
      <c r="C23" s="674">
        <f>C21/B21*100</f>
        <v>109.70429580227541</v>
      </c>
      <c r="D23" s="2572"/>
      <c r="E23" s="2568"/>
      <c r="F23" s="675">
        <f>F21/C21*100</f>
        <v>70.70658757582396</v>
      </c>
      <c r="G23" s="675">
        <v>75.970155715584539</v>
      </c>
      <c r="H23" s="675">
        <v>69.553451786366878</v>
      </c>
      <c r="I23" s="675">
        <v>65.595700310269407</v>
      </c>
      <c r="J23" s="675">
        <f t="shared" ref="J23:AK23" si="70">J21/F21*100</f>
        <v>110.4863538946876</v>
      </c>
      <c r="K23" s="675">
        <f t="shared" si="70"/>
        <v>112.53625115560453</v>
      </c>
      <c r="L23" s="675">
        <f t="shared" si="70"/>
        <v>107.75389696499613</v>
      </c>
      <c r="M23" s="675">
        <f t="shared" si="70"/>
        <v>113.04246685104293</v>
      </c>
      <c r="N23" s="675">
        <f t="shared" si="70"/>
        <v>104.25316426724038</v>
      </c>
      <c r="O23" s="675">
        <f t="shared" si="70"/>
        <v>105.51360536562311</v>
      </c>
      <c r="P23" s="675">
        <f t="shared" si="70"/>
        <v>103.74309199832814</v>
      </c>
      <c r="Q23" s="675">
        <f t="shared" si="70"/>
        <v>104.33977363667543</v>
      </c>
      <c r="R23" s="675">
        <f t="shared" si="70"/>
        <v>108.92715028238665</v>
      </c>
      <c r="S23" s="675">
        <f t="shared" si="70"/>
        <v>105.24842286012917</v>
      </c>
      <c r="T23" s="675">
        <f t="shared" si="70"/>
        <v>112.94261157616725</v>
      </c>
      <c r="U23" s="675">
        <f t="shared" si="70"/>
        <v>107.47814081914404</v>
      </c>
      <c r="V23" s="675">
        <f t="shared" si="70"/>
        <v>104.38119136157047</v>
      </c>
      <c r="W23" s="675">
        <f t="shared" si="70"/>
        <v>107.37060775720113</v>
      </c>
      <c r="X23" s="675">
        <f t="shared" si="70"/>
        <v>99.322242149800346</v>
      </c>
      <c r="Y23" s="675">
        <f t="shared" si="70"/>
        <v>102.48034987919381</v>
      </c>
      <c r="Z23" s="675">
        <f t="shared" si="70"/>
        <v>99.939659292227631</v>
      </c>
      <c r="AA23" s="675">
        <f t="shared" si="70"/>
        <v>94.32075578542036</v>
      </c>
      <c r="AB23" s="675">
        <f t="shared" si="70"/>
        <v>104.62902920079411</v>
      </c>
      <c r="AC23" s="675">
        <f t="shared" si="70"/>
        <v>101.84135131908798</v>
      </c>
      <c r="AD23" s="675">
        <f t="shared" si="70"/>
        <v>88.553460334634266</v>
      </c>
      <c r="AE23" s="675">
        <f t="shared" si="70"/>
        <v>89.913296677456628</v>
      </c>
      <c r="AF23" s="675">
        <f t="shared" si="70"/>
        <v>89.941550578296486</v>
      </c>
      <c r="AG23" s="675">
        <f t="shared" si="70"/>
        <v>88.08986568986569</v>
      </c>
      <c r="AH23" s="675">
        <f t="shared" si="70"/>
        <v>105.45888924040277</v>
      </c>
      <c r="AI23" s="675">
        <f t="shared" si="70"/>
        <v>108.54292327895124</v>
      </c>
      <c r="AJ23" s="675">
        <f t="shared" si="70"/>
        <v>95.048129929607327</v>
      </c>
      <c r="AK23" s="675">
        <f t="shared" si="70"/>
        <v>103.66037568472643</v>
      </c>
      <c r="AL23" s="711">
        <v>99.2</v>
      </c>
      <c r="AM23" s="712">
        <v>105.3</v>
      </c>
      <c r="AN23" s="712">
        <v>107.8</v>
      </c>
      <c r="AO23" s="712">
        <v>99.1</v>
      </c>
      <c r="AP23" s="712">
        <v>105.5</v>
      </c>
      <c r="AQ23" s="712">
        <v>84.1</v>
      </c>
      <c r="AR23" s="712">
        <v>114</v>
      </c>
      <c r="AS23" s="712">
        <v>98.3</v>
      </c>
      <c r="AT23" s="712">
        <v>85.8</v>
      </c>
      <c r="AU23" s="712">
        <v>91.2</v>
      </c>
      <c r="AV23" s="712">
        <v>93.1</v>
      </c>
      <c r="AW23" s="712">
        <v>85.4</v>
      </c>
      <c r="AX23" s="709">
        <f t="shared" ref="AX23:CC23" si="71">AX21/AH21*100</f>
        <v>96.251719750493947</v>
      </c>
      <c r="AY23" s="675">
        <f t="shared" si="71"/>
        <v>97.580856004798306</v>
      </c>
      <c r="AZ23" s="675">
        <f t="shared" si="71"/>
        <v>99.765774005376045</v>
      </c>
      <c r="BA23" s="675">
        <f t="shared" si="71"/>
        <v>96.868949434656571</v>
      </c>
      <c r="BB23" s="677">
        <f t="shared" si="71"/>
        <v>110.27501381978995</v>
      </c>
      <c r="BC23" s="678">
        <f t="shared" si="71"/>
        <v>107.06718706439922</v>
      </c>
      <c r="BD23" s="678">
        <f t="shared" si="71"/>
        <v>111.36746597537265</v>
      </c>
      <c r="BE23" s="678">
        <f t="shared" si="71"/>
        <v>110.49628450106157</v>
      </c>
      <c r="BF23" s="678">
        <f t="shared" si="71"/>
        <v>112.1928575849477</v>
      </c>
      <c r="BG23" s="678">
        <f t="shared" si="71"/>
        <v>88.967640320733096</v>
      </c>
      <c r="BH23" s="678">
        <f t="shared" si="71"/>
        <v>113.28885182096191</v>
      </c>
      <c r="BI23" s="678">
        <f t="shared" si="71"/>
        <v>107.59493670886076</v>
      </c>
      <c r="BJ23" s="678">
        <f t="shared" si="71"/>
        <v>108.7590754679278</v>
      </c>
      <c r="BK23" s="678">
        <f t="shared" si="71"/>
        <v>103.97557407289612</v>
      </c>
      <c r="BL23" s="678">
        <f t="shared" si="71"/>
        <v>109.73050173869845</v>
      </c>
      <c r="BM23" s="678">
        <f t="shared" si="71"/>
        <v>111.89889025893957</v>
      </c>
      <c r="BN23" s="690">
        <f t="shared" si="71"/>
        <v>108.17485692791315</v>
      </c>
      <c r="BO23" s="709">
        <f t="shared" si="71"/>
        <v>105.36537956396113</v>
      </c>
      <c r="BP23" s="675">
        <f t="shared" si="71"/>
        <v>107.00526568806109</v>
      </c>
      <c r="BQ23" s="675">
        <f t="shared" si="71"/>
        <v>107.12266442864085</v>
      </c>
      <c r="BR23" s="682">
        <f t="shared" si="71"/>
        <v>102.60041355974685</v>
      </c>
      <c r="BS23" s="680">
        <f t="shared" si="71"/>
        <v>98.919411534956382</v>
      </c>
      <c r="BT23" s="683">
        <f t="shared" si="71"/>
        <v>94.227188081936688</v>
      </c>
      <c r="BU23" s="683">
        <f t="shared" si="71"/>
        <v>80.046835595052229</v>
      </c>
      <c r="BV23" s="683">
        <f t="shared" si="71"/>
        <v>97.241683676283998</v>
      </c>
      <c r="BW23" s="683">
        <f t="shared" si="71"/>
        <v>79.842278908827552</v>
      </c>
      <c r="BX23" s="683">
        <f t="shared" si="71"/>
        <v>79.288343558282207</v>
      </c>
      <c r="BY23" s="683">
        <f t="shared" si="71"/>
        <v>80.786255096097847</v>
      </c>
      <c r="BZ23" s="683">
        <f t="shared" si="71"/>
        <v>81.093826555609994</v>
      </c>
      <c r="CA23" s="683">
        <f t="shared" si="71"/>
        <v>96.298788694481829</v>
      </c>
      <c r="CB23" s="683">
        <f t="shared" si="71"/>
        <v>92.411295342651798</v>
      </c>
      <c r="CC23" s="678">
        <f t="shared" si="71"/>
        <v>84.049586776859513</v>
      </c>
      <c r="CD23" s="682">
        <f>CD21/SUM(BB21:BM21)*100</f>
        <v>88.945794503944214</v>
      </c>
      <c r="CE23" s="675">
        <f t="shared" ref="CE23:CS23" si="72">CE21/BO21*100</f>
        <v>85.116895937934714</v>
      </c>
      <c r="CF23" s="682">
        <f t="shared" si="72"/>
        <v>92.612288821790145</v>
      </c>
      <c r="CG23" s="677">
        <f t="shared" si="72"/>
        <v>83.413397109457151</v>
      </c>
      <c r="CH23" s="1160">
        <f t="shared" si="72"/>
        <v>89.501648955661423</v>
      </c>
      <c r="CI23" s="680">
        <f t="shared" si="72"/>
        <v>90.405369834166876</v>
      </c>
      <c r="CJ23" s="683">
        <f t="shared" si="72"/>
        <v>68.101531620553359</v>
      </c>
      <c r="CK23" s="1280">
        <f t="shared" si="72"/>
        <v>38.729277623584132</v>
      </c>
      <c r="CL23" s="1280">
        <f t="shared" si="72"/>
        <v>21.285527883360754</v>
      </c>
      <c r="CM23" s="1280">
        <f t="shared" si="72"/>
        <v>57.125579520258007</v>
      </c>
      <c r="CN23" s="1360">
        <f t="shared" si="72"/>
        <v>46.719281956050757</v>
      </c>
      <c r="CO23" s="1360">
        <f t="shared" si="72"/>
        <v>46.471054718477397</v>
      </c>
      <c r="CP23" s="1360">
        <f t="shared" si="72"/>
        <v>60.123857714674124</v>
      </c>
      <c r="CQ23" s="1360">
        <f t="shared" si="72"/>
        <v>52.9572454100756</v>
      </c>
      <c r="CR23" s="1360">
        <f t="shared" si="72"/>
        <v>57.330067360685852</v>
      </c>
      <c r="CS23" s="1360">
        <f t="shared" si="72"/>
        <v>51.185403692778323</v>
      </c>
      <c r="CT23" s="1822">
        <f>CT21/SUM(BR21:CC21)*100</f>
        <v>56.695428778866827</v>
      </c>
      <c r="CU23" s="709">
        <f t="shared" ref="CU23:DI23" si="73">CU21/CE21*100</f>
        <v>54.295220633460836</v>
      </c>
      <c r="CV23" s="682">
        <f t="shared" si="73"/>
        <v>60.922587486744426</v>
      </c>
      <c r="CW23" s="682">
        <f t="shared" si="73"/>
        <v>43.289337090315883</v>
      </c>
      <c r="CX23" s="1360">
        <f t="shared" si="73"/>
        <v>65.445240532241556</v>
      </c>
      <c r="CY23" s="1360">
        <f t="shared" si="73"/>
        <v>61.915853836075115</v>
      </c>
      <c r="CZ23" s="1360">
        <f t="shared" si="73"/>
        <v>113.32184637707445</v>
      </c>
      <c r="DA23" s="1360">
        <f t="shared" si="73"/>
        <v>267.63509587449158</v>
      </c>
      <c r="DB23" s="1360">
        <f t="shared" si="73"/>
        <v>289.07249466950964</v>
      </c>
      <c r="DC23" s="1360">
        <f t="shared" si="73"/>
        <v>220.81863091037403</v>
      </c>
      <c r="DD23" s="1360">
        <f t="shared" si="73"/>
        <v>168.8141768797615</v>
      </c>
      <c r="DE23" s="1360">
        <f t="shared" si="73"/>
        <v>190.35060502637296</v>
      </c>
      <c r="DF23" s="1360">
        <f t="shared" si="73"/>
        <v>180.44215550810199</v>
      </c>
      <c r="DG23" s="1360">
        <f t="shared" si="73"/>
        <v>173.15259117082533</v>
      </c>
      <c r="DH23" s="1360">
        <f t="shared" si="73"/>
        <v>160.63875240333263</v>
      </c>
      <c r="DI23" s="1360">
        <f t="shared" si="73"/>
        <v>195.99786552828175</v>
      </c>
      <c r="DJ23" s="1821">
        <f>DJ21/SUM(CH21:CS21)*100</f>
        <v>150.16253595492338</v>
      </c>
      <c r="DK23" s="709">
        <f t="shared" ref="DK23:DY23" si="74">DK21/CU21*100</f>
        <v>0</v>
      </c>
      <c r="DL23" s="682">
        <f t="shared" si="74"/>
        <v>125.49858341203266</v>
      </c>
      <c r="DM23" s="2139">
        <f t="shared" si="74"/>
        <v>211.28240264930912</v>
      </c>
      <c r="DN23" s="2146">
        <f t="shared" si="74"/>
        <v>184.9129392138463</v>
      </c>
      <c r="DO23" s="2143">
        <f t="shared" si="74"/>
        <v>0</v>
      </c>
      <c r="DP23" s="684">
        <f t="shared" si="74"/>
        <v>0</v>
      </c>
      <c r="DQ23" s="684">
        <f t="shared" si="74"/>
        <v>0</v>
      </c>
      <c r="DR23" s="684">
        <f t="shared" si="74"/>
        <v>0</v>
      </c>
      <c r="DS23" s="684">
        <f t="shared" si="74"/>
        <v>0</v>
      </c>
      <c r="DT23" s="684">
        <f t="shared" si="74"/>
        <v>0</v>
      </c>
      <c r="DU23" s="684">
        <f t="shared" si="74"/>
        <v>0</v>
      </c>
      <c r="DV23" s="684">
        <f t="shared" si="74"/>
        <v>0</v>
      </c>
      <c r="DW23" s="684">
        <f t="shared" si="74"/>
        <v>0</v>
      </c>
      <c r="DX23" s="684">
        <f t="shared" si="74"/>
        <v>0</v>
      </c>
      <c r="DY23" s="684">
        <f t="shared" si="74"/>
        <v>0</v>
      </c>
      <c r="DZ23" s="1830">
        <f>DZ21/SUM(CX21:CX21)*100</f>
        <v>184.9129392138463</v>
      </c>
      <c r="EA23" s="709" t="e">
        <f>EA21/DK21*100</f>
        <v>#DIV/0!</v>
      </c>
      <c r="EB23" s="682">
        <f>EB21/DL21*100</f>
        <v>26.168238088914464</v>
      </c>
      <c r="EC23" s="684">
        <f>EC21/DM21*100</f>
        <v>100</v>
      </c>
    </row>
    <row r="24" spans="1:133" ht="27.75" customHeight="1" thickTop="1" thickBot="1">
      <c r="A24" s="18"/>
      <c r="B24" s="36"/>
      <c r="C24" s="36"/>
      <c r="D24" s="64" t="s">
        <v>80</v>
      </c>
      <c r="E24" s="65"/>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4"/>
      <c r="BO24" s="163"/>
      <c r="BP24" s="163"/>
      <c r="BQ24" s="163"/>
      <c r="BR24" s="164"/>
      <c r="BS24" s="164"/>
      <c r="BT24" s="164"/>
      <c r="BU24" s="164"/>
      <c r="BV24" s="164"/>
      <c r="BW24" s="164"/>
      <c r="BX24" s="164"/>
      <c r="BY24" s="164"/>
      <c r="BZ24" s="164"/>
      <c r="CA24" s="164"/>
      <c r="CB24" s="164"/>
      <c r="CC24" s="164"/>
      <c r="CD24" s="163"/>
      <c r="CE24" s="164"/>
      <c r="CF24" s="164"/>
      <c r="CG24" s="163"/>
      <c r="CH24" s="164"/>
      <c r="CI24" s="164"/>
      <c r="CJ24" s="164"/>
      <c r="CK24" s="164"/>
      <c r="CL24" s="164"/>
      <c r="CM24" s="164"/>
      <c r="CN24" s="164"/>
      <c r="CO24" s="164"/>
      <c r="CP24" s="164"/>
      <c r="CQ24" s="164"/>
      <c r="CR24" s="164"/>
      <c r="CS24" s="164"/>
      <c r="CT24" s="163"/>
      <c r="CU24" s="164"/>
      <c r="CV24" s="164"/>
      <c r="CW24" s="163"/>
      <c r="CX24" s="164"/>
      <c r="CY24" s="164"/>
      <c r="CZ24" s="164"/>
      <c r="DA24" s="164"/>
      <c r="DB24" s="164"/>
      <c r="DC24" s="164"/>
      <c r="DD24" s="164"/>
      <c r="DE24" s="164"/>
      <c r="DF24" s="164"/>
      <c r="DG24" s="164"/>
      <c r="DH24" s="164"/>
      <c r="DI24" s="164"/>
      <c r="DJ24" s="164"/>
      <c r="DK24" s="164"/>
      <c r="DL24" s="164"/>
      <c r="DM24" s="2140"/>
      <c r="DN24" s="2147"/>
      <c r="DO24" s="2144"/>
      <c r="DP24" s="1427"/>
      <c r="DQ24" s="1427"/>
      <c r="DR24" s="1427"/>
      <c r="DS24" s="1427"/>
      <c r="DT24" s="1427"/>
      <c r="DU24" s="1427"/>
      <c r="DV24" s="1427"/>
      <c r="DW24" s="1427"/>
      <c r="DX24" s="1427"/>
      <c r="DY24" s="1427"/>
      <c r="DZ24" s="164"/>
      <c r="EA24" s="164"/>
      <c r="EB24" s="164"/>
      <c r="EC24" s="1423"/>
    </row>
    <row r="25" spans="1:133" ht="27.75" customHeight="1">
      <c r="B25" s="9">
        <f>B28+B31</f>
        <v>106463</v>
      </c>
      <c r="C25" s="9">
        <f>C28+C31</f>
        <v>109535</v>
      </c>
      <c r="D25" s="2571"/>
      <c r="E25" s="2573" t="s">
        <v>76</v>
      </c>
      <c r="F25" s="135">
        <f t="shared" ref="F25:AM25" si="75">F28+F31</f>
        <v>79242</v>
      </c>
      <c r="G25" s="136">
        <f t="shared" si="75"/>
        <v>87267</v>
      </c>
      <c r="H25" s="137">
        <f>H28+H31</f>
        <v>38045</v>
      </c>
      <c r="I25" s="670">
        <f>I28+I31</f>
        <v>39221</v>
      </c>
      <c r="J25" s="135">
        <f t="shared" si="75"/>
        <v>107104</v>
      </c>
      <c r="K25" s="136">
        <f t="shared" si="75"/>
        <v>112896</v>
      </c>
      <c r="L25" s="137">
        <f>L28+L31</f>
        <v>52586</v>
      </c>
      <c r="M25" s="670">
        <f>M28+M31</f>
        <v>51947</v>
      </c>
      <c r="N25" s="135">
        <f t="shared" si="75"/>
        <v>121606</v>
      </c>
      <c r="O25" s="136">
        <f t="shared" si="75"/>
        <v>128770</v>
      </c>
      <c r="P25" s="137">
        <f>P28+P31</f>
        <v>55427</v>
      </c>
      <c r="Q25" s="670">
        <f>Q28+Q31</f>
        <v>55953</v>
      </c>
      <c r="R25" s="135">
        <f t="shared" si="75"/>
        <v>154795</v>
      </c>
      <c r="S25" s="136">
        <f t="shared" si="75"/>
        <v>154683</v>
      </c>
      <c r="T25" s="137">
        <f>T28+T31</f>
        <v>77261</v>
      </c>
      <c r="U25" s="670">
        <f>U28+U31</f>
        <v>75698</v>
      </c>
      <c r="V25" s="135">
        <f t="shared" si="75"/>
        <v>162460</v>
      </c>
      <c r="W25" s="136">
        <f t="shared" si="75"/>
        <v>166241</v>
      </c>
      <c r="X25" s="137">
        <f>X28+X31</f>
        <v>78053</v>
      </c>
      <c r="Y25" s="670">
        <f>Y28+Y31</f>
        <v>79210</v>
      </c>
      <c r="Z25" s="135">
        <f t="shared" si="75"/>
        <v>168348</v>
      </c>
      <c r="AA25" s="136">
        <f t="shared" si="75"/>
        <v>168967</v>
      </c>
      <c r="AB25" s="137">
        <f>AB28+AB31</f>
        <v>80079</v>
      </c>
      <c r="AC25" s="670">
        <f>AC28+AC31</f>
        <v>77981</v>
      </c>
      <c r="AD25" s="135">
        <f t="shared" si="75"/>
        <v>168764</v>
      </c>
      <c r="AE25" s="136">
        <f t="shared" si="75"/>
        <v>167767</v>
      </c>
      <c r="AF25" s="137">
        <f>AF28+AF31</f>
        <v>82384</v>
      </c>
      <c r="AG25" s="670">
        <f>AG28+AG31</f>
        <v>79806</v>
      </c>
      <c r="AH25" s="135">
        <f t="shared" si="75"/>
        <v>170469</v>
      </c>
      <c r="AI25" s="136">
        <f t="shared" si="75"/>
        <v>174409</v>
      </c>
      <c r="AJ25" s="137">
        <f>AJ28+AJ31</f>
        <v>83955</v>
      </c>
      <c r="AK25" s="670">
        <f>AK28+AK31</f>
        <v>81791</v>
      </c>
      <c r="AL25" s="138">
        <f t="shared" si="75"/>
        <v>11467</v>
      </c>
      <c r="AM25" s="139">
        <f t="shared" si="75"/>
        <v>13919</v>
      </c>
      <c r="AN25" s="139">
        <f t="shared" ref="AN25:AW25" si="76">AN28+AN31</f>
        <v>22047</v>
      </c>
      <c r="AO25" s="139">
        <f t="shared" si="76"/>
        <v>11825</v>
      </c>
      <c r="AP25" s="139">
        <f t="shared" si="76"/>
        <v>13176</v>
      </c>
      <c r="AQ25" s="139">
        <f t="shared" si="76"/>
        <v>15169</v>
      </c>
      <c r="AR25" s="139">
        <f t="shared" si="76"/>
        <v>14445</v>
      </c>
      <c r="AS25" s="139">
        <f t="shared" si="76"/>
        <v>17651</v>
      </c>
      <c r="AT25" s="139">
        <f t="shared" si="76"/>
        <v>15331</v>
      </c>
      <c r="AU25" s="139">
        <f t="shared" si="76"/>
        <v>14320</v>
      </c>
      <c r="AV25" s="139">
        <f t="shared" si="76"/>
        <v>16789</v>
      </c>
      <c r="AW25" s="139">
        <f t="shared" si="76"/>
        <v>18986</v>
      </c>
      <c r="AX25" s="165">
        <f t="shared" ref="AX25:BC25" si="77">AX28+AX31</f>
        <v>185125</v>
      </c>
      <c r="AY25" s="136">
        <f t="shared" si="77"/>
        <v>186929</v>
      </c>
      <c r="AZ25" s="137">
        <f t="shared" si="77"/>
        <v>87603</v>
      </c>
      <c r="BA25" s="670">
        <f t="shared" si="77"/>
        <v>87597</v>
      </c>
      <c r="BB25" s="138">
        <f t="shared" si="77"/>
        <v>13395</v>
      </c>
      <c r="BC25" s="139">
        <f t="shared" si="77"/>
        <v>14356</v>
      </c>
      <c r="BD25" s="139">
        <f t="shared" ref="BD25:BM25" si="78">BD28+BD31</f>
        <v>21486</v>
      </c>
      <c r="BE25" s="139">
        <f t="shared" si="78"/>
        <v>15165</v>
      </c>
      <c r="BF25" s="139">
        <f t="shared" si="78"/>
        <v>15933</v>
      </c>
      <c r="BG25" s="139">
        <f t="shared" si="78"/>
        <v>16867</v>
      </c>
      <c r="BH25" s="139">
        <f t="shared" si="78"/>
        <v>16378</v>
      </c>
      <c r="BI25" s="139">
        <f t="shared" si="78"/>
        <v>16669</v>
      </c>
      <c r="BJ25" s="139">
        <f t="shared" si="78"/>
        <v>19073</v>
      </c>
      <c r="BK25" s="139">
        <f t="shared" si="78"/>
        <v>16885</v>
      </c>
      <c r="BL25" s="139">
        <f t="shared" si="78"/>
        <v>18085</v>
      </c>
      <c r="BM25" s="139">
        <f t="shared" si="78"/>
        <v>19476</v>
      </c>
      <c r="BN25" s="140">
        <f t="shared" ref="BN25:BU25" si="79">BN28+BN31</f>
        <v>203768</v>
      </c>
      <c r="BO25" s="987">
        <f t="shared" si="79"/>
        <v>203154</v>
      </c>
      <c r="BP25" s="137">
        <f>BP28+BP31</f>
        <v>97202</v>
      </c>
      <c r="BQ25" s="670">
        <f>BQ28+BQ31</f>
        <v>100085</v>
      </c>
      <c r="BR25" s="141">
        <f t="shared" si="79"/>
        <v>13092</v>
      </c>
      <c r="BS25" s="142">
        <f t="shared" si="79"/>
        <v>14881</v>
      </c>
      <c r="BT25" s="143">
        <f t="shared" si="79"/>
        <v>20650</v>
      </c>
      <c r="BU25" s="143">
        <f t="shared" si="79"/>
        <v>13017</v>
      </c>
      <c r="BV25" s="143">
        <f t="shared" ref="BV25:CE25" si="80">BV28+BV31</f>
        <v>13818</v>
      </c>
      <c r="BW25" s="143">
        <f t="shared" si="80"/>
        <v>15316</v>
      </c>
      <c r="BX25" s="143">
        <f t="shared" si="80"/>
        <v>16603</v>
      </c>
      <c r="BY25" s="143">
        <f t="shared" si="80"/>
        <v>17206</v>
      </c>
      <c r="BZ25" s="143">
        <f t="shared" si="80"/>
        <v>17876</v>
      </c>
      <c r="CA25" s="143">
        <f>CA28+CA31</f>
        <v>14174</v>
      </c>
      <c r="CB25" s="143">
        <f>CB28+CB31</f>
        <v>15265</v>
      </c>
      <c r="CC25" s="139">
        <f>CC28+CC31</f>
        <v>17981</v>
      </c>
      <c r="CD25" s="1181">
        <f t="shared" si="80"/>
        <v>189879</v>
      </c>
      <c r="CE25" s="136">
        <f t="shared" si="80"/>
        <v>180302</v>
      </c>
      <c r="CF25" s="1318">
        <f>CF28+CF31</f>
        <v>90774</v>
      </c>
      <c r="CG25" s="983">
        <f>CG28+CG31</f>
        <v>93836</v>
      </c>
      <c r="CH25" s="1158">
        <f t="shared" ref="CH25:CP25" si="81">CH28+CH31</f>
        <v>10718</v>
      </c>
      <c r="CI25" s="142">
        <f t="shared" si="81"/>
        <v>12631</v>
      </c>
      <c r="CJ25" s="143">
        <f t="shared" si="81"/>
        <v>15697</v>
      </c>
      <c r="CK25" s="143">
        <f t="shared" si="81"/>
        <v>7694</v>
      </c>
      <c r="CL25" s="143">
        <f t="shared" si="81"/>
        <v>8199</v>
      </c>
      <c r="CM25" s="143">
        <f t="shared" si="81"/>
        <v>12031</v>
      </c>
      <c r="CN25" s="1358">
        <f t="shared" si="81"/>
        <v>11467</v>
      </c>
      <c r="CO25" s="1358">
        <f t="shared" si="81"/>
        <v>11199</v>
      </c>
      <c r="CP25" s="1358">
        <f t="shared" si="81"/>
        <v>13846</v>
      </c>
      <c r="CQ25" s="1358">
        <f t="shared" ref="CQ25:DF25" si="82">CQ28+CQ31</f>
        <v>11605</v>
      </c>
      <c r="CR25" s="1358">
        <f t="shared" si="82"/>
        <v>12656</v>
      </c>
      <c r="CS25" s="1358">
        <f t="shared" si="82"/>
        <v>14550</v>
      </c>
      <c r="CT25" s="162">
        <f t="shared" si="82"/>
        <v>142293</v>
      </c>
      <c r="CU25" s="987">
        <f t="shared" si="82"/>
        <v>142606</v>
      </c>
      <c r="CV25" s="1318">
        <f t="shared" si="82"/>
        <v>66970</v>
      </c>
      <c r="CW25" s="1706">
        <f t="shared" si="82"/>
        <v>64436</v>
      </c>
      <c r="CX25" s="1358">
        <f t="shared" si="82"/>
        <v>10487</v>
      </c>
      <c r="CY25" s="1358">
        <f t="shared" si="82"/>
        <v>11873</v>
      </c>
      <c r="CZ25" s="1358">
        <f t="shared" si="82"/>
        <v>16999</v>
      </c>
      <c r="DA25" s="1358">
        <f t="shared" si="82"/>
        <v>11287</v>
      </c>
      <c r="DB25" s="1358">
        <f t="shared" si="82"/>
        <v>11460</v>
      </c>
      <c r="DC25" s="1358">
        <f t="shared" si="82"/>
        <v>13554</v>
      </c>
      <c r="DD25" s="1358">
        <f t="shared" si="82"/>
        <v>12197</v>
      </c>
      <c r="DE25" s="1358">
        <f t="shared" si="82"/>
        <v>12027</v>
      </c>
      <c r="DF25" s="1358">
        <f t="shared" si="82"/>
        <v>13785</v>
      </c>
      <c r="DG25" s="1358">
        <f t="shared" ref="DG25:DV25" si="83">DG28+DG31</f>
        <v>12349</v>
      </c>
      <c r="DH25" s="1358">
        <f t="shared" si="83"/>
        <v>14171</v>
      </c>
      <c r="DI25" s="1358">
        <f t="shared" si="83"/>
        <v>15023</v>
      </c>
      <c r="DJ25" s="1815">
        <f t="shared" si="83"/>
        <v>155212</v>
      </c>
      <c r="DK25" s="987">
        <f t="shared" si="83"/>
        <v>0</v>
      </c>
      <c r="DL25" s="1318">
        <f t="shared" si="83"/>
        <v>75660</v>
      </c>
      <c r="DM25" s="2126">
        <f t="shared" si="83"/>
        <v>74310</v>
      </c>
      <c r="DN25" s="2194">
        <f t="shared" si="83"/>
        <v>11527</v>
      </c>
      <c r="DO25" s="2195">
        <f t="shared" si="83"/>
        <v>0</v>
      </c>
      <c r="DP25" s="2196">
        <f t="shared" si="83"/>
        <v>0</v>
      </c>
      <c r="DQ25" s="2196">
        <f t="shared" si="83"/>
        <v>0</v>
      </c>
      <c r="DR25" s="2196">
        <f t="shared" si="83"/>
        <v>0</v>
      </c>
      <c r="DS25" s="2196">
        <f t="shared" si="83"/>
        <v>0</v>
      </c>
      <c r="DT25" s="2196">
        <f t="shared" si="83"/>
        <v>0</v>
      </c>
      <c r="DU25" s="2196">
        <f t="shared" si="83"/>
        <v>0</v>
      </c>
      <c r="DV25" s="2196">
        <f t="shared" si="83"/>
        <v>0</v>
      </c>
      <c r="DW25" s="2196">
        <f t="shared" ref="DW25:EC25" si="84">DW28+DW31</f>
        <v>0</v>
      </c>
      <c r="DX25" s="2196">
        <f t="shared" si="84"/>
        <v>0</v>
      </c>
      <c r="DY25" s="2196">
        <f t="shared" si="84"/>
        <v>0</v>
      </c>
      <c r="DZ25" s="2211">
        <f t="shared" si="84"/>
        <v>11527</v>
      </c>
      <c r="EA25" s="987">
        <f t="shared" si="84"/>
        <v>0</v>
      </c>
      <c r="EB25" s="1318">
        <f t="shared" si="84"/>
        <v>11527</v>
      </c>
      <c r="EC25" s="1421">
        <f t="shared" si="84"/>
        <v>74310</v>
      </c>
    </row>
    <row r="26" spans="1:133" ht="27.75" customHeight="1" thickBot="1">
      <c r="B26" s="66"/>
      <c r="C26" s="66"/>
      <c r="D26" s="2571"/>
      <c r="E26" s="2574"/>
      <c r="F26" s="156">
        <f t="shared" ref="F26:CE26" si="85">F27-100</f>
        <v>-27.656000365180077</v>
      </c>
      <c r="G26" s="157">
        <f t="shared" si="85"/>
        <v>-10.568764091002265</v>
      </c>
      <c r="H26" s="146">
        <f>H27-100</f>
        <v>-34.907951999999995</v>
      </c>
      <c r="I26" s="671">
        <f>I27-100</f>
        <v>-30.132178993872031</v>
      </c>
      <c r="J26" s="156">
        <f t="shared" si="85"/>
        <v>35.160647131571636</v>
      </c>
      <c r="K26" s="157">
        <f t="shared" si="85"/>
        <v>29.36848980714359</v>
      </c>
      <c r="L26" s="146">
        <f>L27-100</f>
        <v>38.22052832172426</v>
      </c>
      <c r="M26" s="671">
        <f>M27-100</f>
        <v>32.446903444583256</v>
      </c>
      <c r="N26" s="156">
        <f t="shared" si="85"/>
        <v>13.540110546758299</v>
      </c>
      <c r="O26" s="157">
        <f t="shared" si="85"/>
        <v>14.06072845804988</v>
      </c>
      <c r="P26" s="146">
        <f>P27-100</f>
        <v>5.4025786330962546</v>
      </c>
      <c r="Q26" s="671">
        <f>Q27-100</f>
        <v>7.7117061620497935</v>
      </c>
      <c r="R26" s="156">
        <f t="shared" si="85"/>
        <v>27.292238869792612</v>
      </c>
      <c r="S26" s="157">
        <f t="shared" si="85"/>
        <v>20.123475964898645</v>
      </c>
      <c r="T26" s="146">
        <f>T27-100</f>
        <v>39.392353906940656</v>
      </c>
      <c r="U26" s="671">
        <f>U27-100</f>
        <v>35.288545743749211</v>
      </c>
      <c r="V26" s="156">
        <f t="shared" si="85"/>
        <v>4.9517103265609421</v>
      </c>
      <c r="W26" s="157">
        <f t="shared" si="85"/>
        <v>7.4720557527329987</v>
      </c>
      <c r="X26" s="146">
        <f>X27-100</f>
        <v>1.0250967499773509</v>
      </c>
      <c r="Y26" s="671">
        <f>Y27-100</f>
        <v>4.639488493751486</v>
      </c>
      <c r="Z26" s="156">
        <f t="shared" si="85"/>
        <v>3.6242767450449236</v>
      </c>
      <c r="AA26" s="157">
        <f t="shared" si="85"/>
        <v>1.6397880185995035</v>
      </c>
      <c r="AB26" s="146">
        <f>AB27-100</f>
        <v>2.5956721714732254</v>
      </c>
      <c r="AC26" s="671">
        <f>AC27-100</f>
        <v>-1.5515717712410009</v>
      </c>
      <c r="AD26" s="156">
        <f t="shared" si="85"/>
        <v>0.24710718274052113</v>
      </c>
      <c r="AE26" s="157">
        <f t="shared" si="85"/>
        <v>-0.71019784928417096</v>
      </c>
      <c r="AF26" s="146">
        <f>AF27-100</f>
        <v>2.8784075725221356</v>
      </c>
      <c r="AG26" s="671">
        <f>AG27-100</f>
        <v>2.3403136661494415</v>
      </c>
      <c r="AH26" s="156">
        <f t="shared" si="85"/>
        <v>1.0102865540044093</v>
      </c>
      <c r="AI26" s="157">
        <f t="shared" si="85"/>
        <v>3.9590622708875998</v>
      </c>
      <c r="AJ26" s="146">
        <f>AJ27-100</f>
        <v>1.9069236744998932</v>
      </c>
      <c r="AK26" s="671">
        <f>AK27-100</f>
        <v>2.4872816580207058</v>
      </c>
      <c r="AL26" s="158">
        <f t="shared" si="85"/>
        <v>1.9000000000000057</v>
      </c>
      <c r="AM26" s="159">
        <f t="shared" si="85"/>
        <v>10.200000000000003</v>
      </c>
      <c r="AN26" s="159">
        <f t="shared" si="85"/>
        <v>12.400000000000006</v>
      </c>
      <c r="AO26" s="159">
        <f t="shared" si="85"/>
        <v>-3</v>
      </c>
      <c r="AP26" s="159">
        <f t="shared" si="85"/>
        <v>-0.20000000000000284</v>
      </c>
      <c r="AQ26" s="159">
        <f t="shared" si="85"/>
        <v>0.70000000000000284</v>
      </c>
      <c r="AR26" s="159">
        <f t="shared" si="85"/>
        <v>16</v>
      </c>
      <c r="AS26" s="159">
        <f t="shared" si="85"/>
        <v>30.300000000000011</v>
      </c>
      <c r="AT26" s="159">
        <f t="shared" si="85"/>
        <v>4.9999999999997158E-2</v>
      </c>
      <c r="AU26" s="159">
        <f t="shared" si="85"/>
        <v>6.2999999999999972</v>
      </c>
      <c r="AV26" s="159">
        <f t="shared" si="85"/>
        <v>10.5</v>
      </c>
      <c r="AW26" s="159">
        <f t="shared" si="85"/>
        <v>14.900000000000006</v>
      </c>
      <c r="AX26" s="160">
        <f t="shared" si="85"/>
        <v>8.5974576022620113</v>
      </c>
      <c r="AY26" s="157">
        <f t="shared" si="85"/>
        <v>7.178528630976615</v>
      </c>
      <c r="AZ26" s="146">
        <f>AZ27-100</f>
        <v>4.3451849204931108</v>
      </c>
      <c r="BA26" s="671">
        <f>BA27-100</f>
        <v>7.0985805284200012</v>
      </c>
      <c r="BB26" s="158">
        <f t="shared" si="85"/>
        <v>16.813464724862655</v>
      </c>
      <c r="BC26" s="159">
        <f t="shared" si="85"/>
        <v>3.1395933615920626</v>
      </c>
      <c r="BD26" s="159">
        <f t="shared" si="85"/>
        <v>-2.5445638862430258</v>
      </c>
      <c r="BE26" s="159">
        <f t="shared" si="85"/>
        <v>28.245243128964063</v>
      </c>
      <c r="BF26" s="159">
        <f t="shared" si="85"/>
        <v>20.924408014571938</v>
      </c>
      <c r="BG26" s="159">
        <f t="shared" si="85"/>
        <v>11.193882259872098</v>
      </c>
      <c r="BH26" s="159">
        <f t="shared" si="85"/>
        <v>13.381793007961235</v>
      </c>
      <c r="BI26" s="159">
        <f t="shared" si="85"/>
        <v>-5.5634241686023529</v>
      </c>
      <c r="BJ26" s="159">
        <f t="shared" si="85"/>
        <v>24.408062096405985</v>
      </c>
      <c r="BK26" s="159">
        <f t="shared" si="85"/>
        <v>17.912011173184354</v>
      </c>
      <c r="BL26" s="159">
        <f t="shared" si="85"/>
        <v>7.719340044076489</v>
      </c>
      <c r="BM26" s="159">
        <f t="shared" si="85"/>
        <v>2.5808490466659606</v>
      </c>
      <c r="BN26" s="160">
        <f t="shared" si="85"/>
        <v>10.07049291019581</v>
      </c>
      <c r="BO26" s="988">
        <f t="shared" si="85"/>
        <v>8.6797661144070872</v>
      </c>
      <c r="BP26" s="146">
        <f>BP27-100</f>
        <v>10.957387304087746</v>
      </c>
      <c r="BQ26" s="671">
        <f>BQ27-100</f>
        <v>14.256195988447089</v>
      </c>
      <c r="BR26" s="152">
        <f t="shared" si="85"/>
        <v>-2.2620380739081725</v>
      </c>
      <c r="BS26" s="153">
        <f t="shared" si="85"/>
        <v>3.6570075229869019</v>
      </c>
      <c r="BT26" s="161">
        <f t="shared" si="85"/>
        <v>-3.8909057060411527</v>
      </c>
      <c r="BU26" s="161">
        <f t="shared" si="85"/>
        <v>-14.164193867457968</v>
      </c>
      <c r="BV26" s="161">
        <f t="shared" si="85"/>
        <v>-13.274336283185846</v>
      </c>
      <c r="BW26" s="161">
        <f t="shared" si="85"/>
        <v>-9.1954704452481195</v>
      </c>
      <c r="BX26" s="161">
        <f t="shared" si="85"/>
        <v>1.3737941140554426</v>
      </c>
      <c r="BY26" s="161">
        <f t="shared" si="85"/>
        <v>3.2215489831423554</v>
      </c>
      <c r="BZ26" s="161">
        <f t="shared" si="85"/>
        <v>-6.2758873800660524</v>
      </c>
      <c r="CA26" s="161">
        <f t="shared" si="85"/>
        <v>-16.055670713651168</v>
      </c>
      <c r="CB26" s="161">
        <f t="shared" si="85"/>
        <v>-15.593032900193521</v>
      </c>
      <c r="CC26" s="159">
        <f t="shared" si="85"/>
        <v>-7.6761141918258318</v>
      </c>
      <c r="CD26" s="1183">
        <f t="shared" si="85"/>
        <v>-6.8160849593655541</v>
      </c>
      <c r="CE26" s="157">
        <f t="shared" si="85"/>
        <v>-11.248609429299933</v>
      </c>
      <c r="CF26" s="1319">
        <f>CF27-100</f>
        <v>-6.6130326536490998</v>
      </c>
      <c r="CG26" s="984">
        <f>CG27-100</f>
        <v>-6.243692861068098</v>
      </c>
      <c r="CH26" s="1159">
        <f t="shared" ref="CH26:CU26" si="86">CH27-100</f>
        <v>-18.133211121295446</v>
      </c>
      <c r="CI26" s="153">
        <f t="shared" si="86"/>
        <v>-15.119951616154822</v>
      </c>
      <c r="CJ26" s="161">
        <f t="shared" si="86"/>
        <v>-23.985472154963688</v>
      </c>
      <c r="CK26" s="161">
        <f t="shared" si="86"/>
        <v>-40.892678804640084</v>
      </c>
      <c r="CL26" s="161">
        <f t="shared" si="86"/>
        <v>-40.664350846721661</v>
      </c>
      <c r="CM26" s="161">
        <f t="shared" si="86"/>
        <v>-21.448158788195343</v>
      </c>
      <c r="CN26" s="1359">
        <f t="shared" si="86"/>
        <v>-30.934168523760761</v>
      </c>
      <c r="CO26" s="1359">
        <f t="shared" si="86"/>
        <v>-34.912239916308266</v>
      </c>
      <c r="CP26" s="1359">
        <f t="shared" si="86"/>
        <v>-22.544193331841583</v>
      </c>
      <c r="CQ26" s="1359">
        <f t="shared" si="86"/>
        <v>-18.124735431070974</v>
      </c>
      <c r="CR26" s="1375">
        <f t="shared" si="86"/>
        <v>-17.091385522436951</v>
      </c>
      <c r="CS26" s="1359">
        <f t="shared" si="86"/>
        <v>-19.081252433123851</v>
      </c>
      <c r="CT26" s="1586">
        <f t="shared" si="86"/>
        <v>-25.061223200037915</v>
      </c>
      <c r="CU26" s="988">
        <f t="shared" si="86"/>
        <v>-20.907144679482201</v>
      </c>
      <c r="CV26" s="1319">
        <f>CV27-100</f>
        <v>-26.223367924736166</v>
      </c>
      <c r="CW26" s="1707">
        <f>CW27-100</f>
        <v>-31.331258791934872</v>
      </c>
      <c r="CX26" s="1621">
        <f t="shared" ref="CX26:DK26" si="87">CX27-100</f>
        <v>-2.1552528456801667</v>
      </c>
      <c r="CY26" s="1621">
        <f t="shared" si="87"/>
        <v>-6.0011083841342696</v>
      </c>
      <c r="CZ26" s="1621">
        <f t="shared" si="87"/>
        <v>8.2945785818946405</v>
      </c>
      <c r="DA26" s="1621">
        <f t="shared" si="87"/>
        <v>46.698726280218352</v>
      </c>
      <c r="DB26" s="1621">
        <f t="shared" si="87"/>
        <v>39.77314306622759</v>
      </c>
      <c r="DC26" s="1621">
        <f t="shared" si="87"/>
        <v>12.658964342116192</v>
      </c>
      <c r="DD26" s="1621">
        <f t="shared" si="87"/>
        <v>6.3660940088950895</v>
      </c>
      <c r="DE26" s="1621">
        <f t="shared" si="87"/>
        <v>7.3935172783284173</v>
      </c>
      <c r="DF26" s="1621">
        <f t="shared" si="87"/>
        <v>-0.4405604506716827</v>
      </c>
      <c r="DG26" s="1621">
        <f t="shared" si="87"/>
        <v>6.4110297285652678</v>
      </c>
      <c r="DH26" s="1359">
        <f t="shared" si="87"/>
        <v>11.970606826801514</v>
      </c>
      <c r="DI26" s="1621">
        <f t="shared" si="87"/>
        <v>3.2508591065292052</v>
      </c>
      <c r="DJ26" s="1818">
        <f t="shared" si="87"/>
        <v>9.0791535774774559</v>
      </c>
      <c r="DK26" s="988">
        <f t="shared" si="87"/>
        <v>-100</v>
      </c>
      <c r="DL26" s="1319">
        <f>DL27-100</f>
        <v>12.975959384799168</v>
      </c>
      <c r="DM26" s="2138">
        <f>DM27-100</f>
        <v>15.323732075237444</v>
      </c>
      <c r="DN26" s="2197">
        <f t="shared" ref="DN26:EA26" si="88">DN27-100</f>
        <v>9.9170401449413532</v>
      </c>
      <c r="DO26" s="2198">
        <f t="shared" si="88"/>
        <v>-100</v>
      </c>
      <c r="DP26" s="2199">
        <f t="shared" si="88"/>
        <v>-100</v>
      </c>
      <c r="DQ26" s="2199">
        <f t="shared" si="88"/>
        <v>-100</v>
      </c>
      <c r="DR26" s="2199">
        <f t="shared" si="88"/>
        <v>-100</v>
      </c>
      <c r="DS26" s="2199">
        <f t="shared" si="88"/>
        <v>-100</v>
      </c>
      <c r="DT26" s="2199">
        <f t="shared" si="88"/>
        <v>-100</v>
      </c>
      <c r="DU26" s="2199">
        <f t="shared" si="88"/>
        <v>-100</v>
      </c>
      <c r="DV26" s="2199">
        <f t="shared" si="88"/>
        <v>-100</v>
      </c>
      <c r="DW26" s="2199">
        <f t="shared" si="88"/>
        <v>-100</v>
      </c>
      <c r="DX26" s="2200">
        <f t="shared" si="88"/>
        <v>-100</v>
      </c>
      <c r="DY26" s="2204">
        <f t="shared" si="88"/>
        <v>-100</v>
      </c>
      <c r="DZ26" s="2214">
        <f t="shared" si="88"/>
        <v>9.9170401449413532</v>
      </c>
      <c r="EA26" s="988" t="e">
        <f t="shared" si="88"/>
        <v>#DIV/0!</v>
      </c>
      <c r="EB26" s="1319">
        <f>EB27-100</f>
        <v>-84.76473698123182</v>
      </c>
      <c r="EC26" s="1422">
        <f>EC27-100</f>
        <v>0</v>
      </c>
    </row>
    <row r="27" spans="1:133" s="685" customFormat="1" ht="27.75" hidden="1" customHeight="1" thickBot="1">
      <c r="B27" s="674">
        <v>106</v>
      </c>
      <c r="C27" s="674">
        <f>C25/B25*100</f>
        <v>102.88550951973924</v>
      </c>
      <c r="D27" s="2571"/>
      <c r="E27" s="2575"/>
      <c r="F27" s="675">
        <f>F25/C25*100</f>
        <v>72.343999634819923</v>
      </c>
      <c r="G27" s="675">
        <v>89.431235908997735</v>
      </c>
      <c r="H27" s="675">
        <v>65.092048000000005</v>
      </c>
      <c r="I27" s="675">
        <v>69.867821006127969</v>
      </c>
      <c r="J27" s="675">
        <f t="shared" ref="J27:AK27" si="89">J25/F25*100</f>
        <v>135.16064713157164</v>
      </c>
      <c r="K27" s="675">
        <f t="shared" si="89"/>
        <v>129.36848980714359</v>
      </c>
      <c r="L27" s="675">
        <f t="shared" si="89"/>
        <v>138.22052832172426</v>
      </c>
      <c r="M27" s="675">
        <f t="shared" si="89"/>
        <v>132.44690344458326</v>
      </c>
      <c r="N27" s="675">
        <f t="shared" si="89"/>
        <v>113.5401105467583</v>
      </c>
      <c r="O27" s="675">
        <f t="shared" si="89"/>
        <v>114.06072845804988</v>
      </c>
      <c r="P27" s="675">
        <f t="shared" si="89"/>
        <v>105.40257863309625</v>
      </c>
      <c r="Q27" s="675">
        <f t="shared" si="89"/>
        <v>107.71170616204979</v>
      </c>
      <c r="R27" s="675">
        <f t="shared" si="89"/>
        <v>127.29223886979261</v>
      </c>
      <c r="S27" s="675">
        <f t="shared" si="89"/>
        <v>120.12347596489865</v>
      </c>
      <c r="T27" s="675">
        <f t="shared" si="89"/>
        <v>139.39235390694066</v>
      </c>
      <c r="U27" s="675">
        <f t="shared" si="89"/>
        <v>135.28854574374921</v>
      </c>
      <c r="V27" s="675">
        <f t="shared" si="89"/>
        <v>104.95171032656094</v>
      </c>
      <c r="W27" s="675">
        <f t="shared" si="89"/>
        <v>107.472055752733</v>
      </c>
      <c r="X27" s="675">
        <f t="shared" si="89"/>
        <v>101.02509674997735</v>
      </c>
      <c r="Y27" s="675">
        <f t="shared" si="89"/>
        <v>104.63948849375149</v>
      </c>
      <c r="Z27" s="675">
        <f t="shared" si="89"/>
        <v>103.62427674504492</v>
      </c>
      <c r="AA27" s="675">
        <f t="shared" si="89"/>
        <v>101.6397880185995</v>
      </c>
      <c r="AB27" s="675">
        <f t="shared" si="89"/>
        <v>102.59567217147323</v>
      </c>
      <c r="AC27" s="675">
        <f t="shared" si="89"/>
        <v>98.448428228758999</v>
      </c>
      <c r="AD27" s="675">
        <f t="shared" si="89"/>
        <v>100.24710718274052</v>
      </c>
      <c r="AE27" s="675">
        <f t="shared" si="89"/>
        <v>99.289802150715829</v>
      </c>
      <c r="AF27" s="675">
        <f t="shared" si="89"/>
        <v>102.87840757252214</v>
      </c>
      <c r="AG27" s="675">
        <f t="shared" si="89"/>
        <v>102.34031366614944</v>
      </c>
      <c r="AH27" s="675">
        <f t="shared" si="89"/>
        <v>101.01028655400441</v>
      </c>
      <c r="AI27" s="675">
        <f t="shared" si="89"/>
        <v>103.9590622708876</v>
      </c>
      <c r="AJ27" s="675">
        <f t="shared" si="89"/>
        <v>101.90692367449989</v>
      </c>
      <c r="AK27" s="675">
        <f t="shared" si="89"/>
        <v>102.48728165802071</v>
      </c>
      <c r="AL27" s="677">
        <v>101.9</v>
      </c>
      <c r="AM27" s="678">
        <v>110.2</v>
      </c>
      <c r="AN27" s="678">
        <v>112.4</v>
      </c>
      <c r="AO27" s="678">
        <v>97</v>
      </c>
      <c r="AP27" s="678">
        <v>99.8</v>
      </c>
      <c r="AQ27" s="678">
        <v>100.7</v>
      </c>
      <c r="AR27" s="678">
        <v>116</v>
      </c>
      <c r="AS27" s="678">
        <v>130.30000000000001</v>
      </c>
      <c r="AT27" s="678">
        <v>100.05</v>
      </c>
      <c r="AU27" s="678">
        <v>106.3</v>
      </c>
      <c r="AV27" s="678">
        <v>110.5</v>
      </c>
      <c r="AW27" s="678">
        <v>114.9</v>
      </c>
      <c r="AX27" s="709">
        <f t="shared" ref="AX27:CC27" si="90">AX25/AH25*100</f>
        <v>108.59745760226201</v>
      </c>
      <c r="AY27" s="675">
        <f t="shared" si="90"/>
        <v>107.17852863097661</v>
      </c>
      <c r="AZ27" s="675">
        <f t="shared" si="90"/>
        <v>104.34518492049311</v>
      </c>
      <c r="BA27" s="675">
        <f t="shared" si="90"/>
        <v>107.09858052842</v>
      </c>
      <c r="BB27" s="677">
        <f t="shared" si="90"/>
        <v>116.81346472486265</v>
      </c>
      <c r="BC27" s="678">
        <f t="shared" si="90"/>
        <v>103.13959336159206</v>
      </c>
      <c r="BD27" s="678">
        <f t="shared" si="90"/>
        <v>97.455436113756974</v>
      </c>
      <c r="BE27" s="678">
        <f t="shared" si="90"/>
        <v>128.24524312896406</v>
      </c>
      <c r="BF27" s="678">
        <f t="shared" si="90"/>
        <v>120.92440801457194</v>
      </c>
      <c r="BG27" s="678">
        <f t="shared" si="90"/>
        <v>111.1938822598721</v>
      </c>
      <c r="BH27" s="678">
        <f t="shared" si="90"/>
        <v>113.38179300796124</v>
      </c>
      <c r="BI27" s="678">
        <f t="shared" si="90"/>
        <v>94.436575831397647</v>
      </c>
      <c r="BJ27" s="678">
        <f t="shared" si="90"/>
        <v>124.40806209640598</v>
      </c>
      <c r="BK27" s="678">
        <f t="shared" si="90"/>
        <v>117.91201117318435</v>
      </c>
      <c r="BL27" s="678">
        <f t="shared" si="90"/>
        <v>107.71934004407649</v>
      </c>
      <c r="BM27" s="678">
        <f t="shared" si="90"/>
        <v>102.58084904666596</v>
      </c>
      <c r="BN27" s="679">
        <f t="shared" si="90"/>
        <v>110.07049291019581</v>
      </c>
      <c r="BO27" s="709">
        <f t="shared" si="90"/>
        <v>108.67976611440709</v>
      </c>
      <c r="BP27" s="675">
        <f t="shared" si="90"/>
        <v>110.95738730408775</v>
      </c>
      <c r="BQ27" s="675">
        <f t="shared" si="90"/>
        <v>114.25619598844709</v>
      </c>
      <c r="BR27" s="681">
        <f t="shared" si="90"/>
        <v>97.737961926091828</v>
      </c>
      <c r="BS27" s="680">
        <f t="shared" si="90"/>
        <v>103.6570075229869</v>
      </c>
      <c r="BT27" s="683">
        <f t="shared" si="90"/>
        <v>96.109094293958847</v>
      </c>
      <c r="BU27" s="683">
        <f t="shared" si="90"/>
        <v>85.835806132542032</v>
      </c>
      <c r="BV27" s="683">
        <f t="shared" si="90"/>
        <v>86.725663716814154</v>
      </c>
      <c r="BW27" s="683">
        <f t="shared" si="90"/>
        <v>90.80452955475188</v>
      </c>
      <c r="BX27" s="683">
        <f t="shared" si="90"/>
        <v>101.37379411405544</v>
      </c>
      <c r="BY27" s="683">
        <f t="shared" si="90"/>
        <v>103.22154898314236</v>
      </c>
      <c r="BZ27" s="683">
        <f t="shared" si="90"/>
        <v>93.724112619933948</v>
      </c>
      <c r="CA27" s="683">
        <f t="shared" si="90"/>
        <v>83.944329286348832</v>
      </c>
      <c r="CB27" s="683">
        <f t="shared" si="90"/>
        <v>84.406967099806479</v>
      </c>
      <c r="CC27" s="678">
        <f t="shared" si="90"/>
        <v>92.323885808174168</v>
      </c>
      <c r="CD27" s="682">
        <f>CD25/SUM(BB25:BM25)*100</f>
        <v>93.183915040634446</v>
      </c>
      <c r="CE27" s="675">
        <f t="shared" ref="CE27:CS27" si="91">CE25/BO25*100</f>
        <v>88.751390570700067</v>
      </c>
      <c r="CF27" s="682">
        <f t="shared" si="91"/>
        <v>93.3869673463509</v>
      </c>
      <c r="CG27" s="677">
        <f t="shared" si="91"/>
        <v>93.756307138931902</v>
      </c>
      <c r="CH27" s="1160">
        <f t="shared" si="91"/>
        <v>81.866788878704554</v>
      </c>
      <c r="CI27" s="680">
        <f t="shared" si="91"/>
        <v>84.880048383845178</v>
      </c>
      <c r="CJ27" s="683">
        <f t="shared" si="91"/>
        <v>76.014527845036312</v>
      </c>
      <c r="CK27" s="1280">
        <f t="shared" si="91"/>
        <v>59.107321195359916</v>
      </c>
      <c r="CL27" s="1280">
        <f t="shared" si="91"/>
        <v>59.335649153278339</v>
      </c>
      <c r="CM27" s="1280">
        <f t="shared" si="91"/>
        <v>78.551841211804657</v>
      </c>
      <c r="CN27" s="1360">
        <f t="shared" si="91"/>
        <v>69.065831476239239</v>
      </c>
      <c r="CO27" s="1360">
        <f t="shared" si="91"/>
        <v>65.087760083691734</v>
      </c>
      <c r="CP27" s="1360">
        <f t="shared" si="91"/>
        <v>77.455806668158417</v>
      </c>
      <c r="CQ27" s="1360">
        <f t="shared" si="91"/>
        <v>81.875264568929026</v>
      </c>
      <c r="CR27" s="1360">
        <f t="shared" si="91"/>
        <v>82.908614477563049</v>
      </c>
      <c r="CS27" s="1360">
        <f t="shared" si="91"/>
        <v>80.918747566876149</v>
      </c>
      <c r="CT27" s="1585">
        <f>CT25/SUM(BR25:CC25)*100</f>
        <v>74.938776799962085</v>
      </c>
      <c r="CU27" s="709">
        <f t="shared" ref="CU27:DI27" si="92">CU25/CE25*100</f>
        <v>79.092855320517799</v>
      </c>
      <c r="CV27" s="682">
        <f t="shared" si="92"/>
        <v>73.776632075263834</v>
      </c>
      <c r="CW27" s="682">
        <f t="shared" si="92"/>
        <v>68.668741208065128</v>
      </c>
      <c r="CX27" s="1360">
        <f t="shared" si="92"/>
        <v>97.844747154319833</v>
      </c>
      <c r="CY27" s="1360">
        <f t="shared" si="92"/>
        <v>93.99889161586573</v>
      </c>
      <c r="CZ27" s="1360">
        <f t="shared" si="92"/>
        <v>108.29457858189464</v>
      </c>
      <c r="DA27" s="1360">
        <f t="shared" si="92"/>
        <v>146.69872628021835</v>
      </c>
      <c r="DB27" s="1360">
        <f t="shared" si="92"/>
        <v>139.77314306622759</v>
      </c>
      <c r="DC27" s="1360">
        <f t="shared" si="92"/>
        <v>112.65896434211619</v>
      </c>
      <c r="DD27" s="1360">
        <f t="shared" si="92"/>
        <v>106.36609400889509</v>
      </c>
      <c r="DE27" s="1360">
        <f t="shared" si="92"/>
        <v>107.39351727832842</v>
      </c>
      <c r="DF27" s="1360">
        <f t="shared" si="92"/>
        <v>99.559439549328317</v>
      </c>
      <c r="DG27" s="1360">
        <f t="shared" si="92"/>
        <v>106.41102972856527</v>
      </c>
      <c r="DH27" s="1360">
        <f t="shared" si="92"/>
        <v>111.97060682680151</v>
      </c>
      <c r="DI27" s="1360">
        <f t="shared" si="92"/>
        <v>103.25085910652921</v>
      </c>
      <c r="DJ27" s="1817">
        <f>DJ25/SUM(CH25:CS25)*100</f>
        <v>109.07915357747746</v>
      </c>
      <c r="DK27" s="709">
        <f t="shared" ref="DK27:DY27" si="93">DK25/CU25*100</f>
        <v>0</v>
      </c>
      <c r="DL27" s="682">
        <f t="shared" si="93"/>
        <v>112.97595938479917</v>
      </c>
      <c r="DM27" s="2139">
        <f t="shared" si="93"/>
        <v>115.32373207523744</v>
      </c>
      <c r="DN27" s="2201">
        <f t="shared" si="93"/>
        <v>109.91704014494135</v>
      </c>
      <c r="DO27" s="2202">
        <f t="shared" si="93"/>
        <v>0</v>
      </c>
      <c r="DP27" s="2203">
        <f t="shared" si="93"/>
        <v>0</v>
      </c>
      <c r="DQ27" s="2203">
        <f t="shared" si="93"/>
        <v>0</v>
      </c>
      <c r="DR27" s="2203">
        <f t="shared" si="93"/>
        <v>0</v>
      </c>
      <c r="DS27" s="2203">
        <f t="shared" si="93"/>
        <v>0</v>
      </c>
      <c r="DT27" s="2203">
        <f t="shared" si="93"/>
        <v>0</v>
      </c>
      <c r="DU27" s="2203">
        <f t="shared" si="93"/>
        <v>0</v>
      </c>
      <c r="DV27" s="2203">
        <f t="shared" si="93"/>
        <v>0</v>
      </c>
      <c r="DW27" s="2203">
        <f t="shared" si="93"/>
        <v>0</v>
      </c>
      <c r="DX27" s="2203">
        <f t="shared" si="93"/>
        <v>0</v>
      </c>
      <c r="DY27" s="2203">
        <f t="shared" si="93"/>
        <v>0</v>
      </c>
      <c r="DZ27" s="2213">
        <f>DZ25/SUM(CX25:CX25)*100</f>
        <v>109.91704014494135</v>
      </c>
      <c r="EA27" s="709" t="e">
        <f>EA25/DK25*100</f>
        <v>#DIV/0!</v>
      </c>
      <c r="EB27" s="682">
        <f>EB25/DL25*100</f>
        <v>15.235263018768174</v>
      </c>
      <c r="EC27" s="684">
        <f>EC25/DM25*100</f>
        <v>100</v>
      </c>
    </row>
    <row r="28" spans="1:133" ht="27.75" customHeight="1">
      <c r="B28" s="9">
        <v>47312</v>
      </c>
      <c r="C28" s="9">
        <v>40667</v>
      </c>
      <c r="D28" s="2571"/>
      <c r="E28" s="2566" t="s">
        <v>77</v>
      </c>
      <c r="F28" s="135">
        <v>24436</v>
      </c>
      <c r="G28" s="136">
        <v>25903</v>
      </c>
      <c r="H28" s="137">
        <v>11593</v>
      </c>
      <c r="I28" s="670">
        <v>10573</v>
      </c>
      <c r="J28" s="135">
        <v>29164</v>
      </c>
      <c r="K28" s="136">
        <v>30008</v>
      </c>
      <c r="L28" s="137">
        <v>15028</v>
      </c>
      <c r="M28" s="670">
        <v>13541</v>
      </c>
      <c r="N28" s="135">
        <v>34244</v>
      </c>
      <c r="O28" s="136">
        <v>36915</v>
      </c>
      <c r="P28" s="137">
        <v>13708</v>
      </c>
      <c r="Q28" s="670">
        <v>15181</v>
      </c>
      <c r="R28" s="135">
        <v>42462</v>
      </c>
      <c r="S28" s="136">
        <v>43702</v>
      </c>
      <c r="T28" s="137">
        <v>21276</v>
      </c>
      <c r="U28" s="670">
        <v>19618</v>
      </c>
      <c r="V28" s="135">
        <v>48188</v>
      </c>
      <c r="W28" s="136">
        <v>52193</v>
      </c>
      <c r="X28" s="137">
        <v>22382</v>
      </c>
      <c r="Y28" s="670">
        <v>21073</v>
      </c>
      <c r="Z28" s="135">
        <v>57422</v>
      </c>
      <c r="AA28" s="136">
        <v>57878</v>
      </c>
      <c r="AB28" s="137">
        <v>26897</v>
      </c>
      <c r="AC28" s="670">
        <v>24624</v>
      </c>
      <c r="AD28" s="135">
        <v>61174</v>
      </c>
      <c r="AE28" s="136">
        <v>60651</v>
      </c>
      <c r="AF28" s="137">
        <v>29871</v>
      </c>
      <c r="AG28" s="670">
        <v>27681</v>
      </c>
      <c r="AH28" s="135">
        <v>63309</v>
      </c>
      <c r="AI28" s="136">
        <v>66815</v>
      </c>
      <c r="AJ28" s="137">
        <v>31182</v>
      </c>
      <c r="AK28" s="670">
        <v>29993</v>
      </c>
      <c r="AL28" s="138">
        <v>4380</v>
      </c>
      <c r="AM28" s="139">
        <v>5284</v>
      </c>
      <c r="AN28" s="139">
        <v>11443</v>
      </c>
      <c r="AO28" s="139">
        <v>3150</v>
      </c>
      <c r="AP28" s="139">
        <v>3723</v>
      </c>
      <c r="AQ28" s="139">
        <v>5526</v>
      </c>
      <c r="AR28" s="139">
        <v>5342</v>
      </c>
      <c r="AS28" s="139">
        <v>7770</v>
      </c>
      <c r="AT28" s="139">
        <v>5419</v>
      </c>
      <c r="AU28" s="139">
        <v>4319</v>
      </c>
      <c r="AV28" s="139">
        <v>5592</v>
      </c>
      <c r="AW28" s="139">
        <v>5828</v>
      </c>
      <c r="AX28" s="165">
        <f>SUM(AL28:AW28)</f>
        <v>67776</v>
      </c>
      <c r="AY28" s="136">
        <v>66589</v>
      </c>
      <c r="AZ28" s="137">
        <v>33506</v>
      </c>
      <c r="BA28" s="670">
        <v>30930</v>
      </c>
      <c r="BB28" s="138">
        <v>4599</v>
      </c>
      <c r="BC28" s="139">
        <v>5558</v>
      </c>
      <c r="BD28" s="139">
        <v>9763</v>
      </c>
      <c r="BE28" s="139">
        <v>4319</v>
      </c>
      <c r="BF28" s="139">
        <v>4869</v>
      </c>
      <c r="BG28" s="139">
        <v>6192</v>
      </c>
      <c r="BH28" s="155">
        <v>5240</v>
      </c>
      <c r="BI28" s="139">
        <v>5279</v>
      </c>
      <c r="BJ28" s="139">
        <v>7615</v>
      </c>
      <c r="BK28" s="139">
        <v>5288</v>
      </c>
      <c r="BL28" s="139">
        <v>6246</v>
      </c>
      <c r="BM28" s="139">
        <v>5840</v>
      </c>
      <c r="BN28" s="140">
        <f>SUM(BB28:BM28)</f>
        <v>70808</v>
      </c>
      <c r="BO28" s="987">
        <v>71507</v>
      </c>
      <c r="BP28" s="137">
        <v>35300</v>
      </c>
      <c r="BQ28" s="670">
        <v>33514</v>
      </c>
      <c r="BR28" s="141">
        <v>4817</v>
      </c>
      <c r="BS28" s="142">
        <v>6180</v>
      </c>
      <c r="BT28" s="143">
        <v>9622</v>
      </c>
      <c r="BU28" s="143">
        <v>4041</v>
      </c>
      <c r="BV28" s="143">
        <v>4473</v>
      </c>
      <c r="BW28" s="143">
        <v>6212</v>
      </c>
      <c r="BX28" s="143">
        <v>6605</v>
      </c>
      <c r="BY28" s="143">
        <v>7280</v>
      </c>
      <c r="BZ28" s="143">
        <v>7244</v>
      </c>
      <c r="CA28" s="143">
        <v>3693</v>
      </c>
      <c r="CB28" s="143">
        <v>4721</v>
      </c>
      <c r="CC28" s="139">
        <v>4901</v>
      </c>
      <c r="CD28" s="1181">
        <f>SUM(BR28:CC28)</f>
        <v>69789</v>
      </c>
      <c r="CE28" s="136">
        <v>66806</v>
      </c>
      <c r="CF28" s="1318">
        <v>35345</v>
      </c>
      <c r="CG28" s="983">
        <v>35855</v>
      </c>
      <c r="CH28" s="1158">
        <v>4051</v>
      </c>
      <c r="CI28" s="142">
        <v>4987</v>
      </c>
      <c r="CJ28" s="143">
        <v>8598</v>
      </c>
      <c r="CK28" s="143">
        <v>3779</v>
      </c>
      <c r="CL28" s="143">
        <v>3737</v>
      </c>
      <c r="CM28" s="143">
        <v>5000</v>
      </c>
      <c r="CN28" s="1358">
        <v>4726</v>
      </c>
      <c r="CO28" s="1358">
        <v>4658</v>
      </c>
      <c r="CP28" s="1358">
        <v>6407</v>
      </c>
      <c r="CQ28" s="1358">
        <v>4418</v>
      </c>
      <c r="CR28" s="1358">
        <v>4908</v>
      </c>
      <c r="CS28" s="1358">
        <v>4787</v>
      </c>
      <c r="CT28" s="162">
        <f>SUM(CH28:CS28)</f>
        <v>60056</v>
      </c>
      <c r="CU28" s="987">
        <v>59676</v>
      </c>
      <c r="CV28" s="1318">
        <v>30152</v>
      </c>
      <c r="CW28" s="1706">
        <v>28307</v>
      </c>
      <c r="CX28" s="1358">
        <v>4010</v>
      </c>
      <c r="CY28" s="1358">
        <v>5135</v>
      </c>
      <c r="CZ28" s="1358">
        <v>8111</v>
      </c>
      <c r="DA28" s="1358">
        <v>3463</v>
      </c>
      <c r="DB28" s="1358">
        <v>3932</v>
      </c>
      <c r="DC28" s="1358">
        <v>5492</v>
      </c>
      <c r="DD28" s="1358">
        <v>4809</v>
      </c>
      <c r="DE28" s="1358">
        <v>4988</v>
      </c>
      <c r="DF28" s="1358">
        <v>5905</v>
      </c>
      <c r="DG28" s="1358">
        <v>4486</v>
      </c>
      <c r="DH28" s="1358">
        <v>4873</v>
      </c>
      <c r="DI28" s="1358">
        <v>4731</v>
      </c>
      <c r="DJ28" s="1815">
        <f>SUM(CX28:DI28)</f>
        <v>59935</v>
      </c>
      <c r="DK28" s="987"/>
      <c r="DL28" s="1318">
        <v>30143</v>
      </c>
      <c r="DM28" s="2126">
        <v>28589</v>
      </c>
      <c r="DN28" s="2194">
        <v>3887</v>
      </c>
      <c r="DO28" s="2195"/>
      <c r="DP28" s="2196"/>
      <c r="DQ28" s="2196"/>
      <c r="DR28" s="2196"/>
      <c r="DS28" s="2196"/>
      <c r="DT28" s="2196"/>
      <c r="DU28" s="2196"/>
      <c r="DV28" s="2196"/>
      <c r="DW28" s="2196"/>
      <c r="DX28" s="2196"/>
      <c r="DY28" s="2196"/>
      <c r="DZ28" s="2211">
        <f>SUM(DN28:DY28)</f>
        <v>3887</v>
      </c>
      <c r="EA28" s="987"/>
      <c r="EB28" s="1318">
        <f>DN28+DO28+DP28+DQ28+DR28+DS28</f>
        <v>3887</v>
      </c>
      <c r="EC28" s="1421">
        <v>28589</v>
      </c>
    </row>
    <row r="29" spans="1:133" ht="27.75" customHeight="1" thickBot="1">
      <c r="B29" s="66"/>
      <c r="C29" s="66"/>
      <c r="D29" s="2571"/>
      <c r="E29" s="2567"/>
      <c r="F29" s="156">
        <f t="shared" ref="F29:CE29" si="94">F30-100</f>
        <v>-39.911967934689066</v>
      </c>
      <c r="G29" s="157">
        <f t="shared" si="94"/>
        <v>-25.557535348890681</v>
      </c>
      <c r="H29" s="146">
        <f>H30-100</f>
        <v>-46.6</v>
      </c>
      <c r="I29" s="671">
        <f>I30-100</f>
        <v>-44.960957834461212</v>
      </c>
      <c r="J29" s="156">
        <f t="shared" si="94"/>
        <v>19.348502209854317</v>
      </c>
      <c r="K29" s="157">
        <f t="shared" si="94"/>
        <v>15.847585221788975</v>
      </c>
      <c r="L29" s="146">
        <f>L30-100</f>
        <v>29.629949107219886</v>
      </c>
      <c r="M29" s="671">
        <f>M30-100</f>
        <v>28.071502884706319</v>
      </c>
      <c r="N29" s="156">
        <f t="shared" si="94"/>
        <v>17.418735427239056</v>
      </c>
      <c r="O29" s="157">
        <f t="shared" si="94"/>
        <v>23.017195414556113</v>
      </c>
      <c r="P29" s="146">
        <f>P30-100</f>
        <v>-8.7836039393132808</v>
      </c>
      <c r="Q29" s="671">
        <f>Q30-100</f>
        <v>12.111365482608377</v>
      </c>
      <c r="R29" s="156">
        <f t="shared" si="94"/>
        <v>23.998364677023716</v>
      </c>
      <c r="S29" s="157">
        <f t="shared" si="94"/>
        <v>18.385480157117698</v>
      </c>
      <c r="T29" s="146">
        <f>T30-100</f>
        <v>55.208637292092192</v>
      </c>
      <c r="U29" s="671">
        <f>U30-100</f>
        <v>29.227323628219494</v>
      </c>
      <c r="V29" s="156">
        <f t="shared" si="94"/>
        <v>13.484998351467198</v>
      </c>
      <c r="W29" s="157">
        <f t="shared" si="94"/>
        <v>19.429316736076146</v>
      </c>
      <c r="X29" s="146">
        <f>X30-100</f>
        <v>5.1983455536755088</v>
      </c>
      <c r="Y29" s="671">
        <f>Y30-100</f>
        <v>7.4166581710673825</v>
      </c>
      <c r="Z29" s="156">
        <f t="shared" si="94"/>
        <v>19.162447082261139</v>
      </c>
      <c r="AA29" s="157">
        <f t="shared" si="94"/>
        <v>10.892265246297399</v>
      </c>
      <c r="AB29" s="146">
        <f>AB30-100</f>
        <v>20.172460012510058</v>
      </c>
      <c r="AC29" s="671">
        <f>AC30-100</f>
        <v>16.850946709058974</v>
      </c>
      <c r="AD29" s="156">
        <f t="shared" si="94"/>
        <v>6.534081014245416</v>
      </c>
      <c r="AE29" s="157">
        <f t="shared" si="94"/>
        <v>4.7911123397491338</v>
      </c>
      <c r="AF29" s="146">
        <f>AF30-100</f>
        <v>11.056995203926093</v>
      </c>
      <c r="AG29" s="671">
        <f>AG30-100</f>
        <v>12.414717348927866</v>
      </c>
      <c r="AH29" s="156">
        <f t="shared" si="94"/>
        <v>3.4900447902703746</v>
      </c>
      <c r="AI29" s="157">
        <f t="shared" si="94"/>
        <v>10.163064087978753</v>
      </c>
      <c r="AJ29" s="146">
        <f>AJ30-100</f>
        <v>4.3888721502460584</v>
      </c>
      <c r="AK29" s="671">
        <f>AK30-100</f>
        <v>8.3522994111484365</v>
      </c>
      <c r="AL29" s="158">
        <f t="shared" si="94"/>
        <v>12</v>
      </c>
      <c r="AM29" s="159">
        <f t="shared" si="94"/>
        <v>6.9000000000000057</v>
      </c>
      <c r="AN29" s="159">
        <f t="shared" si="94"/>
        <v>30.800000000000011</v>
      </c>
      <c r="AO29" s="159">
        <f t="shared" si="94"/>
        <v>-14.400000000000006</v>
      </c>
      <c r="AP29" s="159">
        <f t="shared" si="94"/>
        <v>-10.200000000000003</v>
      </c>
      <c r="AQ29" s="159">
        <f t="shared" si="94"/>
        <v>-4</v>
      </c>
      <c r="AR29" s="159">
        <f t="shared" si="94"/>
        <v>15.599999999999994</v>
      </c>
      <c r="AS29" s="159">
        <f t="shared" si="94"/>
        <v>68.099999999999994</v>
      </c>
      <c r="AT29" s="159">
        <f t="shared" si="94"/>
        <v>-24.400000000000006</v>
      </c>
      <c r="AU29" s="159">
        <f t="shared" si="94"/>
        <v>-4.5999999999999943</v>
      </c>
      <c r="AV29" s="159">
        <f t="shared" si="94"/>
        <v>1.7000000000000028</v>
      </c>
      <c r="AW29" s="159">
        <f t="shared" si="94"/>
        <v>2.5</v>
      </c>
      <c r="AX29" s="160">
        <f t="shared" si="94"/>
        <v>7.0558688338151114</v>
      </c>
      <c r="AY29" s="157">
        <f t="shared" si="94"/>
        <v>-0.33824739953603</v>
      </c>
      <c r="AZ29" s="146">
        <f>AZ30-100</f>
        <v>7.4530177666602526</v>
      </c>
      <c r="BA29" s="671">
        <f>BA30-100</f>
        <v>3.1240622811989454</v>
      </c>
      <c r="BB29" s="158">
        <f t="shared" si="94"/>
        <v>5</v>
      </c>
      <c r="BC29" s="159">
        <f t="shared" si="94"/>
        <v>5.1854655563966787</v>
      </c>
      <c r="BD29" s="159">
        <f t="shared" si="94"/>
        <v>-14.681464650878269</v>
      </c>
      <c r="BE29" s="159">
        <f t="shared" si="94"/>
        <v>37.111111111111114</v>
      </c>
      <c r="BF29" s="159">
        <f t="shared" si="94"/>
        <v>30.781627719580968</v>
      </c>
      <c r="BG29" s="159">
        <f t="shared" si="94"/>
        <v>12.052117263843655</v>
      </c>
      <c r="BH29" s="159">
        <f t="shared" si="94"/>
        <v>-1.909397229502062</v>
      </c>
      <c r="BI29" s="159">
        <f t="shared" si="94"/>
        <v>-32.059202059202065</v>
      </c>
      <c r="BJ29" s="159">
        <f t="shared" si="94"/>
        <v>40.524081933936145</v>
      </c>
      <c r="BK29" s="159">
        <f t="shared" si="94"/>
        <v>22.435749015975915</v>
      </c>
      <c r="BL29" s="159">
        <f t="shared" si="94"/>
        <v>11.695278969957073</v>
      </c>
      <c r="BM29" s="159">
        <f t="shared" si="94"/>
        <v>0.20590253946465964</v>
      </c>
      <c r="BN29" s="160">
        <f t="shared" si="94"/>
        <v>4.4735599622285065</v>
      </c>
      <c r="BO29" s="988">
        <f t="shared" si="94"/>
        <v>7.3856042289266952</v>
      </c>
      <c r="BP29" s="146">
        <f>BP30-100</f>
        <v>5.3542649077777043</v>
      </c>
      <c r="BQ29" s="671">
        <f>BQ30-100</f>
        <v>8.3543485289362991</v>
      </c>
      <c r="BR29" s="152">
        <f t="shared" si="94"/>
        <v>4.7401609045444815</v>
      </c>
      <c r="BS29" s="153">
        <f t="shared" si="94"/>
        <v>11.191075926592305</v>
      </c>
      <c r="BT29" s="161">
        <f t="shared" si="94"/>
        <v>-1.4442282085424551</v>
      </c>
      <c r="BU29" s="161">
        <f t="shared" si="94"/>
        <v>-6.4366751562861708</v>
      </c>
      <c r="BV29" s="161">
        <f t="shared" si="94"/>
        <v>-8.133086876155275</v>
      </c>
      <c r="BW29" s="161">
        <f t="shared" si="94"/>
        <v>0.32299741602066945</v>
      </c>
      <c r="BX29" s="161">
        <f t="shared" si="94"/>
        <v>26.049618320610676</v>
      </c>
      <c r="BY29" s="161">
        <f t="shared" si="94"/>
        <v>37.904906232240961</v>
      </c>
      <c r="BZ29" s="161">
        <f t="shared" si="94"/>
        <v>-4.8719632304661786</v>
      </c>
      <c r="CA29" s="161">
        <f t="shared" si="94"/>
        <v>-30.162632375189105</v>
      </c>
      <c r="CB29" s="161">
        <f t="shared" si="94"/>
        <v>-24.415626000640415</v>
      </c>
      <c r="CC29" s="159">
        <f t="shared" si="94"/>
        <v>-16.078767123287676</v>
      </c>
      <c r="CD29" s="1183">
        <f t="shared" si="94"/>
        <v>-1.439102926223029</v>
      </c>
      <c r="CE29" s="157">
        <f t="shared" si="94"/>
        <v>-6.5741815486595812</v>
      </c>
      <c r="CF29" s="1319">
        <f>CF30-100</f>
        <v>0.12747875354106952</v>
      </c>
      <c r="CG29" s="984">
        <f>CG30-100</f>
        <v>6.985140538282522</v>
      </c>
      <c r="CH29" s="1159">
        <f t="shared" ref="CH29:CU29" si="95">CH30-100</f>
        <v>-15.902013701473948</v>
      </c>
      <c r="CI29" s="153">
        <f t="shared" si="95"/>
        <v>-19.304207119741108</v>
      </c>
      <c r="CJ29" s="161">
        <f t="shared" si="95"/>
        <v>-10.642278112658488</v>
      </c>
      <c r="CK29" s="161">
        <f t="shared" si="95"/>
        <v>-6.4835436773076083</v>
      </c>
      <c r="CL29" s="161">
        <f t="shared" si="95"/>
        <v>-16.454281243013639</v>
      </c>
      <c r="CM29" s="161">
        <f t="shared" si="95"/>
        <v>-19.510624597553132</v>
      </c>
      <c r="CN29" s="1359">
        <f t="shared" si="95"/>
        <v>-28.448145344436043</v>
      </c>
      <c r="CO29" s="1359">
        <f t="shared" si="95"/>
        <v>-36.016483516483518</v>
      </c>
      <c r="CP29" s="1359">
        <f t="shared" si="95"/>
        <v>-11.554389839867468</v>
      </c>
      <c r="CQ29" s="1359">
        <f t="shared" si="95"/>
        <v>19.631735716219879</v>
      </c>
      <c r="CR29" s="1375">
        <f t="shared" si="95"/>
        <v>3.9610252065240417</v>
      </c>
      <c r="CS29" s="1359">
        <f t="shared" si="95"/>
        <v>-2.3260559069577624</v>
      </c>
      <c r="CT29" s="1586">
        <f t="shared" si="95"/>
        <v>-13.946323919242289</v>
      </c>
      <c r="CU29" s="988">
        <f t="shared" si="95"/>
        <v>-10.672694069394964</v>
      </c>
      <c r="CV29" s="1319">
        <f>CV30-100</f>
        <v>-14.692318574055747</v>
      </c>
      <c r="CW29" s="1707">
        <f>CW30-100</f>
        <v>-21.051457258401896</v>
      </c>
      <c r="CX29" s="1621">
        <f t="shared" ref="CX29:DK29" si="96">CX30-100</f>
        <v>-1.01209577882004</v>
      </c>
      <c r="CY29" s="1621">
        <f t="shared" si="96"/>
        <v>2.9677160617605836</v>
      </c>
      <c r="CZ29" s="1621">
        <f t="shared" si="96"/>
        <v>-5.6641079320772292</v>
      </c>
      <c r="DA29" s="1621">
        <f t="shared" si="96"/>
        <v>-8.3620005292405466</v>
      </c>
      <c r="DB29" s="1621">
        <f t="shared" si="96"/>
        <v>5.2180893765052048</v>
      </c>
      <c r="DC29" s="1621">
        <f t="shared" si="96"/>
        <v>9.8400000000000034</v>
      </c>
      <c r="DD29" s="1621">
        <f t="shared" si="96"/>
        <v>1.7562420651713921</v>
      </c>
      <c r="DE29" s="1621">
        <f t="shared" si="96"/>
        <v>7.0845856590811422</v>
      </c>
      <c r="DF29" s="1621">
        <f t="shared" si="96"/>
        <v>-7.8351802715779542</v>
      </c>
      <c r="DG29" s="1621">
        <f t="shared" si="96"/>
        <v>1.5391579900407351</v>
      </c>
      <c r="DH29" s="1359">
        <f t="shared" si="96"/>
        <v>-0.71312143439283204</v>
      </c>
      <c r="DI29" s="1621">
        <f t="shared" si="96"/>
        <v>-1.1698349697096262</v>
      </c>
      <c r="DJ29" s="1818">
        <f t="shared" si="96"/>
        <v>-0.20147861995471317</v>
      </c>
      <c r="DK29" s="988">
        <f t="shared" si="96"/>
        <v>-100</v>
      </c>
      <c r="DL29" s="1319">
        <f>DL30-100</f>
        <v>-2.9848766250992753E-2</v>
      </c>
      <c r="DM29" s="2138">
        <f>DM30-100</f>
        <v>0.99622001625039047</v>
      </c>
      <c r="DN29" s="2197">
        <f t="shared" ref="DN29:EA29" si="97">DN30-100</f>
        <v>-3.0673316708229521</v>
      </c>
      <c r="DO29" s="2198">
        <f t="shared" si="97"/>
        <v>-100</v>
      </c>
      <c r="DP29" s="2199">
        <f t="shared" si="97"/>
        <v>-100</v>
      </c>
      <c r="DQ29" s="2199">
        <f t="shared" si="97"/>
        <v>-100</v>
      </c>
      <c r="DR29" s="2199">
        <f t="shared" si="97"/>
        <v>-100</v>
      </c>
      <c r="DS29" s="2199">
        <f t="shared" si="97"/>
        <v>-100</v>
      </c>
      <c r="DT29" s="2199">
        <f t="shared" si="97"/>
        <v>-100</v>
      </c>
      <c r="DU29" s="2199">
        <f t="shared" si="97"/>
        <v>-100</v>
      </c>
      <c r="DV29" s="2199">
        <f t="shared" si="97"/>
        <v>-100</v>
      </c>
      <c r="DW29" s="2199">
        <f t="shared" si="97"/>
        <v>-100</v>
      </c>
      <c r="DX29" s="2200">
        <f t="shared" si="97"/>
        <v>-100</v>
      </c>
      <c r="DY29" s="2204">
        <f t="shared" si="97"/>
        <v>-100</v>
      </c>
      <c r="DZ29" s="2214">
        <f t="shared" si="97"/>
        <v>-3.0673316708229521</v>
      </c>
      <c r="EA29" s="988" t="e">
        <f t="shared" si="97"/>
        <v>#DIV/0!</v>
      </c>
      <c r="EB29" s="1319">
        <f>EB30-100</f>
        <v>-87.104800451182697</v>
      </c>
      <c r="EC29" s="1422">
        <f>EC30-100</f>
        <v>0</v>
      </c>
    </row>
    <row r="30" spans="1:133" s="685" customFormat="1" ht="27.75" hidden="1" customHeight="1" thickBot="1">
      <c r="B30" s="674">
        <v>87.7</v>
      </c>
      <c r="C30" s="674">
        <f>C28/B28*100</f>
        <v>85.954937436591138</v>
      </c>
      <c r="D30" s="2571"/>
      <c r="E30" s="2575"/>
      <c r="F30" s="675">
        <f>F28/C28*100</f>
        <v>60.088032065310934</v>
      </c>
      <c r="G30" s="675">
        <v>74.442464651109319</v>
      </c>
      <c r="H30" s="675">
        <v>53.4</v>
      </c>
      <c r="I30" s="675">
        <v>55.039042165538788</v>
      </c>
      <c r="J30" s="675">
        <f t="shared" ref="J30:AK30" si="98">J28/F28*100</f>
        <v>119.34850220985432</v>
      </c>
      <c r="K30" s="675">
        <f t="shared" si="98"/>
        <v>115.84758522178898</v>
      </c>
      <c r="L30" s="675">
        <f t="shared" si="98"/>
        <v>129.62994910721989</v>
      </c>
      <c r="M30" s="675">
        <f t="shared" si="98"/>
        <v>128.07150288470632</v>
      </c>
      <c r="N30" s="675">
        <f t="shared" si="98"/>
        <v>117.41873542723906</v>
      </c>
      <c r="O30" s="675">
        <f t="shared" si="98"/>
        <v>123.01719541455611</v>
      </c>
      <c r="P30" s="675">
        <f t="shared" si="98"/>
        <v>91.216396060686719</v>
      </c>
      <c r="Q30" s="675">
        <f t="shared" si="98"/>
        <v>112.11136548260838</v>
      </c>
      <c r="R30" s="675">
        <f t="shared" si="98"/>
        <v>123.99836467702372</v>
      </c>
      <c r="S30" s="675">
        <f t="shared" si="98"/>
        <v>118.3854801571177</v>
      </c>
      <c r="T30" s="675">
        <f t="shared" si="98"/>
        <v>155.20863729209219</v>
      </c>
      <c r="U30" s="675">
        <f t="shared" si="98"/>
        <v>129.22732362821949</v>
      </c>
      <c r="V30" s="675">
        <f t="shared" si="98"/>
        <v>113.4849983514672</v>
      </c>
      <c r="W30" s="675">
        <f t="shared" si="98"/>
        <v>119.42931673607615</v>
      </c>
      <c r="X30" s="675">
        <f t="shared" si="98"/>
        <v>105.19834555367551</v>
      </c>
      <c r="Y30" s="675">
        <f t="shared" si="98"/>
        <v>107.41665817106738</v>
      </c>
      <c r="Z30" s="675">
        <f t="shared" si="98"/>
        <v>119.16244708226114</v>
      </c>
      <c r="AA30" s="675">
        <f t="shared" si="98"/>
        <v>110.8922652462974</v>
      </c>
      <c r="AB30" s="675">
        <f t="shared" si="98"/>
        <v>120.17246001251006</v>
      </c>
      <c r="AC30" s="675">
        <f t="shared" si="98"/>
        <v>116.85094670905897</v>
      </c>
      <c r="AD30" s="675">
        <f t="shared" si="98"/>
        <v>106.53408101424542</v>
      </c>
      <c r="AE30" s="675">
        <f t="shared" si="98"/>
        <v>104.79111233974913</v>
      </c>
      <c r="AF30" s="675">
        <f t="shared" si="98"/>
        <v>111.05699520392609</v>
      </c>
      <c r="AG30" s="675">
        <f t="shared" si="98"/>
        <v>112.41471734892787</v>
      </c>
      <c r="AH30" s="675">
        <f t="shared" si="98"/>
        <v>103.49004479027037</v>
      </c>
      <c r="AI30" s="675">
        <f t="shared" si="98"/>
        <v>110.16306408797875</v>
      </c>
      <c r="AJ30" s="675">
        <f t="shared" si="98"/>
        <v>104.38887215024606</v>
      </c>
      <c r="AK30" s="675">
        <f t="shared" si="98"/>
        <v>108.35229941114844</v>
      </c>
      <c r="AL30" s="677">
        <v>112</v>
      </c>
      <c r="AM30" s="678">
        <v>106.9</v>
      </c>
      <c r="AN30" s="678">
        <v>130.80000000000001</v>
      </c>
      <c r="AO30" s="678">
        <v>85.6</v>
      </c>
      <c r="AP30" s="678">
        <v>89.8</v>
      </c>
      <c r="AQ30" s="678">
        <v>96</v>
      </c>
      <c r="AR30" s="678">
        <v>115.6</v>
      </c>
      <c r="AS30" s="678">
        <v>168.1</v>
      </c>
      <c r="AT30" s="678">
        <v>75.599999999999994</v>
      </c>
      <c r="AU30" s="678">
        <v>95.4</v>
      </c>
      <c r="AV30" s="678">
        <v>101.7</v>
      </c>
      <c r="AW30" s="678">
        <v>102.5</v>
      </c>
      <c r="AX30" s="709">
        <f t="shared" ref="AX30:CC30" si="99">AX28/AH28*100</f>
        <v>107.05586883381511</v>
      </c>
      <c r="AY30" s="675">
        <f t="shared" si="99"/>
        <v>99.66175260046397</v>
      </c>
      <c r="AZ30" s="675">
        <f t="shared" si="99"/>
        <v>107.45301776666025</v>
      </c>
      <c r="BA30" s="675">
        <f t="shared" si="99"/>
        <v>103.12406228119895</v>
      </c>
      <c r="BB30" s="677">
        <f t="shared" si="99"/>
        <v>105</v>
      </c>
      <c r="BC30" s="678">
        <f t="shared" si="99"/>
        <v>105.18546555639668</v>
      </c>
      <c r="BD30" s="678">
        <f t="shared" si="99"/>
        <v>85.318535349121731</v>
      </c>
      <c r="BE30" s="678">
        <f t="shared" si="99"/>
        <v>137.11111111111111</v>
      </c>
      <c r="BF30" s="678">
        <f t="shared" si="99"/>
        <v>130.78162771958097</v>
      </c>
      <c r="BG30" s="678">
        <f t="shared" si="99"/>
        <v>112.05211726384366</v>
      </c>
      <c r="BH30" s="678">
        <f t="shared" si="99"/>
        <v>98.090602770497938</v>
      </c>
      <c r="BI30" s="678">
        <f t="shared" si="99"/>
        <v>67.940797940797935</v>
      </c>
      <c r="BJ30" s="678">
        <f t="shared" si="99"/>
        <v>140.52408193393615</v>
      </c>
      <c r="BK30" s="678">
        <f t="shared" si="99"/>
        <v>122.43574901597592</v>
      </c>
      <c r="BL30" s="678">
        <f t="shared" si="99"/>
        <v>111.69527896995707</v>
      </c>
      <c r="BM30" s="678">
        <f t="shared" si="99"/>
        <v>100.20590253946466</v>
      </c>
      <c r="BN30" s="679">
        <f t="shared" si="99"/>
        <v>104.47355996222851</v>
      </c>
      <c r="BO30" s="709">
        <f t="shared" si="99"/>
        <v>107.3856042289267</v>
      </c>
      <c r="BP30" s="675">
        <f t="shared" si="99"/>
        <v>105.3542649077777</v>
      </c>
      <c r="BQ30" s="675">
        <f t="shared" si="99"/>
        <v>108.3543485289363</v>
      </c>
      <c r="BR30" s="681">
        <f t="shared" si="99"/>
        <v>104.74016090454448</v>
      </c>
      <c r="BS30" s="680">
        <f t="shared" si="99"/>
        <v>111.1910759265923</v>
      </c>
      <c r="BT30" s="683">
        <f t="shared" si="99"/>
        <v>98.555771791457545</v>
      </c>
      <c r="BU30" s="683">
        <f t="shared" si="99"/>
        <v>93.563324843713829</v>
      </c>
      <c r="BV30" s="683">
        <f t="shared" si="99"/>
        <v>91.866913123844725</v>
      </c>
      <c r="BW30" s="683">
        <f t="shared" si="99"/>
        <v>100.32299741602067</v>
      </c>
      <c r="BX30" s="683">
        <f t="shared" si="99"/>
        <v>126.04961832061068</v>
      </c>
      <c r="BY30" s="683">
        <f t="shared" si="99"/>
        <v>137.90490623224096</v>
      </c>
      <c r="BZ30" s="683">
        <f t="shared" si="99"/>
        <v>95.128036769533821</v>
      </c>
      <c r="CA30" s="683">
        <f t="shared" si="99"/>
        <v>69.837367624810895</v>
      </c>
      <c r="CB30" s="683">
        <f t="shared" si="99"/>
        <v>75.584373999359585</v>
      </c>
      <c r="CC30" s="678">
        <f t="shared" si="99"/>
        <v>83.921232876712324</v>
      </c>
      <c r="CD30" s="682">
        <f>CD28/SUM(BB28:BM28)*100</f>
        <v>98.560897073776971</v>
      </c>
      <c r="CE30" s="675">
        <f t="shared" ref="CE30:CS30" si="100">CE28/BO28*100</f>
        <v>93.425818451340419</v>
      </c>
      <c r="CF30" s="682">
        <f t="shared" si="100"/>
        <v>100.12747875354107</v>
      </c>
      <c r="CG30" s="677">
        <f t="shared" si="100"/>
        <v>106.98514053828252</v>
      </c>
      <c r="CH30" s="1160">
        <f t="shared" si="100"/>
        <v>84.097986298526052</v>
      </c>
      <c r="CI30" s="680">
        <f t="shared" si="100"/>
        <v>80.695792880258892</v>
      </c>
      <c r="CJ30" s="683">
        <f t="shared" si="100"/>
        <v>89.357721887341512</v>
      </c>
      <c r="CK30" s="1280">
        <f t="shared" si="100"/>
        <v>93.516456322692392</v>
      </c>
      <c r="CL30" s="1280">
        <f t="shared" si="100"/>
        <v>83.545718756986361</v>
      </c>
      <c r="CM30" s="1280">
        <f t="shared" si="100"/>
        <v>80.489375402446868</v>
      </c>
      <c r="CN30" s="1360">
        <f t="shared" si="100"/>
        <v>71.551854655563957</v>
      </c>
      <c r="CO30" s="1360">
        <f t="shared" si="100"/>
        <v>63.983516483516482</v>
      </c>
      <c r="CP30" s="1360">
        <f t="shared" si="100"/>
        <v>88.445610160132532</v>
      </c>
      <c r="CQ30" s="1360">
        <f t="shared" si="100"/>
        <v>119.63173571621988</v>
      </c>
      <c r="CR30" s="1360">
        <f t="shared" si="100"/>
        <v>103.96102520652404</v>
      </c>
      <c r="CS30" s="1360">
        <f t="shared" si="100"/>
        <v>97.673944093042238</v>
      </c>
      <c r="CT30" s="1585">
        <f>CT28/SUM(BR28:CC28)*100</f>
        <v>86.053676080757711</v>
      </c>
      <c r="CU30" s="709">
        <f t="shared" ref="CU30:DI30" si="101">CU28/CE28*100</f>
        <v>89.327305930605036</v>
      </c>
      <c r="CV30" s="682">
        <f t="shared" si="101"/>
        <v>85.307681425944253</v>
      </c>
      <c r="CW30" s="682">
        <f t="shared" si="101"/>
        <v>78.948542741598104</v>
      </c>
      <c r="CX30" s="1360">
        <f t="shared" si="101"/>
        <v>98.98790422117996</v>
      </c>
      <c r="CY30" s="1360">
        <f t="shared" si="101"/>
        <v>102.96771606176058</v>
      </c>
      <c r="CZ30" s="1360">
        <f t="shared" si="101"/>
        <v>94.335892067922771</v>
      </c>
      <c r="DA30" s="1360">
        <f t="shared" si="101"/>
        <v>91.637999470759453</v>
      </c>
      <c r="DB30" s="1360">
        <f t="shared" si="101"/>
        <v>105.2180893765052</v>
      </c>
      <c r="DC30" s="1360">
        <f t="shared" si="101"/>
        <v>109.84</v>
      </c>
      <c r="DD30" s="1360">
        <f t="shared" si="101"/>
        <v>101.75624206517139</v>
      </c>
      <c r="DE30" s="1360">
        <f t="shared" si="101"/>
        <v>107.08458565908114</v>
      </c>
      <c r="DF30" s="1360">
        <f t="shared" si="101"/>
        <v>92.164819728422046</v>
      </c>
      <c r="DG30" s="1360">
        <f t="shared" si="101"/>
        <v>101.53915799004074</v>
      </c>
      <c r="DH30" s="1360">
        <f t="shared" si="101"/>
        <v>99.286878565607168</v>
      </c>
      <c r="DI30" s="1360">
        <f t="shared" si="101"/>
        <v>98.830165030290374</v>
      </c>
      <c r="DJ30" s="1817">
        <f>DJ28/SUM(CH28:CS28)*100</f>
        <v>99.798521380045287</v>
      </c>
      <c r="DK30" s="709">
        <f t="shared" ref="DK30:DY30" si="102">DK28/CU28*100</f>
        <v>0</v>
      </c>
      <c r="DL30" s="682">
        <f t="shared" si="102"/>
        <v>99.970151233749007</v>
      </c>
      <c r="DM30" s="2139">
        <f t="shared" si="102"/>
        <v>100.99622001625039</v>
      </c>
      <c r="DN30" s="2201">
        <f t="shared" si="102"/>
        <v>96.932668329177048</v>
      </c>
      <c r="DO30" s="2202">
        <f t="shared" si="102"/>
        <v>0</v>
      </c>
      <c r="DP30" s="2203">
        <f t="shared" si="102"/>
        <v>0</v>
      </c>
      <c r="DQ30" s="2203">
        <f t="shared" si="102"/>
        <v>0</v>
      </c>
      <c r="DR30" s="2203">
        <f t="shared" si="102"/>
        <v>0</v>
      </c>
      <c r="DS30" s="2203">
        <f t="shared" si="102"/>
        <v>0</v>
      </c>
      <c r="DT30" s="2203">
        <f t="shared" si="102"/>
        <v>0</v>
      </c>
      <c r="DU30" s="2203">
        <f t="shared" si="102"/>
        <v>0</v>
      </c>
      <c r="DV30" s="2203">
        <f t="shared" si="102"/>
        <v>0</v>
      </c>
      <c r="DW30" s="2203">
        <f t="shared" si="102"/>
        <v>0</v>
      </c>
      <c r="DX30" s="2203">
        <f t="shared" si="102"/>
        <v>0</v>
      </c>
      <c r="DY30" s="2203">
        <f t="shared" si="102"/>
        <v>0</v>
      </c>
      <c r="DZ30" s="2213">
        <f>DZ28/SUM(CX28:CX28)*100</f>
        <v>96.932668329177048</v>
      </c>
      <c r="EA30" s="709" t="e">
        <f>EA28/DK28*100</f>
        <v>#DIV/0!</v>
      </c>
      <c r="EB30" s="682">
        <f>EB28/DL28*100</f>
        <v>12.895199548817304</v>
      </c>
      <c r="EC30" s="684">
        <f>EC28/DM28*100</f>
        <v>100</v>
      </c>
    </row>
    <row r="31" spans="1:133" ht="27.75" customHeight="1">
      <c r="B31" s="9">
        <v>59151</v>
      </c>
      <c r="C31" s="9">
        <v>68868</v>
      </c>
      <c r="D31" s="2571"/>
      <c r="E31" s="2566" t="s">
        <v>81</v>
      </c>
      <c r="F31" s="135">
        <v>54806</v>
      </c>
      <c r="G31" s="136">
        <v>61364</v>
      </c>
      <c r="H31" s="137">
        <v>26452</v>
      </c>
      <c r="I31" s="670">
        <v>28648</v>
      </c>
      <c r="J31" s="135">
        <v>77940</v>
      </c>
      <c r="K31" s="136">
        <v>82888</v>
      </c>
      <c r="L31" s="137">
        <v>37558</v>
      </c>
      <c r="M31" s="670">
        <v>38406</v>
      </c>
      <c r="N31" s="135">
        <v>87362</v>
      </c>
      <c r="O31" s="136">
        <v>91855</v>
      </c>
      <c r="P31" s="137">
        <v>41719</v>
      </c>
      <c r="Q31" s="670">
        <v>40772</v>
      </c>
      <c r="R31" s="135">
        <v>112333</v>
      </c>
      <c r="S31" s="136">
        <v>110981</v>
      </c>
      <c r="T31" s="137">
        <v>55985</v>
      </c>
      <c r="U31" s="670">
        <v>56080</v>
      </c>
      <c r="V31" s="135">
        <v>114272</v>
      </c>
      <c r="W31" s="136">
        <v>114048</v>
      </c>
      <c r="X31" s="137">
        <v>55671</v>
      </c>
      <c r="Y31" s="670">
        <v>58137</v>
      </c>
      <c r="Z31" s="135">
        <v>110926</v>
      </c>
      <c r="AA31" s="136">
        <v>111089</v>
      </c>
      <c r="AB31" s="137">
        <v>53182</v>
      </c>
      <c r="AC31" s="670">
        <v>53357</v>
      </c>
      <c r="AD31" s="135">
        <v>107590</v>
      </c>
      <c r="AE31" s="136">
        <v>107116</v>
      </c>
      <c r="AF31" s="137">
        <v>52513</v>
      </c>
      <c r="AG31" s="670">
        <v>52125</v>
      </c>
      <c r="AH31" s="135">
        <v>107160</v>
      </c>
      <c r="AI31" s="136">
        <v>107594</v>
      </c>
      <c r="AJ31" s="137">
        <v>52773</v>
      </c>
      <c r="AK31" s="670">
        <v>51798</v>
      </c>
      <c r="AL31" s="138">
        <v>7087</v>
      </c>
      <c r="AM31" s="139">
        <v>8635</v>
      </c>
      <c r="AN31" s="139">
        <v>10604</v>
      </c>
      <c r="AO31" s="139">
        <v>8675</v>
      </c>
      <c r="AP31" s="139">
        <v>9453</v>
      </c>
      <c r="AQ31" s="139">
        <v>9643</v>
      </c>
      <c r="AR31" s="139">
        <v>9103</v>
      </c>
      <c r="AS31" s="139">
        <v>9881</v>
      </c>
      <c r="AT31" s="139">
        <v>9912</v>
      </c>
      <c r="AU31" s="139">
        <v>10001</v>
      </c>
      <c r="AV31" s="139">
        <v>11197</v>
      </c>
      <c r="AW31" s="139">
        <v>13158</v>
      </c>
      <c r="AX31" s="165">
        <f>SUM(AL31:AW31)</f>
        <v>117349</v>
      </c>
      <c r="AY31" s="136">
        <v>120340</v>
      </c>
      <c r="AZ31" s="137">
        <v>54097</v>
      </c>
      <c r="BA31" s="670">
        <v>56667</v>
      </c>
      <c r="BB31" s="138">
        <v>8796</v>
      </c>
      <c r="BC31" s="139">
        <v>8798</v>
      </c>
      <c r="BD31" s="139">
        <v>11723</v>
      </c>
      <c r="BE31" s="139">
        <v>10846</v>
      </c>
      <c r="BF31" s="139">
        <v>11064</v>
      </c>
      <c r="BG31" s="139">
        <v>10675</v>
      </c>
      <c r="BH31" s="155">
        <v>11138</v>
      </c>
      <c r="BI31" s="139">
        <v>11390</v>
      </c>
      <c r="BJ31" s="139">
        <v>11458</v>
      </c>
      <c r="BK31" s="139">
        <v>11597</v>
      </c>
      <c r="BL31" s="139">
        <v>11839</v>
      </c>
      <c r="BM31" s="139">
        <v>13636</v>
      </c>
      <c r="BN31" s="140">
        <f>SUM(BB31:BM31)</f>
        <v>132960</v>
      </c>
      <c r="BO31" s="987">
        <v>131647</v>
      </c>
      <c r="BP31" s="137">
        <v>61902</v>
      </c>
      <c r="BQ31" s="670">
        <v>66571</v>
      </c>
      <c r="BR31" s="141">
        <v>8275</v>
      </c>
      <c r="BS31" s="142">
        <v>8701</v>
      </c>
      <c r="BT31" s="143">
        <v>11028</v>
      </c>
      <c r="BU31" s="143">
        <v>8976</v>
      </c>
      <c r="BV31" s="143">
        <v>9345</v>
      </c>
      <c r="BW31" s="143">
        <v>9104</v>
      </c>
      <c r="BX31" s="143">
        <v>9998</v>
      </c>
      <c r="BY31" s="143">
        <v>9926</v>
      </c>
      <c r="BZ31" s="143">
        <v>10632</v>
      </c>
      <c r="CA31" s="143">
        <v>10481</v>
      </c>
      <c r="CB31" s="143">
        <v>10544</v>
      </c>
      <c r="CC31" s="139">
        <v>13080</v>
      </c>
      <c r="CD31" s="1181">
        <f>SUM(BR31:CC31)</f>
        <v>120090</v>
      </c>
      <c r="CE31" s="136">
        <v>113496</v>
      </c>
      <c r="CF31" s="1318">
        <v>55429</v>
      </c>
      <c r="CG31" s="983">
        <v>57981</v>
      </c>
      <c r="CH31" s="1158">
        <v>6667</v>
      </c>
      <c r="CI31" s="142">
        <v>7644</v>
      </c>
      <c r="CJ31" s="143">
        <v>7099</v>
      </c>
      <c r="CK31" s="143">
        <v>3915</v>
      </c>
      <c r="CL31" s="143">
        <v>4462</v>
      </c>
      <c r="CM31" s="143">
        <v>7031</v>
      </c>
      <c r="CN31" s="1358">
        <v>6741</v>
      </c>
      <c r="CO31" s="1358">
        <v>6541</v>
      </c>
      <c r="CP31" s="1358">
        <v>7439</v>
      </c>
      <c r="CQ31" s="1358">
        <v>7187</v>
      </c>
      <c r="CR31" s="1358">
        <v>7748</v>
      </c>
      <c r="CS31" s="1358">
        <v>9763</v>
      </c>
      <c r="CT31" s="162">
        <f>SUM(CH31:CS31)</f>
        <v>82237</v>
      </c>
      <c r="CU31" s="987">
        <v>82930</v>
      </c>
      <c r="CV31" s="1318">
        <v>36818</v>
      </c>
      <c r="CW31" s="1706">
        <v>36129</v>
      </c>
      <c r="CX31" s="1358">
        <v>6477</v>
      </c>
      <c r="CY31" s="1358">
        <v>6738</v>
      </c>
      <c r="CZ31" s="1358">
        <v>8888</v>
      </c>
      <c r="DA31" s="1358">
        <v>7824</v>
      </c>
      <c r="DB31" s="1358">
        <v>7528</v>
      </c>
      <c r="DC31" s="1358">
        <v>8062</v>
      </c>
      <c r="DD31" s="1358">
        <v>7388</v>
      </c>
      <c r="DE31" s="1358">
        <v>7039</v>
      </c>
      <c r="DF31" s="1358">
        <v>7880</v>
      </c>
      <c r="DG31" s="1358">
        <v>7863</v>
      </c>
      <c r="DH31" s="1358">
        <v>9298</v>
      </c>
      <c r="DI31" s="1358">
        <v>10292</v>
      </c>
      <c r="DJ31" s="1815">
        <f>SUM(CX31:DI31)</f>
        <v>95277</v>
      </c>
      <c r="DK31" s="987"/>
      <c r="DL31" s="1318">
        <v>45517</v>
      </c>
      <c r="DM31" s="2126">
        <v>45721</v>
      </c>
      <c r="DN31" s="2194">
        <v>7640</v>
      </c>
      <c r="DO31" s="2195"/>
      <c r="DP31" s="2196"/>
      <c r="DQ31" s="2196"/>
      <c r="DR31" s="2196"/>
      <c r="DS31" s="2196"/>
      <c r="DT31" s="2196"/>
      <c r="DU31" s="2196"/>
      <c r="DV31" s="2196"/>
      <c r="DW31" s="2196"/>
      <c r="DX31" s="2196"/>
      <c r="DY31" s="2196"/>
      <c r="DZ31" s="2211">
        <f>SUM(DN31:DY31)</f>
        <v>7640</v>
      </c>
      <c r="EA31" s="987"/>
      <c r="EB31" s="1318">
        <f>DN31+DO31+DP31+DQ31+DR31+DS31</f>
        <v>7640</v>
      </c>
      <c r="EC31" s="1421">
        <v>45721</v>
      </c>
    </row>
    <row r="32" spans="1:133" ht="27.75" customHeight="1" thickBot="1">
      <c r="B32" s="68"/>
      <c r="C32" s="66"/>
      <c r="D32" s="2571"/>
      <c r="E32" s="2567"/>
      <c r="F32" s="156">
        <f t="shared" ref="F32:CE32" si="103">F33-100</f>
        <v>-20.418772143811353</v>
      </c>
      <c r="G32" s="157">
        <f t="shared" si="103"/>
        <v>-2.2617227319062181</v>
      </c>
      <c r="H32" s="146">
        <f>H33-100</f>
        <v>-28.035476000000003</v>
      </c>
      <c r="I32" s="671">
        <f>I33-100</f>
        <v>-22.417808590153271</v>
      </c>
      <c r="J32" s="156">
        <f t="shared" si="103"/>
        <v>42.210706856913475</v>
      </c>
      <c r="K32" s="157">
        <f t="shared" si="103"/>
        <v>35.075940290724219</v>
      </c>
      <c r="L32" s="146">
        <f>L33-100</f>
        <v>41.985483139271139</v>
      </c>
      <c r="M32" s="671">
        <f>M33-100</f>
        <v>34.061714604858992</v>
      </c>
      <c r="N32" s="156">
        <f t="shared" si="103"/>
        <v>12.088786245830121</v>
      </c>
      <c r="O32" s="157">
        <f t="shared" si="103"/>
        <v>10.818212527748287</v>
      </c>
      <c r="P32" s="146">
        <f>P33-100</f>
        <v>11.078864689280593</v>
      </c>
      <c r="Q32" s="671">
        <f>Q33-100</f>
        <v>6.1604957558714801</v>
      </c>
      <c r="R32" s="156">
        <f t="shared" si="103"/>
        <v>28.583365765435758</v>
      </c>
      <c r="S32" s="157">
        <f t="shared" si="103"/>
        <v>20.821947634859299</v>
      </c>
      <c r="T32" s="146">
        <f>T33-100</f>
        <v>34.195450514154231</v>
      </c>
      <c r="U32" s="671">
        <f>U33-100</f>
        <v>37.545374276464258</v>
      </c>
      <c r="V32" s="156">
        <f t="shared" si="103"/>
        <v>1.7261178816554406</v>
      </c>
      <c r="W32" s="157">
        <f t="shared" si="103"/>
        <v>2.7635361007740045</v>
      </c>
      <c r="X32" s="146">
        <f>X33-100</f>
        <v>-0.5608645172814164</v>
      </c>
      <c r="Y32" s="671">
        <f>Y33-100</f>
        <v>3.6679743223965886</v>
      </c>
      <c r="Z32" s="156">
        <f t="shared" si="103"/>
        <v>-2.9281013721646616</v>
      </c>
      <c r="AA32" s="157">
        <f t="shared" si="103"/>
        <v>-2.5945216049382651</v>
      </c>
      <c r="AB32" s="146">
        <f>AB33-100</f>
        <v>-4.4709094501625657</v>
      </c>
      <c r="AC32" s="671">
        <f>AC33-100</f>
        <v>-8.2219584773896059</v>
      </c>
      <c r="AD32" s="156">
        <f t="shared" si="103"/>
        <v>-3.007410345635833</v>
      </c>
      <c r="AE32" s="157">
        <f t="shared" si="103"/>
        <v>-3.5764117059294875</v>
      </c>
      <c r="AF32" s="146">
        <f>AF33-100</f>
        <v>-1.2579444172840368</v>
      </c>
      <c r="AG32" s="671">
        <f>AG33-100</f>
        <v>-2.3089753921697138</v>
      </c>
      <c r="AH32" s="156">
        <f t="shared" si="103"/>
        <v>-0.3996653964123027</v>
      </c>
      <c r="AI32" s="157">
        <f t="shared" si="103"/>
        <v>0.44624519212817404</v>
      </c>
      <c r="AJ32" s="146">
        <f>AJ33-100</f>
        <v>0.49511549521071174</v>
      </c>
      <c r="AK32" s="671">
        <f>AK33-100</f>
        <v>-0.62733812949640821</v>
      </c>
      <c r="AL32" s="158">
        <f t="shared" si="103"/>
        <v>-3.4000000000000057</v>
      </c>
      <c r="AM32" s="159">
        <f t="shared" si="103"/>
        <v>12.299999999999997</v>
      </c>
      <c r="AN32" s="159">
        <f t="shared" si="103"/>
        <v>-2.4000000000000057</v>
      </c>
      <c r="AO32" s="159">
        <f t="shared" si="103"/>
        <v>1.9000000000000057</v>
      </c>
      <c r="AP32" s="159">
        <f t="shared" si="103"/>
        <v>4.4000000000000057</v>
      </c>
      <c r="AQ32" s="159">
        <f t="shared" si="103"/>
        <v>3.5</v>
      </c>
      <c r="AR32" s="159">
        <f t="shared" si="103"/>
        <v>16.200000000000003</v>
      </c>
      <c r="AS32" s="159">
        <f t="shared" si="103"/>
        <v>10.700000000000003</v>
      </c>
      <c r="AT32" s="159">
        <f t="shared" si="103"/>
        <v>21.5</v>
      </c>
      <c r="AU32" s="159">
        <f t="shared" si="103"/>
        <v>11.799999999999997</v>
      </c>
      <c r="AV32" s="159">
        <f t="shared" si="103"/>
        <v>15.5</v>
      </c>
      <c r="AW32" s="159">
        <f t="shared" si="103"/>
        <v>21.5</v>
      </c>
      <c r="AX32" s="160">
        <f t="shared" si="103"/>
        <v>9.5082120194102373</v>
      </c>
      <c r="AY32" s="157">
        <f t="shared" si="103"/>
        <v>11.846385486179528</v>
      </c>
      <c r="AZ32" s="146">
        <f>AZ33-100</f>
        <v>2.5088586966820259</v>
      </c>
      <c r="BA32" s="671">
        <f>BA33-100</f>
        <v>9.3999768330823628</v>
      </c>
      <c r="BB32" s="158">
        <f t="shared" si="103"/>
        <v>24.114575984196421</v>
      </c>
      <c r="BC32" s="159">
        <f t="shared" si="103"/>
        <v>1.8876664736537236</v>
      </c>
      <c r="BD32" s="159">
        <f t="shared" si="103"/>
        <v>10.55262165220671</v>
      </c>
      <c r="BE32" s="159">
        <f t="shared" si="103"/>
        <v>25.02593659942363</v>
      </c>
      <c r="BF32" s="159">
        <f t="shared" si="103"/>
        <v>17.042208822595995</v>
      </c>
      <c r="BG32" s="159">
        <f t="shared" si="103"/>
        <v>10.70206367313078</v>
      </c>
      <c r="BH32" s="159">
        <f t="shared" si="103"/>
        <v>22.355267494232663</v>
      </c>
      <c r="BI32" s="159">
        <f t="shared" si="103"/>
        <v>15.271733630199378</v>
      </c>
      <c r="BJ32" s="159">
        <f t="shared" si="103"/>
        <v>15.597255851493145</v>
      </c>
      <c r="BK32" s="159">
        <f t="shared" si="103"/>
        <v>15.958404159584049</v>
      </c>
      <c r="BL32" s="159">
        <f t="shared" si="103"/>
        <v>5.7336786639278472</v>
      </c>
      <c r="BM32" s="159">
        <f t="shared" si="103"/>
        <v>3.6327709378325039</v>
      </c>
      <c r="BN32" s="160">
        <f t="shared" si="103"/>
        <v>13.303053285498805</v>
      </c>
      <c r="BO32" s="988">
        <f t="shared" si="103"/>
        <v>9.3958783446900469</v>
      </c>
      <c r="BP32" s="146">
        <f>BP33-100</f>
        <v>14.42778712313067</v>
      </c>
      <c r="BQ32" s="671">
        <f>BQ33-100</f>
        <v>17.477544249739708</v>
      </c>
      <c r="BR32" s="152">
        <f t="shared" si="103"/>
        <v>-5.9231468849476983</v>
      </c>
      <c r="BS32" s="153">
        <f t="shared" si="103"/>
        <v>-1.102523300750164</v>
      </c>
      <c r="BT32" s="161">
        <f t="shared" si="103"/>
        <v>-5.9285165913162103</v>
      </c>
      <c r="BU32" s="161">
        <f t="shared" si="103"/>
        <v>-17.241379310344826</v>
      </c>
      <c r="BV32" s="161">
        <f t="shared" si="103"/>
        <v>-15.536876355748376</v>
      </c>
      <c r="BW32" s="161">
        <f t="shared" si="103"/>
        <v>-14.716627634660412</v>
      </c>
      <c r="BX32" s="161">
        <f t="shared" si="103"/>
        <v>-10.235230741605321</v>
      </c>
      <c r="BY32" s="161">
        <f t="shared" si="103"/>
        <v>-12.85338015803336</v>
      </c>
      <c r="BZ32" s="161">
        <f t="shared" si="103"/>
        <v>-7.2089369872578146</v>
      </c>
      <c r="CA32" s="161">
        <f t="shared" si="103"/>
        <v>-9.6231784082090144</v>
      </c>
      <c r="CB32" s="161">
        <f t="shared" si="103"/>
        <v>-10.938423853366004</v>
      </c>
      <c r="CC32" s="159">
        <f t="shared" si="103"/>
        <v>-4.077442065121744</v>
      </c>
      <c r="CD32" s="1183">
        <f t="shared" si="103"/>
        <v>-9.6796028880866487</v>
      </c>
      <c r="CE32" s="157">
        <f t="shared" si="103"/>
        <v>-13.7876290382614</v>
      </c>
      <c r="CF32" s="1319">
        <f>CF33-100</f>
        <v>-10.456851151820629</v>
      </c>
      <c r="CG32" s="984">
        <f>CG33-100</f>
        <v>-12.903516546243864</v>
      </c>
      <c r="CH32" s="1159">
        <f t="shared" ref="CH32:CU32" si="104">CH33-100</f>
        <v>-19.432024169184288</v>
      </c>
      <c r="CI32" s="153">
        <f t="shared" si="104"/>
        <v>-12.148028962188249</v>
      </c>
      <c r="CJ32" s="161">
        <f t="shared" si="104"/>
        <v>-35.627493652520855</v>
      </c>
      <c r="CK32" s="161">
        <f t="shared" si="104"/>
        <v>-56.383689839572192</v>
      </c>
      <c r="CL32" s="161">
        <f t="shared" si="104"/>
        <v>-52.25254146602461</v>
      </c>
      <c r="CM32" s="161">
        <f t="shared" si="104"/>
        <v>-22.770210896309322</v>
      </c>
      <c r="CN32" s="1359">
        <f t="shared" si="104"/>
        <v>-32.576515303060617</v>
      </c>
      <c r="CO32" s="1359">
        <f t="shared" si="104"/>
        <v>-34.102357445093688</v>
      </c>
      <c r="CP32" s="1359">
        <f t="shared" si="104"/>
        <v>-30.031978931527462</v>
      </c>
      <c r="CQ32" s="1359">
        <f t="shared" si="104"/>
        <v>-31.428298826447858</v>
      </c>
      <c r="CR32" s="1375">
        <f t="shared" si="104"/>
        <v>-26.517450682852811</v>
      </c>
      <c r="CS32" s="1359">
        <f t="shared" si="104"/>
        <v>-25.359327217125383</v>
      </c>
      <c r="CT32" s="1587">
        <f t="shared" si="104"/>
        <v>-31.520526271962694</v>
      </c>
      <c r="CU32" s="988">
        <f t="shared" si="104"/>
        <v>-26.931345598082757</v>
      </c>
      <c r="CV32" s="1319">
        <f>CV33-100</f>
        <v>-33.576286781287777</v>
      </c>
      <c r="CW32" s="1707">
        <f>CW33-100</f>
        <v>-37.688208206136494</v>
      </c>
      <c r="CX32" s="1621">
        <f t="shared" ref="CX32:DK32" si="105">CX33-100</f>
        <v>-2.8498575071246393</v>
      </c>
      <c r="CY32" s="1621">
        <f t="shared" si="105"/>
        <v>-11.852433281004721</v>
      </c>
      <c r="CZ32" s="1621">
        <f t="shared" si="105"/>
        <v>25.200732497534872</v>
      </c>
      <c r="DA32" s="1621">
        <f t="shared" si="105"/>
        <v>99.846743295019138</v>
      </c>
      <c r="DB32" s="1621">
        <f t="shared" si="105"/>
        <v>68.713581353653069</v>
      </c>
      <c r="DC32" s="1621">
        <f t="shared" si="105"/>
        <v>14.663632484710561</v>
      </c>
      <c r="DD32" s="1621">
        <f t="shared" si="105"/>
        <v>9.5979824951787549</v>
      </c>
      <c r="DE32" s="1621">
        <f t="shared" si="105"/>
        <v>7.6135147530958562</v>
      </c>
      <c r="DF32" s="1621">
        <f t="shared" si="105"/>
        <v>5.9282161580857604</v>
      </c>
      <c r="DG32" s="1621">
        <f t="shared" si="105"/>
        <v>9.4058717128148004</v>
      </c>
      <c r="DH32" s="1359">
        <f t="shared" si="105"/>
        <v>20.005162622612289</v>
      </c>
      <c r="DI32" s="1621">
        <f t="shared" si="105"/>
        <v>5.4184164703472248</v>
      </c>
      <c r="DJ32" s="1818">
        <f t="shared" si="105"/>
        <v>15.85660955530966</v>
      </c>
      <c r="DK32" s="988">
        <f t="shared" si="105"/>
        <v>-100</v>
      </c>
      <c r="DL32" s="1319">
        <f>DL33-100</f>
        <v>23.627030256939534</v>
      </c>
      <c r="DM32" s="2138">
        <f>DM33-100</f>
        <v>26.549309419026272</v>
      </c>
      <c r="DN32" s="2197">
        <f t="shared" ref="DN32:EA32" si="106">DN33-100</f>
        <v>17.95584375482477</v>
      </c>
      <c r="DO32" s="2198">
        <f t="shared" si="106"/>
        <v>-100</v>
      </c>
      <c r="DP32" s="2199">
        <f t="shared" si="106"/>
        <v>-100</v>
      </c>
      <c r="DQ32" s="2199">
        <f t="shared" si="106"/>
        <v>-100</v>
      </c>
      <c r="DR32" s="2199">
        <f t="shared" si="106"/>
        <v>-100</v>
      </c>
      <c r="DS32" s="2199">
        <f t="shared" si="106"/>
        <v>-100</v>
      </c>
      <c r="DT32" s="2199">
        <f t="shared" si="106"/>
        <v>-100</v>
      </c>
      <c r="DU32" s="2199">
        <f t="shared" si="106"/>
        <v>-100</v>
      </c>
      <c r="DV32" s="2199">
        <f t="shared" si="106"/>
        <v>-100</v>
      </c>
      <c r="DW32" s="2199">
        <f t="shared" si="106"/>
        <v>-100</v>
      </c>
      <c r="DX32" s="2200">
        <f t="shared" si="106"/>
        <v>-100</v>
      </c>
      <c r="DY32" s="2204">
        <f t="shared" si="106"/>
        <v>-100</v>
      </c>
      <c r="DZ32" s="2214">
        <f t="shared" si="106"/>
        <v>17.95584375482477</v>
      </c>
      <c r="EA32" s="988" t="e">
        <f t="shared" si="106"/>
        <v>#DIV/0!</v>
      </c>
      <c r="EB32" s="1319">
        <f>EB33-100</f>
        <v>-83.215062504119345</v>
      </c>
      <c r="EC32" s="1422">
        <f>EC33-100</f>
        <v>0</v>
      </c>
    </row>
    <row r="33" spans="1:133" s="685" customFormat="1" ht="27.75" hidden="1" customHeight="1" thickBot="1">
      <c r="B33" s="686">
        <v>127.3</v>
      </c>
      <c r="C33" s="674">
        <f>C31/B31*100</f>
        <v>116.42744839478623</v>
      </c>
      <c r="D33" s="2572"/>
      <c r="E33" s="2568"/>
      <c r="F33" s="675">
        <f>F31/C31*100</f>
        <v>79.581227856188647</v>
      </c>
      <c r="G33" s="675">
        <v>97.738277268093782</v>
      </c>
      <c r="H33" s="675">
        <v>71.964523999999997</v>
      </c>
      <c r="I33" s="675">
        <v>77.582191409846729</v>
      </c>
      <c r="J33" s="675">
        <f t="shared" ref="J33:AK33" si="107">J31/F31*100</f>
        <v>142.21070685691348</v>
      </c>
      <c r="K33" s="675">
        <f t="shared" si="107"/>
        <v>135.07594029072422</v>
      </c>
      <c r="L33" s="675">
        <f t="shared" si="107"/>
        <v>141.98548313927114</v>
      </c>
      <c r="M33" s="675">
        <f t="shared" si="107"/>
        <v>134.06171460485899</v>
      </c>
      <c r="N33" s="675">
        <f t="shared" si="107"/>
        <v>112.08878624583012</v>
      </c>
      <c r="O33" s="675">
        <f t="shared" si="107"/>
        <v>110.81821252774829</v>
      </c>
      <c r="P33" s="675">
        <f t="shared" si="107"/>
        <v>111.07886468928059</v>
      </c>
      <c r="Q33" s="675">
        <f t="shared" si="107"/>
        <v>106.16049575587148</v>
      </c>
      <c r="R33" s="675">
        <f t="shared" si="107"/>
        <v>128.58336576543576</v>
      </c>
      <c r="S33" s="675">
        <f t="shared" si="107"/>
        <v>120.8219476348593</v>
      </c>
      <c r="T33" s="675">
        <f t="shared" si="107"/>
        <v>134.19545051415423</v>
      </c>
      <c r="U33" s="675">
        <f t="shared" si="107"/>
        <v>137.54537427646426</v>
      </c>
      <c r="V33" s="675">
        <f t="shared" si="107"/>
        <v>101.72611788165544</v>
      </c>
      <c r="W33" s="675">
        <f t="shared" si="107"/>
        <v>102.763536100774</v>
      </c>
      <c r="X33" s="675">
        <f t="shared" si="107"/>
        <v>99.439135482718584</v>
      </c>
      <c r="Y33" s="675">
        <f t="shared" si="107"/>
        <v>103.66797432239659</v>
      </c>
      <c r="Z33" s="675">
        <f t="shared" si="107"/>
        <v>97.071898627835338</v>
      </c>
      <c r="AA33" s="675">
        <f t="shared" si="107"/>
        <v>97.405478395061735</v>
      </c>
      <c r="AB33" s="675">
        <f t="shared" si="107"/>
        <v>95.529090549837434</v>
      </c>
      <c r="AC33" s="675">
        <f t="shared" si="107"/>
        <v>91.778041522610394</v>
      </c>
      <c r="AD33" s="675">
        <f t="shared" si="107"/>
        <v>96.992589654364167</v>
      </c>
      <c r="AE33" s="675">
        <f t="shared" si="107"/>
        <v>96.423588294070512</v>
      </c>
      <c r="AF33" s="675">
        <f t="shared" si="107"/>
        <v>98.742055582715963</v>
      </c>
      <c r="AG33" s="675">
        <f t="shared" si="107"/>
        <v>97.691024607830286</v>
      </c>
      <c r="AH33" s="675">
        <f t="shared" si="107"/>
        <v>99.600334603587697</v>
      </c>
      <c r="AI33" s="675">
        <f t="shared" si="107"/>
        <v>100.44624519212817</v>
      </c>
      <c r="AJ33" s="675">
        <f t="shared" si="107"/>
        <v>100.49511549521071</v>
      </c>
      <c r="AK33" s="675">
        <f t="shared" si="107"/>
        <v>99.372661870503592</v>
      </c>
      <c r="AL33" s="711">
        <v>96.6</v>
      </c>
      <c r="AM33" s="712">
        <v>112.3</v>
      </c>
      <c r="AN33" s="712">
        <v>97.6</v>
      </c>
      <c r="AO33" s="712">
        <v>101.9</v>
      </c>
      <c r="AP33" s="712">
        <v>104.4</v>
      </c>
      <c r="AQ33" s="712">
        <v>103.5</v>
      </c>
      <c r="AR33" s="712">
        <v>116.2</v>
      </c>
      <c r="AS33" s="712">
        <v>110.7</v>
      </c>
      <c r="AT33" s="712">
        <v>121.5</v>
      </c>
      <c r="AU33" s="712">
        <v>111.8</v>
      </c>
      <c r="AV33" s="712">
        <v>115.5</v>
      </c>
      <c r="AW33" s="712">
        <v>121.5</v>
      </c>
      <c r="AX33" s="709">
        <f t="shared" ref="AX33:CC33" si="108">AX31/AH31*100</f>
        <v>109.50821201941024</v>
      </c>
      <c r="AY33" s="675">
        <f t="shared" si="108"/>
        <v>111.84638548617953</v>
      </c>
      <c r="AZ33" s="675">
        <f t="shared" si="108"/>
        <v>102.50885869668203</v>
      </c>
      <c r="BA33" s="675">
        <f t="shared" si="108"/>
        <v>109.39997683308236</v>
      </c>
      <c r="BB33" s="677">
        <f t="shared" si="108"/>
        <v>124.11457598419642</v>
      </c>
      <c r="BC33" s="678">
        <f t="shared" si="108"/>
        <v>101.88766647365372</v>
      </c>
      <c r="BD33" s="678">
        <f t="shared" si="108"/>
        <v>110.55262165220671</v>
      </c>
      <c r="BE33" s="678">
        <f t="shared" si="108"/>
        <v>125.02593659942363</v>
      </c>
      <c r="BF33" s="678">
        <f t="shared" si="108"/>
        <v>117.042208822596</v>
      </c>
      <c r="BG33" s="678">
        <f t="shared" si="108"/>
        <v>110.70206367313078</v>
      </c>
      <c r="BH33" s="678">
        <f t="shared" si="108"/>
        <v>122.35526749423266</v>
      </c>
      <c r="BI33" s="678">
        <f t="shared" si="108"/>
        <v>115.27173363019938</v>
      </c>
      <c r="BJ33" s="678">
        <f t="shared" si="108"/>
        <v>115.59725585149314</v>
      </c>
      <c r="BK33" s="678">
        <f t="shared" si="108"/>
        <v>115.95840415958405</v>
      </c>
      <c r="BL33" s="678">
        <f t="shared" si="108"/>
        <v>105.73367866392785</v>
      </c>
      <c r="BM33" s="678">
        <f t="shared" si="108"/>
        <v>103.6327709378325</v>
      </c>
      <c r="BN33" s="690">
        <f t="shared" si="108"/>
        <v>113.30305328549881</v>
      </c>
      <c r="BO33" s="709">
        <f t="shared" si="108"/>
        <v>109.39587834469005</v>
      </c>
      <c r="BP33" s="675">
        <f t="shared" si="108"/>
        <v>114.42778712313067</v>
      </c>
      <c r="BQ33" s="675">
        <f t="shared" si="108"/>
        <v>117.47754424973971</v>
      </c>
      <c r="BR33" s="682">
        <f t="shared" si="108"/>
        <v>94.076853115052302</v>
      </c>
      <c r="BS33" s="680">
        <f t="shared" si="108"/>
        <v>98.897476699249836</v>
      </c>
      <c r="BT33" s="683">
        <f t="shared" si="108"/>
        <v>94.07148340868379</v>
      </c>
      <c r="BU33" s="683">
        <f t="shared" si="108"/>
        <v>82.758620689655174</v>
      </c>
      <c r="BV33" s="683">
        <f t="shared" si="108"/>
        <v>84.463123644251624</v>
      </c>
      <c r="BW33" s="683">
        <f t="shared" si="108"/>
        <v>85.283372365339588</v>
      </c>
      <c r="BX33" s="683">
        <f t="shared" si="108"/>
        <v>89.764769258394679</v>
      </c>
      <c r="BY33" s="683">
        <f t="shared" si="108"/>
        <v>87.14661984196664</v>
      </c>
      <c r="BZ33" s="683">
        <f t="shared" si="108"/>
        <v>92.791063012742185</v>
      </c>
      <c r="CA33" s="683">
        <f t="shared" si="108"/>
        <v>90.376821591790986</v>
      </c>
      <c r="CB33" s="683">
        <f t="shared" si="108"/>
        <v>89.061576146633996</v>
      </c>
      <c r="CC33" s="678">
        <f t="shared" si="108"/>
        <v>95.922557934878256</v>
      </c>
      <c r="CD33" s="682">
        <f>CD31/SUM(BB31:BM31)*100</f>
        <v>90.320397111913351</v>
      </c>
      <c r="CE33" s="675">
        <f t="shared" ref="CE33:CS33" si="109">CE31/BO31*100</f>
        <v>86.2123709617386</v>
      </c>
      <c r="CF33" s="682">
        <f t="shared" si="109"/>
        <v>89.543148848179371</v>
      </c>
      <c r="CG33" s="677">
        <f t="shared" si="109"/>
        <v>87.096483453756136</v>
      </c>
      <c r="CH33" s="1160">
        <f t="shared" si="109"/>
        <v>80.567975830815712</v>
      </c>
      <c r="CI33" s="680">
        <f t="shared" si="109"/>
        <v>87.851971037811751</v>
      </c>
      <c r="CJ33" s="683">
        <f t="shared" si="109"/>
        <v>64.372506347479145</v>
      </c>
      <c r="CK33" s="1280">
        <f t="shared" si="109"/>
        <v>43.616310160427808</v>
      </c>
      <c r="CL33" s="1280">
        <f t="shared" si="109"/>
        <v>47.74745853397539</v>
      </c>
      <c r="CM33" s="1280">
        <f t="shared" si="109"/>
        <v>77.229789103690678</v>
      </c>
      <c r="CN33" s="1360">
        <f t="shared" si="109"/>
        <v>67.423484696939383</v>
      </c>
      <c r="CO33" s="1360">
        <f t="shared" si="109"/>
        <v>65.897642554906312</v>
      </c>
      <c r="CP33" s="1360">
        <f t="shared" si="109"/>
        <v>69.968021068472538</v>
      </c>
      <c r="CQ33" s="1360">
        <f t="shared" si="109"/>
        <v>68.571701173552142</v>
      </c>
      <c r="CR33" s="1360">
        <f t="shared" si="109"/>
        <v>73.482549317147189</v>
      </c>
      <c r="CS33" s="1360">
        <f t="shared" si="109"/>
        <v>74.640672782874617</v>
      </c>
      <c r="CT33" s="1581">
        <f>CT31/SUM(BR31:CC31)*100</f>
        <v>68.479473728037306</v>
      </c>
      <c r="CU33" s="675">
        <f t="shared" ref="CU33:DI33" si="110">CU31/CE31*100</f>
        <v>73.068654401917243</v>
      </c>
      <c r="CV33" s="682">
        <f t="shared" si="110"/>
        <v>66.423713218712223</v>
      </c>
      <c r="CW33" s="682">
        <f t="shared" si="110"/>
        <v>62.311791793863506</v>
      </c>
      <c r="CX33" s="1360">
        <f t="shared" si="110"/>
        <v>97.150142492875361</v>
      </c>
      <c r="CY33" s="1360">
        <f t="shared" si="110"/>
        <v>88.147566718995279</v>
      </c>
      <c r="CZ33" s="1360">
        <f t="shared" si="110"/>
        <v>125.20073249753487</v>
      </c>
      <c r="DA33" s="1360">
        <f t="shared" si="110"/>
        <v>199.84674329501914</v>
      </c>
      <c r="DB33" s="1360">
        <f t="shared" si="110"/>
        <v>168.71358135365307</v>
      </c>
      <c r="DC33" s="1360">
        <f t="shared" si="110"/>
        <v>114.66363248471056</v>
      </c>
      <c r="DD33" s="1360">
        <f t="shared" si="110"/>
        <v>109.59798249517875</v>
      </c>
      <c r="DE33" s="1360">
        <f t="shared" si="110"/>
        <v>107.61351475309586</v>
      </c>
      <c r="DF33" s="1360">
        <f t="shared" si="110"/>
        <v>105.92821615808576</v>
      </c>
      <c r="DG33" s="1360">
        <f t="shared" si="110"/>
        <v>109.4058717128148</v>
      </c>
      <c r="DH33" s="1360">
        <f t="shared" si="110"/>
        <v>120.00516262261229</v>
      </c>
      <c r="DI33" s="1360">
        <f t="shared" si="110"/>
        <v>105.41841647034722</v>
      </c>
      <c r="DJ33" s="1817">
        <f>DJ31/SUM(CH31:CS31)*100</f>
        <v>115.85660955530966</v>
      </c>
      <c r="DK33" s="709">
        <f t="shared" ref="DK33:DY33" si="111">DK31/CU31*100</f>
        <v>0</v>
      </c>
      <c r="DL33" s="682">
        <f t="shared" si="111"/>
        <v>123.62703025693953</v>
      </c>
      <c r="DM33" s="2139">
        <f t="shared" si="111"/>
        <v>126.54930941902627</v>
      </c>
      <c r="DN33" s="2146">
        <f t="shared" si="111"/>
        <v>117.95584375482477</v>
      </c>
      <c r="DO33" s="2143">
        <f t="shared" si="111"/>
        <v>0</v>
      </c>
      <c r="DP33" s="684">
        <f t="shared" si="111"/>
        <v>0</v>
      </c>
      <c r="DQ33" s="684">
        <f t="shared" si="111"/>
        <v>0</v>
      </c>
      <c r="DR33" s="684">
        <f t="shared" si="111"/>
        <v>0</v>
      </c>
      <c r="DS33" s="684">
        <f t="shared" si="111"/>
        <v>0</v>
      </c>
      <c r="DT33" s="684">
        <f t="shared" si="111"/>
        <v>0</v>
      </c>
      <c r="DU33" s="684">
        <f t="shared" si="111"/>
        <v>0</v>
      </c>
      <c r="DV33" s="684">
        <f t="shared" si="111"/>
        <v>0</v>
      </c>
      <c r="DW33" s="684">
        <f t="shared" si="111"/>
        <v>0</v>
      </c>
      <c r="DX33" s="684">
        <f t="shared" si="111"/>
        <v>0</v>
      </c>
      <c r="DY33" s="684">
        <f t="shared" si="111"/>
        <v>0</v>
      </c>
      <c r="DZ33" s="1830">
        <f>DZ31/SUM(CX31:CX31)*100</f>
        <v>117.95584375482477</v>
      </c>
      <c r="EA33" s="709" t="e">
        <f>EA31/DK31*100</f>
        <v>#DIV/0!</v>
      </c>
      <c r="EB33" s="682">
        <f>EB31/DL31*100</f>
        <v>16.784937495880662</v>
      </c>
      <c r="EC33" s="684">
        <f>EC31/DM31*100</f>
        <v>100</v>
      </c>
    </row>
    <row r="34" spans="1:133" ht="27.75" customHeight="1" thickTop="1" thickBot="1">
      <c r="A34" s="18"/>
      <c r="B34" s="36"/>
      <c r="C34" s="36"/>
      <c r="D34" s="64" t="s">
        <v>82</v>
      </c>
      <c r="E34" s="65"/>
      <c r="F34" s="166"/>
      <c r="G34" s="166"/>
      <c r="H34" s="166"/>
      <c r="I34" s="166"/>
      <c r="J34" s="166"/>
      <c r="K34" s="166"/>
      <c r="L34" s="166"/>
      <c r="M34" s="166"/>
      <c r="N34" s="166"/>
      <c r="O34" s="166"/>
      <c r="P34" s="166"/>
      <c r="Q34" s="166"/>
      <c r="R34" s="166"/>
      <c r="S34" s="166"/>
      <c r="T34" s="166"/>
      <c r="U34" s="166"/>
      <c r="V34" s="163"/>
      <c r="W34" s="166"/>
      <c r="X34" s="166"/>
      <c r="Y34" s="166"/>
      <c r="Z34" s="163"/>
      <c r="AA34" s="166"/>
      <c r="AB34" s="166"/>
      <c r="AC34" s="166"/>
      <c r="AD34" s="163"/>
      <c r="AE34" s="166"/>
      <c r="AF34" s="166"/>
      <c r="AG34" s="166"/>
      <c r="AH34" s="163"/>
      <c r="AI34" s="166"/>
      <c r="AJ34" s="166"/>
      <c r="AK34" s="166"/>
      <c r="AL34" s="163"/>
      <c r="AM34" s="163"/>
      <c r="AN34" s="163"/>
      <c r="AO34" s="163"/>
      <c r="AP34" s="163"/>
      <c r="AQ34" s="163"/>
      <c r="AR34" s="163"/>
      <c r="AS34" s="163"/>
      <c r="AT34" s="163"/>
      <c r="AU34" s="163"/>
      <c r="AV34" s="163"/>
      <c r="AW34" s="163"/>
      <c r="AX34" s="163"/>
      <c r="AY34" s="166"/>
      <c r="AZ34" s="166"/>
      <c r="BA34" s="166"/>
      <c r="BB34" s="163"/>
      <c r="BC34" s="163"/>
      <c r="BD34" s="163"/>
      <c r="BE34" s="163"/>
      <c r="BF34" s="163"/>
      <c r="BG34" s="163"/>
      <c r="BH34" s="163"/>
      <c r="BI34" s="163"/>
      <c r="BJ34" s="163"/>
      <c r="BK34" s="163"/>
      <c r="BL34" s="163"/>
      <c r="BM34" s="163"/>
      <c r="BN34" s="164"/>
      <c r="BO34" s="166"/>
      <c r="BP34" s="166"/>
      <c r="BQ34" s="166"/>
      <c r="BR34" s="164"/>
      <c r="BS34" s="164"/>
      <c r="BT34" s="164"/>
      <c r="BU34" s="164"/>
      <c r="BV34" s="164"/>
      <c r="BW34" s="164"/>
      <c r="BX34" s="164"/>
      <c r="BY34" s="164"/>
      <c r="BZ34" s="164"/>
      <c r="CA34" s="164"/>
      <c r="CB34" s="164"/>
      <c r="CC34" s="164"/>
      <c r="CD34" s="163"/>
      <c r="CE34" s="1041"/>
      <c r="CF34" s="1041"/>
      <c r="CG34" s="166"/>
      <c r="CH34" s="164"/>
      <c r="CI34" s="164"/>
      <c r="CJ34" s="164"/>
      <c r="CK34" s="164"/>
      <c r="CL34" s="164"/>
      <c r="CM34" s="164"/>
      <c r="CN34" s="164"/>
      <c r="CO34" s="164"/>
      <c r="CP34" s="164"/>
      <c r="CQ34" s="164"/>
      <c r="CR34" s="164"/>
      <c r="CS34" s="164"/>
      <c r="CT34" s="163"/>
      <c r="CU34" s="1041"/>
      <c r="CV34" s="1041"/>
      <c r="CW34" s="166"/>
      <c r="CX34" s="164"/>
      <c r="CY34" s="164"/>
      <c r="CZ34" s="164"/>
      <c r="DA34" s="164"/>
      <c r="DB34" s="164"/>
      <c r="DC34" s="164"/>
      <c r="DD34" s="164"/>
      <c r="DE34" s="164"/>
      <c r="DF34" s="164"/>
      <c r="DG34" s="164"/>
      <c r="DH34" s="164"/>
      <c r="DI34" s="164"/>
      <c r="DJ34" s="164"/>
      <c r="DK34" s="1041"/>
      <c r="DL34" s="1041"/>
      <c r="DM34" s="2141"/>
      <c r="DN34" s="2147"/>
      <c r="DO34" s="2144"/>
      <c r="DP34" s="1427"/>
      <c r="DQ34" s="1427"/>
      <c r="DR34" s="1427"/>
      <c r="DS34" s="1427"/>
      <c r="DT34" s="1427"/>
      <c r="DU34" s="1427"/>
      <c r="DV34" s="1427"/>
      <c r="DW34" s="1427"/>
      <c r="DX34" s="1427"/>
      <c r="DY34" s="1427"/>
      <c r="DZ34" s="164"/>
      <c r="EA34" s="1041"/>
      <c r="EB34" s="1041"/>
      <c r="EC34" s="1424"/>
    </row>
    <row r="35" spans="1:133" ht="27.75" customHeight="1">
      <c r="B35" s="9">
        <f>B38+B41</f>
        <v>9366519</v>
      </c>
      <c r="C35" s="9">
        <f>C38+C41</f>
        <v>8971833</v>
      </c>
      <c r="D35" s="2574"/>
      <c r="E35" s="2573" t="s">
        <v>76</v>
      </c>
      <c r="F35" s="135">
        <f t="shared" ref="F35:AI35" si="112">F38+F41</f>
        <v>7813200</v>
      </c>
      <c r="G35" s="136">
        <f t="shared" si="112"/>
        <v>8139584</v>
      </c>
      <c r="H35" s="137">
        <f>H5+H15+H25</f>
        <v>3564120</v>
      </c>
      <c r="I35" s="670">
        <f>I38+I41</f>
        <v>3878783</v>
      </c>
      <c r="J35" s="135">
        <f t="shared" si="112"/>
        <v>8418134</v>
      </c>
      <c r="K35" s="136">
        <f t="shared" si="112"/>
        <v>8423984</v>
      </c>
      <c r="L35" s="137">
        <f>L5+L15+L25</f>
        <v>4165295</v>
      </c>
      <c r="M35" s="670">
        <f>M38+M41</f>
        <v>4238254</v>
      </c>
      <c r="N35" s="135">
        <f t="shared" si="112"/>
        <v>7948957</v>
      </c>
      <c r="O35" s="136">
        <f t="shared" si="112"/>
        <v>8334485</v>
      </c>
      <c r="P35" s="137">
        <f>P5+P15+P25</f>
        <v>3717304</v>
      </c>
      <c r="Q35" s="670">
        <f>Q38+Q41</f>
        <v>3674882</v>
      </c>
      <c r="R35" s="135">
        <f t="shared" si="112"/>
        <v>9747771</v>
      </c>
      <c r="S35" s="136">
        <f t="shared" si="112"/>
        <v>9692948</v>
      </c>
      <c r="T35" s="137">
        <f>T5+T15+T25</f>
        <v>4970954</v>
      </c>
      <c r="U35" s="670">
        <f>U38+U41</f>
        <v>4917718</v>
      </c>
      <c r="V35" s="135">
        <f t="shared" si="112"/>
        <v>9980091</v>
      </c>
      <c r="W35" s="136">
        <f t="shared" si="112"/>
        <v>10133095</v>
      </c>
      <c r="X35" s="137">
        <f>X5+X15+X25</f>
        <v>4910837</v>
      </c>
      <c r="Y35" s="670">
        <f>Y38+Y41</f>
        <v>4981501</v>
      </c>
      <c r="Z35" s="135">
        <f t="shared" si="112"/>
        <v>10230929</v>
      </c>
      <c r="AA35" s="136">
        <f t="shared" si="112"/>
        <v>10167460</v>
      </c>
      <c r="AB35" s="137">
        <f>AB5+AB15+AB25</f>
        <v>5096713</v>
      </c>
      <c r="AC35" s="670">
        <f>AC38+AC41</f>
        <v>5032436</v>
      </c>
      <c r="AD35" s="135">
        <f t="shared" si="112"/>
        <v>10151083</v>
      </c>
      <c r="AE35" s="136">
        <f t="shared" si="112"/>
        <v>10093781</v>
      </c>
      <c r="AF35" s="137">
        <f>AF5+AF15+AF25</f>
        <v>5021157</v>
      </c>
      <c r="AG35" s="670">
        <f>AG38+AG41</f>
        <v>4978845</v>
      </c>
      <c r="AH35" s="135">
        <f t="shared" si="112"/>
        <v>10174580</v>
      </c>
      <c r="AI35" s="136">
        <f t="shared" si="112"/>
        <v>10250567</v>
      </c>
      <c r="AJ35" s="137">
        <f>AJ5+AJ15+AJ25</f>
        <v>4991766</v>
      </c>
      <c r="AK35" s="670">
        <f>AK38+AK41</f>
        <v>5067091</v>
      </c>
      <c r="AL35" s="138">
        <f t="shared" ref="AL35:AX35" si="113">AL5+AL15+AL25</f>
        <v>736227</v>
      </c>
      <c r="AM35" s="139">
        <f t="shared" si="113"/>
        <v>784232</v>
      </c>
      <c r="AN35" s="139">
        <f t="shared" si="113"/>
        <v>1017908</v>
      </c>
      <c r="AO35" s="139">
        <f t="shared" si="113"/>
        <v>817777</v>
      </c>
      <c r="AP35" s="139">
        <f t="shared" si="113"/>
        <v>870079</v>
      </c>
      <c r="AQ35" s="139">
        <f t="shared" si="113"/>
        <v>902591</v>
      </c>
      <c r="AR35" s="139">
        <f t="shared" si="113"/>
        <v>878034</v>
      </c>
      <c r="AS35" s="139">
        <f t="shared" si="113"/>
        <v>844869</v>
      </c>
      <c r="AT35" s="139">
        <f t="shared" si="113"/>
        <v>902744</v>
      </c>
      <c r="AU35" s="139">
        <f t="shared" si="113"/>
        <v>851059</v>
      </c>
      <c r="AV35" s="139">
        <f t="shared" si="113"/>
        <v>868076</v>
      </c>
      <c r="AW35" s="647">
        <f t="shared" si="113"/>
        <v>912306</v>
      </c>
      <c r="AX35" s="140">
        <f t="shared" si="113"/>
        <v>10385902</v>
      </c>
      <c r="AY35" s="136">
        <f>AY38+AY41</f>
        <v>10441126</v>
      </c>
      <c r="AZ35" s="137">
        <f>AZ5+AZ15+AZ25</f>
        <v>5128814</v>
      </c>
      <c r="BA35" s="670">
        <f>BA38+BA41</f>
        <v>5216094</v>
      </c>
      <c r="BB35" s="138">
        <f>BB38+BB41</f>
        <v>799307</v>
      </c>
      <c r="BC35" s="139">
        <f>BC38+BC41</f>
        <v>779148</v>
      </c>
      <c r="BD35" s="139">
        <f t="shared" ref="BD35:BK35" si="114">BD38+BD41</f>
        <v>1015136</v>
      </c>
      <c r="BE35" s="139">
        <f t="shared" si="114"/>
        <v>840809</v>
      </c>
      <c r="BF35" s="139">
        <f t="shared" si="114"/>
        <v>878250</v>
      </c>
      <c r="BG35" s="139">
        <f t="shared" si="114"/>
        <v>896622</v>
      </c>
      <c r="BH35" s="139">
        <f t="shared" si="114"/>
        <v>902880</v>
      </c>
      <c r="BI35" s="139">
        <f t="shared" si="114"/>
        <v>866415</v>
      </c>
      <c r="BJ35" s="139">
        <f t="shared" si="114"/>
        <v>908002</v>
      </c>
      <c r="BK35" s="139">
        <f t="shared" si="114"/>
        <v>903858</v>
      </c>
      <c r="BL35" s="139">
        <f>BL38+BL41</f>
        <v>906381</v>
      </c>
      <c r="BM35" s="139">
        <f>BM38+BM41</f>
        <v>896890</v>
      </c>
      <c r="BN35" s="140">
        <f>BN38+BN41</f>
        <v>10593698</v>
      </c>
      <c r="BO35" s="987">
        <f>BO38+BO41</f>
        <v>10602559</v>
      </c>
      <c r="BP35" s="137">
        <f>BP5+BP15+BP25</f>
        <v>5209272</v>
      </c>
      <c r="BQ35" s="670">
        <f>BQ38+BQ41</f>
        <v>5292978</v>
      </c>
      <c r="BR35" s="141">
        <f>+BR38+BR41</f>
        <v>826632</v>
      </c>
      <c r="BS35" s="142">
        <f t="shared" ref="BS35:CD35" si="115">BS38+BS41</f>
        <v>768717</v>
      </c>
      <c r="BT35" s="143">
        <f t="shared" si="115"/>
        <v>1007105</v>
      </c>
      <c r="BU35" s="143">
        <f t="shared" si="115"/>
        <v>863962</v>
      </c>
      <c r="BV35" s="143">
        <f t="shared" si="115"/>
        <v>924801</v>
      </c>
      <c r="BW35" s="143">
        <f t="shared" si="115"/>
        <v>920593</v>
      </c>
      <c r="BX35" s="143">
        <f t="shared" ref="BX35:CC35" si="116">BX38+BX41</f>
        <v>934207</v>
      </c>
      <c r="BY35" s="143">
        <f t="shared" si="116"/>
        <v>887183</v>
      </c>
      <c r="BZ35" s="143">
        <f t="shared" si="116"/>
        <v>923692</v>
      </c>
      <c r="CA35" s="143">
        <f t="shared" si="116"/>
        <v>854150</v>
      </c>
      <c r="CB35" s="143">
        <f t="shared" si="116"/>
        <v>924352</v>
      </c>
      <c r="CC35" s="139">
        <f t="shared" si="116"/>
        <v>906728</v>
      </c>
      <c r="CD35" s="1181">
        <f t="shared" si="115"/>
        <v>10742122</v>
      </c>
      <c r="CE35" s="136">
        <f>CE38+CE41</f>
        <v>10456617</v>
      </c>
      <c r="CF35" s="1318">
        <f>CF5+CF15+CF25</f>
        <v>5311810</v>
      </c>
      <c r="CG35" s="983">
        <f>CG38+CG41</f>
        <v>5454438</v>
      </c>
      <c r="CH35" s="1158">
        <f>+CH38+CH41</f>
        <v>804470</v>
      </c>
      <c r="CI35" s="142">
        <f t="shared" ref="CI35:CT35" si="117">CI38+CI41</f>
        <v>733305</v>
      </c>
      <c r="CJ35" s="143">
        <f t="shared" si="117"/>
        <v>779174</v>
      </c>
      <c r="CK35" s="143">
        <f t="shared" si="117"/>
        <v>472703</v>
      </c>
      <c r="CL35" s="143">
        <f t="shared" si="117"/>
        <v>609465</v>
      </c>
      <c r="CM35" s="143">
        <f t="shared" si="117"/>
        <v>765374</v>
      </c>
      <c r="CN35" s="1358">
        <f t="shared" si="117"/>
        <v>821781</v>
      </c>
      <c r="CO35" s="1358">
        <f t="shared" si="117"/>
        <v>780578</v>
      </c>
      <c r="CP35" s="1358">
        <f t="shared" si="117"/>
        <v>916407</v>
      </c>
      <c r="CQ35" s="1358">
        <f t="shared" si="117"/>
        <v>927623</v>
      </c>
      <c r="CR35" s="1358">
        <f t="shared" si="117"/>
        <v>929869</v>
      </c>
      <c r="CS35" s="1358">
        <f t="shared" si="117"/>
        <v>987689</v>
      </c>
      <c r="CT35" s="162">
        <f t="shared" si="117"/>
        <v>9528438</v>
      </c>
      <c r="CU35" s="987">
        <f>CU38+CU41</f>
        <v>9919759</v>
      </c>
      <c r="CV35" s="1318">
        <f>CV5+CV15+CV25</f>
        <v>4164491</v>
      </c>
      <c r="CW35" s="1706">
        <f>CW38+CW41</f>
        <v>4366308</v>
      </c>
      <c r="CX35" s="1358">
        <f>+CX38+CX41</f>
        <v>835669</v>
      </c>
      <c r="CY35" s="1358">
        <f t="shared" ref="CY35:DJ35" si="118">CY38+CY41</f>
        <v>787796</v>
      </c>
      <c r="CZ35" s="1358">
        <f t="shared" si="118"/>
        <v>1084805</v>
      </c>
      <c r="DA35" s="1358">
        <f t="shared" si="118"/>
        <v>932872</v>
      </c>
      <c r="DB35" s="1358">
        <f t="shared" si="118"/>
        <v>904670</v>
      </c>
      <c r="DC35" s="1358">
        <f t="shared" si="118"/>
        <v>921406</v>
      </c>
      <c r="DD35" s="1358">
        <f t="shared" si="118"/>
        <v>930926</v>
      </c>
      <c r="DE35" s="1358">
        <f t="shared" si="118"/>
        <v>813415</v>
      </c>
      <c r="DF35" s="1358">
        <f t="shared" si="118"/>
        <v>761823</v>
      </c>
      <c r="DG35" s="1777">
        <f t="shared" si="118"/>
        <v>735979</v>
      </c>
      <c r="DH35" s="1358">
        <f t="shared" si="118"/>
        <v>852926</v>
      </c>
      <c r="DI35" s="1358">
        <f t="shared" si="118"/>
        <v>933260</v>
      </c>
      <c r="DJ35" s="2557">
        <f t="shared" si="118"/>
        <v>10495547</v>
      </c>
      <c r="DK35" s="987">
        <f>DK38+DK41</f>
        <v>0</v>
      </c>
      <c r="DL35" s="1318">
        <f>DL5+DL15+DL25</f>
        <v>5467218</v>
      </c>
      <c r="DM35" s="2126">
        <f>DM38+DM41</f>
        <v>5265112</v>
      </c>
      <c r="DN35" s="2194">
        <f>+DN38+DN41</f>
        <v>825955</v>
      </c>
      <c r="DO35" s="2195">
        <f t="shared" ref="DO35:DZ35" si="119">DO38+DO41</f>
        <v>0</v>
      </c>
      <c r="DP35" s="2196">
        <f t="shared" si="119"/>
        <v>0</v>
      </c>
      <c r="DQ35" s="2196">
        <f t="shared" si="119"/>
        <v>0</v>
      </c>
      <c r="DR35" s="2196">
        <f t="shared" si="119"/>
        <v>0</v>
      </c>
      <c r="DS35" s="2196">
        <f t="shared" si="119"/>
        <v>0</v>
      </c>
      <c r="DT35" s="2196">
        <f t="shared" si="119"/>
        <v>0</v>
      </c>
      <c r="DU35" s="2196">
        <f t="shared" si="119"/>
        <v>0</v>
      </c>
      <c r="DV35" s="2196">
        <f t="shared" si="119"/>
        <v>0</v>
      </c>
      <c r="DW35" s="2196">
        <f t="shared" si="119"/>
        <v>0</v>
      </c>
      <c r="DX35" s="2196">
        <f t="shared" si="119"/>
        <v>0</v>
      </c>
      <c r="DY35" s="2196">
        <f t="shared" si="119"/>
        <v>0</v>
      </c>
      <c r="DZ35" s="2211">
        <f t="shared" si="119"/>
        <v>825955</v>
      </c>
      <c r="EA35" s="987">
        <f>EA38+EA41</f>
        <v>0</v>
      </c>
      <c r="EB35" s="1318">
        <f>EB5+EB15+EB25</f>
        <v>825955</v>
      </c>
      <c r="EC35" s="1421">
        <f>EC38+EC41</f>
        <v>5265112</v>
      </c>
    </row>
    <row r="36" spans="1:133" ht="27.75" customHeight="1" thickBot="1">
      <c r="B36" s="66"/>
      <c r="C36" s="66"/>
      <c r="D36" s="2574"/>
      <c r="E36" s="2574"/>
      <c r="F36" s="156">
        <f t="shared" ref="F36:CE36" si="120">F37-100</f>
        <v>-12.914116881132315</v>
      </c>
      <c r="G36" s="157">
        <f t="shared" si="120"/>
        <v>-2.2582500234460099</v>
      </c>
      <c r="H36" s="146">
        <f>H37-100</f>
        <v>-26</v>
      </c>
      <c r="I36" s="671">
        <f>I37-100</f>
        <v>-16.399917408239517</v>
      </c>
      <c r="J36" s="156">
        <f t="shared" si="120"/>
        <v>7.7424614754517904</v>
      </c>
      <c r="K36" s="157">
        <f t="shared" si="120"/>
        <v>3.4940360588452677</v>
      </c>
      <c r="L36" s="146">
        <f>L37-100</f>
        <v>16.867417483137487</v>
      </c>
      <c r="M36" s="671">
        <f>M37-100</f>
        <v>9.2676233756825184</v>
      </c>
      <c r="N36" s="156">
        <f t="shared" si="120"/>
        <v>-5.5734085487353866</v>
      </c>
      <c r="O36" s="157">
        <f t="shared" si="120"/>
        <v>-1.0624307928410133</v>
      </c>
      <c r="P36" s="146">
        <f>P37-100</f>
        <v>-10.755324652875728</v>
      </c>
      <c r="Q36" s="671">
        <f>Q37-100</f>
        <v>-13.292549243155321</v>
      </c>
      <c r="R36" s="156">
        <f t="shared" si="120"/>
        <v>22.629560079391538</v>
      </c>
      <c r="S36" s="157">
        <f t="shared" si="120"/>
        <v>16.299303436265106</v>
      </c>
      <c r="T36" s="146">
        <f>T37-100</f>
        <v>33.724710166292567</v>
      </c>
      <c r="U36" s="671">
        <f>U37-100</f>
        <v>33.819752579810739</v>
      </c>
      <c r="V36" s="156">
        <f t="shared" si="120"/>
        <v>2.3833140930372707</v>
      </c>
      <c r="W36" s="157">
        <f t="shared" si="120"/>
        <v>4.5408992186897166</v>
      </c>
      <c r="X36" s="146">
        <f>X37-100</f>
        <v>-1.2093654457474372</v>
      </c>
      <c r="Y36" s="671">
        <f>Y37-100</f>
        <v>1.2970040169037844</v>
      </c>
      <c r="Z36" s="156">
        <f t="shared" si="120"/>
        <v>2.5133838959985297</v>
      </c>
      <c r="AA36" s="157">
        <f t="shared" si="120"/>
        <v>0.33913626586941348</v>
      </c>
      <c r="AB36" s="146">
        <f>AB37-100</f>
        <v>3.7850166886011323</v>
      </c>
      <c r="AC36" s="671">
        <f>AC37-100</f>
        <v>1.0224829825388042</v>
      </c>
      <c r="AD36" s="156">
        <f t="shared" si="120"/>
        <v>-0.78043743632665041</v>
      </c>
      <c r="AE36" s="157">
        <f t="shared" si="120"/>
        <v>-0.72465492856622404</v>
      </c>
      <c r="AF36" s="146">
        <f>AF37-100</f>
        <v>-1.482445646831593</v>
      </c>
      <c r="AG36" s="671">
        <f>AG37-100</f>
        <v>-1.0649117047886989</v>
      </c>
      <c r="AH36" s="156">
        <f t="shared" si="120"/>
        <v>0.23147283890791925</v>
      </c>
      <c r="AI36" s="157">
        <f t="shared" si="120"/>
        <v>1.5532930623321448</v>
      </c>
      <c r="AJ36" s="146">
        <f>AJ37-100</f>
        <v>-0.5853431788729182</v>
      </c>
      <c r="AK36" s="671">
        <f>AK37-100</f>
        <v>1.7724191052342491</v>
      </c>
      <c r="AL36" s="158">
        <f t="shared" si="120"/>
        <v>-2.7999999999999972</v>
      </c>
      <c r="AM36" s="159">
        <f t="shared" si="120"/>
        <v>5.7999999999999972</v>
      </c>
      <c r="AN36" s="159">
        <f t="shared" si="120"/>
        <v>5.5999999999999943</v>
      </c>
      <c r="AO36" s="159">
        <f t="shared" si="120"/>
        <v>0.70000000000000284</v>
      </c>
      <c r="AP36" s="159">
        <f t="shared" si="120"/>
        <v>4</v>
      </c>
      <c r="AQ36" s="159">
        <f t="shared" si="120"/>
        <v>2.5</v>
      </c>
      <c r="AR36" s="159">
        <f t="shared" si="120"/>
        <v>3.7000000000000028</v>
      </c>
      <c r="AS36" s="159">
        <f t="shared" si="120"/>
        <v>4.2000000000000028</v>
      </c>
      <c r="AT36" s="159">
        <f t="shared" si="120"/>
        <v>2.5999999999999943</v>
      </c>
      <c r="AU36" s="159">
        <f t="shared" si="120"/>
        <v>4.2000000000000028</v>
      </c>
      <c r="AV36" s="159">
        <f t="shared" si="120"/>
        <v>-0.5</v>
      </c>
      <c r="AW36" s="648">
        <f t="shared" si="120"/>
        <v>-4.5</v>
      </c>
      <c r="AX36" s="160">
        <f t="shared" si="120"/>
        <v>2.0769604249020688</v>
      </c>
      <c r="AY36" s="157">
        <f t="shared" si="120"/>
        <v>1.8590093601651461</v>
      </c>
      <c r="AZ36" s="146">
        <f>AZ37-100</f>
        <v>2.7454812585365573</v>
      </c>
      <c r="BA36" s="671">
        <f>BA37-100</f>
        <v>2.9406024087587923</v>
      </c>
      <c r="BB36" s="158">
        <f t="shared" si="120"/>
        <v>8.5680095948668082</v>
      </c>
      <c r="BC36" s="159">
        <f t="shared" si="120"/>
        <v>-0.64827755052075986</v>
      </c>
      <c r="BD36" s="159">
        <f t="shared" si="120"/>
        <v>-0.27232323549868909</v>
      </c>
      <c r="BE36" s="159">
        <f t="shared" si="120"/>
        <v>2.8164157221345079</v>
      </c>
      <c r="BF36" s="159">
        <f t="shared" si="120"/>
        <v>0.93911012678158556</v>
      </c>
      <c r="BG36" s="159">
        <f t="shared" si="120"/>
        <v>-0.66131836014319845</v>
      </c>
      <c r="BH36" s="159">
        <f t="shared" si="120"/>
        <v>2.829730967137948</v>
      </c>
      <c r="BI36" s="159">
        <f t="shared" si="120"/>
        <v>2.5502178444232158</v>
      </c>
      <c r="BJ36" s="159">
        <f t="shared" si="120"/>
        <v>0.58244640784097612</v>
      </c>
      <c r="BK36" s="159">
        <f t="shared" si="120"/>
        <v>6.2039177072329892</v>
      </c>
      <c r="BL36" s="159">
        <f t="shared" si="120"/>
        <v>4.4126320736894087</v>
      </c>
      <c r="BM36" s="159">
        <f t="shared" si="120"/>
        <v>-1.6897839102231131</v>
      </c>
      <c r="BN36" s="160">
        <f t="shared" si="120"/>
        <v>2.0007506329252891</v>
      </c>
      <c r="BO36" s="988">
        <f t="shared" si="120"/>
        <v>1.5461263469093325</v>
      </c>
      <c r="BP36" s="146">
        <f>BP37-100</f>
        <v>1.5687447429366728</v>
      </c>
      <c r="BQ36" s="671">
        <f>BQ37-100</f>
        <v>1.4739765042577773</v>
      </c>
      <c r="BR36" s="152">
        <f t="shared" si="120"/>
        <v>3.4185863504260681</v>
      </c>
      <c r="BS36" s="153">
        <f t="shared" si="120"/>
        <v>-1.3387700411218333</v>
      </c>
      <c r="BT36" s="161">
        <f t="shared" si="120"/>
        <v>-0.79112552406770931</v>
      </c>
      <c r="BU36" s="161">
        <f t="shared" si="120"/>
        <v>2.7536574893941292</v>
      </c>
      <c r="BV36" s="161">
        <f t="shared" si="120"/>
        <v>5.3004269854825026</v>
      </c>
      <c r="BW36" s="161">
        <f t="shared" si="120"/>
        <v>2.673478901923005</v>
      </c>
      <c r="BX36" s="161">
        <f t="shared" si="120"/>
        <v>3.4696748183590245</v>
      </c>
      <c r="BY36" s="161">
        <f t="shared" si="120"/>
        <v>2.3970037453183437</v>
      </c>
      <c r="BZ36" s="161">
        <f t="shared" si="120"/>
        <v>1.7279697621811465</v>
      </c>
      <c r="CA36" s="161">
        <f t="shared" si="120"/>
        <v>-5.4995364316076234</v>
      </c>
      <c r="CB36" s="161">
        <f t="shared" si="120"/>
        <v>1.9827202909151964</v>
      </c>
      <c r="CC36" s="159">
        <f t="shared" si="120"/>
        <v>1.0969015152359844</v>
      </c>
      <c r="CD36" s="1183">
        <f t="shared" si="120"/>
        <v>1.4010593845510897</v>
      </c>
      <c r="CE36" s="157">
        <f t="shared" si="120"/>
        <v>-1.3764790179427422</v>
      </c>
      <c r="CF36" s="1319">
        <f>CF37-100</f>
        <v>1.9683748516107471</v>
      </c>
      <c r="CG36" s="984">
        <f>CG37-100</f>
        <v>3.0504566616373694</v>
      </c>
      <c r="CH36" s="1159">
        <f t="shared" ref="CH36:CU36" si="121">CH37-100</f>
        <v>-2.6809995257865609</v>
      </c>
      <c r="CI36" s="153">
        <f t="shared" si="121"/>
        <v>-4.6066367727004831</v>
      </c>
      <c r="CJ36" s="161">
        <f t="shared" si="121"/>
        <v>-22.63229752607721</v>
      </c>
      <c r="CK36" s="161">
        <f t="shared" si="121"/>
        <v>-45.286598253163909</v>
      </c>
      <c r="CL36" s="161">
        <f t="shared" si="121"/>
        <v>-34.09771399468643</v>
      </c>
      <c r="CM36" s="161">
        <f t="shared" si="121"/>
        <v>-16.860762573688916</v>
      </c>
      <c r="CN36" s="1359">
        <f t="shared" si="121"/>
        <v>-12.034377819905004</v>
      </c>
      <c r="CO36" s="1359">
        <f t="shared" si="121"/>
        <v>-12.016122941940949</v>
      </c>
      <c r="CP36" s="1359">
        <f t="shared" si="121"/>
        <v>-0.7886828076891419</v>
      </c>
      <c r="CQ36" s="1359">
        <f t="shared" si="121"/>
        <v>8.6018849148276075</v>
      </c>
      <c r="CR36" s="1375">
        <f t="shared" si="121"/>
        <v>0.59685055043965463</v>
      </c>
      <c r="CS36" s="1359">
        <f t="shared" si="121"/>
        <v>8.9289180437794045</v>
      </c>
      <c r="CT36" s="1586">
        <f t="shared" si="121"/>
        <v>-11.298363582167468</v>
      </c>
      <c r="CU36" s="988">
        <f t="shared" si="121"/>
        <v>-5.1341461583607781</v>
      </c>
      <c r="CV36" s="1319">
        <f>CV37-100</f>
        <v>-21.599398321852618</v>
      </c>
      <c r="CW36" s="1707">
        <f>CW37-100</f>
        <v>-19.949443004027174</v>
      </c>
      <c r="CX36" s="1621">
        <f t="shared" ref="CX36:DK36" si="122">CX37-100</f>
        <v>3.8782055266200217</v>
      </c>
      <c r="CY36" s="1621">
        <f t="shared" si="122"/>
        <v>7.4308780111958868</v>
      </c>
      <c r="CZ36" s="1621">
        <f t="shared" si="122"/>
        <v>39.224999807488445</v>
      </c>
      <c r="DA36" s="1621">
        <f t="shared" si="122"/>
        <v>97.348440775709065</v>
      </c>
      <c r="DB36" s="1621">
        <f t="shared" si="122"/>
        <v>48.436743701443049</v>
      </c>
      <c r="DC36" s="1621">
        <f t="shared" si="122"/>
        <v>20.386373197939832</v>
      </c>
      <c r="DD36" s="1621">
        <f t="shared" si="122"/>
        <v>13.281519042177919</v>
      </c>
      <c r="DE36" s="1621">
        <f t="shared" si="122"/>
        <v>4.2067544819351781</v>
      </c>
      <c r="DF36" s="1621">
        <f t="shared" si="122"/>
        <v>-16.868487473360645</v>
      </c>
      <c r="DG36" s="1621">
        <f t="shared" si="122"/>
        <v>-20.659686100926777</v>
      </c>
      <c r="DH36" s="1359">
        <f t="shared" si="122"/>
        <v>-8.2746064230552889</v>
      </c>
      <c r="DI36" s="1621">
        <f t="shared" si="122"/>
        <v>-5.5107427540450544</v>
      </c>
      <c r="DJ36" s="1818">
        <f t="shared" si="122"/>
        <v>10.149711841542114</v>
      </c>
      <c r="DK36" s="988">
        <f t="shared" si="122"/>
        <v>-100</v>
      </c>
      <c r="DL36" s="1319">
        <f>DL37-100</f>
        <v>31.281782095338883</v>
      </c>
      <c r="DM36" s="2138">
        <f>DM37-100</f>
        <v>20.584988507452977</v>
      </c>
      <c r="DN36" s="2197">
        <f t="shared" ref="DN36:EA36" si="123">DN37-100</f>
        <v>-1.1624219637200781</v>
      </c>
      <c r="DO36" s="2198">
        <f t="shared" si="123"/>
        <v>-100</v>
      </c>
      <c r="DP36" s="2199">
        <f t="shared" si="123"/>
        <v>-100</v>
      </c>
      <c r="DQ36" s="2199">
        <f t="shared" si="123"/>
        <v>-100</v>
      </c>
      <c r="DR36" s="2199">
        <f t="shared" si="123"/>
        <v>-100</v>
      </c>
      <c r="DS36" s="2199">
        <f t="shared" si="123"/>
        <v>-100</v>
      </c>
      <c r="DT36" s="2199">
        <f t="shared" si="123"/>
        <v>-100</v>
      </c>
      <c r="DU36" s="2199">
        <f t="shared" si="123"/>
        <v>-100</v>
      </c>
      <c r="DV36" s="2199">
        <f t="shared" si="123"/>
        <v>-100</v>
      </c>
      <c r="DW36" s="2199">
        <f t="shared" si="123"/>
        <v>-100</v>
      </c>
      <c r="DX36" s="2200">
        <f t="shared" si="123"/>
        <v>-100</v>
      </c>
      <c r="DY36" s="2204">
        <f t="shared" si="123"/>
        <v>-100</v>
      </c>
      <c r="DZ36" s="2214">
        <f t="shared" si="123"/>
        <v>-1.1624219637200781</v>
      </c>
      <c r="EA36" s="988" t="e">
        <f t="shared" si="123"/>
        <v>#DIV/0!</v>
      </c>
      <c r="EB36" s="1319">
        <f>EB37-100</f>
        <v>-84.892590710668571</v>
      </c>
      <c r="EC36" s="1422">
        <f>EC37-100</f>
        <v>0</v>
      </c>
    </row>
    <row r="37" spans="1:133" s="685" customFormat="1" ht="27.75" hidden="1" customHeight="1" thickBot="1">
      <c r="B37" s="674">
        <v>106.4</v>
      </c>
      <c r="C37" s="674">
        <f>C35/B35*100</f>
        <v>95.786204031615156</v>
      </c>
      <c r="D37" s="2574"/>
      <c r="E37" s="2575"/>
      <c r="F37" s="675">
        <f>F35/C35*100</f>
        <v>87.085883118867685</v>
      </c>
      <c r="G37" s="675">
        <v>97.74174997655399</v>
      </c>
      <c r="H37" s="675">
        <v>74</v>
      </c>
      <c r="I37" s="675">
        <v>83.600082591760483</v>
      </c>
      <c r="J37" s="675">
        <f t="shared" ref="J37:AK37" si="124">J35/F35*100</f>
        <v>107.74246147545179</v>
      </c>
      <c r="K37" s="675">
        <f t="shared" si="124"/>
        <v>103.49403605884527</v>
      </c>
      <c r="L37" s="675">
        <f t="shared" si="124"/>
        <v>116.86741748313749</v>
      </c>
      <c r="M37" s="675">
        <f t="shared" si="124"/>
        <v>109.26762337568252</v>
      </c>
      <c r="N37" s="675">
        <f t="shared" si="124"/>
        <v>94.426591451264613</v>
      </c>
      <c r="O37" s="675">
        <f t="shared" si="124"/>
        <v>98.937569207158987</v>
      </c>
      <c r="P37" s="675">
        <f t="shared" si="124"/>
        <v>89.244675347124272</v>
      </c>
      <c r="Q37" s="675">
        <f t="shared" si="124"/>
        <v>86.707450756844679</v>
      </c>
      <c r="R37" s="675">
        <f t="shared" si="124"/>
        <v>122.62956007939154</v>
      </c>
      <c r="S37" s="675">
        <f t="shared" si="124"/>
        <v>116.29930343626511</v>
      </c>
      <c r="T37" s="675">
        <f t="shared" si="124"/>
        <v>133.72471016629257</v>
      </c>
      <c r="U37" s="675">
        <f t="shared" si="124"/>
        <v>133.81975257981074</v>
      </c>
      <c r="V37" s="675">
        <f t="shared" si="124"/>
        <v>102.38331409303727</v>
      </c>
      <c r="W37" s="675">
        <f t="shared" si="124"/>
        <v>104.54089921868972</v>
      </c>
      <c r="X37" s="675">
        <f t="shared" si="124"/>
        <v>98.790634554252563</v>
      </c>
      <c r="Y37" s="675">
        <f t="shared" si="124"/>
        <v>101.29700401690378</v>
      </c>
      <c r="Z37" s="675">
        <f t="shared" si="124"/>
        <v>102.51338389599853</v>
      </c>
      <c r="AA37" s="675">
        <f t="shared" si="124"/>
        <v>100.33913626586941</v>
      </c>
      <c r="AB37" s="675">
        <f t="shared" si="124"/>
        <v>103.78501668860113</v>
      </c>
      <c r="AC37" s="675">
        <f t="shared" si="124"/>
        <v>101.0224829825388</v>
      </c>
      <c r="AD37" s="675">
        <f t="shared" si="124"/>
        <v>99.21956256367335</v>
      </c>
      <c r="AE37" s="675">
        <f t="shared" si="124"/>
        <v>99.275345071433776</v>
      </c>
      <c r="AF37" s="675">
        <f t="shared" si="124"/>
        <v>98.517554353168407</v>
      </c>
      <c r="AG37" s="675">
        <f t="shared" si="124"/>
        <v>98.935088295211301</v>
      </c>
      <c r="AH37" s="675">
        <f t="shared" si="124"/>
        <v>100.23147283890792</v>
      </c>
      <c r="AI37" s="675">
        <f t="shared" si="124"/>
        <v>101.55329306233214</v>
      </c>
      <c r="AJ37" s="675">
        <f t="shared" si="124"/>
        <v>99.414656821127082</v>
      </c>
      <c r="AK37" s="675">
        <f t="shared" si="124"/>
        <v>101.77241910523425</v>
      </c>
      <c r="AL37" s="677">
        <v>97.2</v>
      </c>
      <c r="AM37" s="678">
        <v>105.8</v>
      </c>
      <c r="AN37" s="678">
        <v>105.6</v>
      </c>
      <c r="AO37" s="678">
        <v>100.7</v>
      </c>
      <c r="AP37" s="678">
        <v>104</v>
      </c>
      <c r="AQ37" s="678">
        <v>102.5</v>
      </c>
      <c r="AR37" s="678">
        <v>103.7</v>
      </c>
      <c r="AS37" s="678">
        <v>104.2</v>
      </c>
      <c r="AT37" s="678">
        <v>102.6</v>
      </c>
      <c r="AU37" s="678">
        <v>104.2</v>
      </c>
      <c r="AV37" s="678">
        <v>99.5</v>
      </c>
      <c r="AW37" s="714">
        <v>95.5</v>
      </c>
      <c r="AX37" s="709">
        <f t="shared" ref="AX37:CC37" si="125">AX35/AH35*100</f>
        <v>102.07696042490207</v>
      </c>
      <c r="AY37" s="675">
        <f t="shared" si="125"/>
        <v>101.85900936016515</v>
      </c>
      <c r="AZ37" s="675">
        <f t="shared" si="125"/>
        <v>102.74548125853656</v>
      </c>
      <c r="BA37" s="675">
        <f t="shared" si="125"/>
        <v>102.94060240875879</v>
      </c>
      <c r="BB37" s="677">
        <f t="shared" si="125"/>
        <v>108.56800959486681</v>
      </c>
      <c r="BC37" s="678">
        <f t="shared" si="125"/>
        <v>99.35172244947924</v>
      </c>
      <c r="BD37" s="678">
        <f t="shared" si="125"/>
        <v>99.727676764501311</v>
      </c>
      <c r="BE37" s="678">
        <f t="shared" si="125"/>
        <v>102.81641572213451</v>
      </c>
      <c r="BF37" s="678">
        <f t="shared" si="125"/>
        <v>100.93911012678159</v>
      </c>
      <c r="BG37" s="678">
        <f t="shared" si="125"/>
        <v>99.338681639856802</v>
      </c>
      <c r="BH37" s="678">
        <f t="shared" si="125"/>
        <v>102.82973096713795</v>
      </c>
      <c r="BI37" s="678">
        <f t="shared" si="125"/>
        <v>102.55021784442322</v>
      </c>
      <c r="BJ37" s="678">
        <f t="shared" si="125"/>
        <v>100.58244640784098</v>
      </c>
      <c r="BK37" s="678">
        <f t="shared" si="125"/>
        <v>106.20391770723299</v>
      </c>
      <c r="BL37" s="678">
        <f t="shared" si="125"/>
        <v>104.41263207368941</v>
      </c>
      <c r="BM37" s="678">
        <f t="shared" si="125"/>
        <v>98.310216089776887</v>
      </c>
      <c r="BN37" s="679">
        <f t="shared" si="125"/>
        <v>102.00075063292529</v>
      </c>
      <c r="BO37" s="709">
        <f t="shared" si="125"/>
        <v>101.54612634690933</v>
      </c>
      <c r="BP37" s="675">
        <f t="shared" si="125"/>
        <v>101.56874474293667</v>
      </c>
      <c r="BQ37" s="675">
        <f t="shared" si="125"/>
        <v>101.47397650425778</v>
      </c>
      <c r="BR37" s="681">
        <f t="shared" si="125"/>
        <v>103.41858635042607</v>
      </c>
      <c r="BS37" s="680">
        <f t="shared" si="125"/>
        <v>98.661229958878167</v>
      </c>
      <c r="BT37" s="683">
        <f t="shared" si="125"/>
        <v>99.208874475932291</v>
      </c>
      <c r="BU37" s="683">
        <f t="shared" si="125"/>
        <v>102.75365748939413</v>
      </c>
      <c r="BV37" s="683">
        <f t="shared" si="125"/>
        <v>105.3004269854825</v>
      </c>
      <c r="BW37" s="683">
        <f t="shared" si="125"/>
        <v>102.673478901923</v>
      </c>
      <c r="BX37" s="683">
        <f t="shared" si="125"/>
        <v>103.46967481835902</v>
      </c>
      <c r="BY37" s="683">
        <f t="shared" si="125"/>
        <v>102.39700374531834</v>
      </c>
      <c r="BZ37" s="683">
        <f t="shared" si="125"/>
        <v>101.72796976218115</v>
      </c>
      <c r="CA37" s="683">
        <f t="shared" si="125"/>
        <v>94.500463568392377</v>
      </c>
      <c r="CB37" s="683">
        <f t="shared" si="125"/>
        <v>101.9827202909152</v>
      </c>
      <c r="CC37" s="678">
        <f t="shared" si="125"/>
        <v>101.09690151523598</v>
      </c>
      <c r="CD37" s="682">
        <f>CD35/SUM(BB35:BM35)*100</f>
        <v>101.40105938455109</v>
      </c>
      <c r="CE37" s="675">
        <f t="shared" ref="CE37:CS37" si="126">CE35/BO35*100</f>
        <v>98.623520982057258</v>
      </c>
      <c r="CF37" s="682">
        <f t="shared" si="126"/>
        <v>101.96837485161075</v>
      </c>
      <c r="CG37" s="677">
        <f t="shared" si="126"/>
        <v>103.05045666163737</v>
      </c>
      <c r="CH37" s="1160">
        <f t="shared" si="126"/>
        <v>97.319000474213439</v>
      </c>
      <c r="CI37" s="680">
        <f t="shared" si="126"/>
        <v>95.393363227299517</v>
      </c>
      <c r="CJ37" s="683">
        <f t="shared" si="126"/>
        <v>77.36770247392279</v>
      </c>
      <c r="CK37" s="1280">
        <f t="shared" si="126"/>
        <v>54.713401746836091</v>
      </c>
      <c r="CL37" s="1280">
        <f t="shared" si="126"/>
        <v>65.90228600531357</v>
      </c>
      <c r="CM37" s="1280">
        <f t="shared" si="126"/>
        <v>83.139237426311084</v>
      </c>
      <c r="CN37" s="1360">
        <f t="shared" si="126"/>
        <v>87.965622180094996</v>
      </c>
      <c r="CO37" s="1360">
        <f t="shared" si="126"/>
        <v>87.983877058059051</v>
      </c>
      <c r="CP37" s="1360">
        <f t="shared" si="126"/>
        <v>99.211317192310858</v>
      </c>
      <c r="CQ37" s="1360">
        <f t="shared" si="126"/>
        <v>108.60188491482761</v>
      </c>
      <c r="CR37" s="1360">
        <f t="shared" si="126"/>
        <v>100.59685055043965</v>
      </c>
      <c r="CS37" s="1360">
        <f t="shared" si="126"/>
        <v>108.9289180437794</v>
      </c>
      <c r="CT37" s="1585">
        <f>CT35/SUM(BR35:CC35)*100</f>
        <v>88.701636417832532</v>
      </c>
      <c r="CU37" s="709">
        <f t="shared" ref="CU37:DI37" si="127">CU35/CE35*100</f>
        <v>94.865853841639222</v>
      </c>
      <c r="CV37" s="682">
        <f t="shared" si="127"/>
        <v>78.400601678147382</v>
      </c>
      <c r="CW37" s="682">
        <f t="shared" si="127"/>
        <v>80.050556995972826</v>
      </c>
      <c r="CX37" s="1360">
        <f t="shared" si="127"/>
        <v>103.87820552662002</v>
      </c>
      <c r="CY37" s="1360">
        <f t="shared" si="127"/>
        <v>107.43087801119589</v>
      </c>
      <c r="CZ37" s="1360">
        <f t="shared" si="127"/>
        <v>139.22499980748844</v>
      </c>
      <c r="DA37" s="1360">
        <f t="shared" si="127"/>
        <v>197.34844077570907</v>
      </c>
      <c r="DB37" s="1360">
        <f t="shared" si="127"/>
        <v>148.43674370144305</v>
      </c>
      <c r="DC37" s="1360">
        <f t="shared" si="127"/>
        <v>120.38637319793983</v>
      </c>
      <c r="DD37" s="1360">
        <f t="shared" si="127"/>
        <v>113.28151904217792</v>
      </c>
      <c r="DE37" s="1360">
        <f t="shared" si="127"/>
        <v>104.20675448193518</v>
      </c>
      <c r="DF37" s="1360">
        <f t="shared" si="127"/>
        <v>83.131512526639355</v>
      </c>
      <c r="DG37" s="1360">
        <f t="shared" si="127"/>
        <v>79.340313899073223</v>
      </c>
      <c r="DH37" s="1360">
        <f t="shared" si="127"/>
        <v>91.725393576944711</v>
      </c>
      <c r="DI37" s="1360">
        <f t="shared" si="127"/>
        <v>94.489257245954946</v>
      </c>
      <c r="DJ37" s="1817">
        <f>DJ35/SUM(CH35:CS35)*100</f>
        <v>110.14971184154211</v>
      </c>
      <c r="DK37" s="709">
        <f t="shared" ref="DK37:DY37" si="128">DK35/CU35*100</f>
        <v>0</v>
      </c>
      <c r="DL37" s="682">
        <f t="shared" si="128"/>
        <v>131.28178209533888</v>
      </c>
      <c r="DM37" s="2139">
        <f t="shared" si="128"/>
        <v>120.58498850745298</v>
      </c>
      <c r="DN37" s="2201">
        <f t="shared" si="128"/>
        <v>98.837578036279922</v>
      </c>
      <c r="DO37" s="2202">
        <f t="shared" si="128"/>
        <v>0</v>
      </c>
      <c r="DP37" s="2203">
        <f t="shared" si="128"/>
        <v>0</v>
      </c>
      <c r="DQ37" s="2203">
        <f t="shared" si="128"/>
        <v>0</v>
      </c>
      <c r="DR37" s="2203">
        <f t="shared" si="128"/>
        <v>0</v>
      </c>
      <c r="DS37" s="2203">
        <f t="shared" si="128"/>
        <v>0</v>
      </c>
      <c r="DT37" s="2203">
        <f t="shared" si="128"/>
        <v>0</v>
      </c>
      <c r="DU37" s="2203">
        <f t="shared" si="128"/>
        <v>0</v>
      </c>
      <c r="DV37" s="2203">
        <f t="shared" si="128"/>
        <v>0</v>
      </c>
      <c r="DW37" s="2203">
        <f t="shared" si="128"/>
        <v>0</v>
      </c>
      <c r="DX37" s="2203">
        <f t="shared" si="128"/>
        <v>0</v>
      </c>
      <c r="DY37" s="2203">
        <f t="shared" si="128"/>
        <v>0</v>
      </c>
      <c r="DZ37" s="2213">
        <f>DZ35/SUM(CX35:CX35)*100</f>
        <v>98.837578036279922</v>
      </c>
      <c r="EA37" s="709" t="e">
        <f>EA35/DK35*100</f>
        <v>#DIV/0!</v>
      </c>
      <c r="EB37" s="682">
        <f>EB35/DL35*100</f>
        <v>15.10740928933143</v>
      </c>
      <c r="EC37" s="684">
        <f>EC35/DM35*100</f>
        <v>100</v>
      </c>
    </row>
    <row r="38" spans="1:133" ht="27.75" customHeight="1">
      <c r="B38" s="9">
        <f>B8+B18+B28</f>
        <v>2261515</v>
      </c>
      <c r="C38" s="9">
        <f>C8+C18+C28</f>
        <v>2153197</v>
      </c>
      <c r="D38" s="2574"/>
      <c r="E38" s="2566" t="s">
        <v>77</v>
      </c>
      <c r="F38" s="135">
        <f>F8+F18+F28</f>
        <v>1996174</v>
      </c>
      <c r="G38" s="136">
        <f>G8+G18+G28</f>
        <v>2164327</v>
      </c>
      <c r="H38" s="137">
        <f>H8+H18+H28</f>
        <v>914934</v>
      </c>
      <c r="I38" s="670">
        <f>I8+I18+I28</f>
        <v>935675</v>
      </c>
      <c r="J38" s="135">
        <f t="shared" ref="J38:AL38" si="129">J8+J18+J28</f>
        <v>2203849</v>
      </c>
      <c r="K38" s="136">
        <f t="shared" si="129"/>
        <v>2010548</v>
      </c>
      <c r="L38" s="137">
        <f>L8+L18+L28</f>
        <v>1195689</v>
      </c>
      <c r="M38" s="670">
        <f>M8+M18+M28</f>
        <v>1122814</v>
      </c>
      <c r="N38" s="135">
        <f t="shared" si="129"/>
        <v>1783521</v>
      </c>
      <c r="O38" s="136">
        <f t="shared" si="129"/>
        <v>2055785</v>
      </c>
      <c r="P38" s="137">
        <f>P8+P18+P28</f>
        <v>767254</v>
      </c>
      <c r="Q38" s="670">
        <f>Q8+Q18+Q28</f>
        <v>787866</v>
      </c>
      <c r="R38" s="135">
        <f t="shared" si="129"/>
        <v>2411890</v>
      </c>
      <c r="S38" s="136">
        <f t="shared" si="129"/>
        <v>2311071</v>
      </c>
      <c r="T38" s="137">
        <f>T8+T18+T28</f>
        <v>1319967</v>
      </c>
      <c r="U38" s="670">
        <f>U8+U18+U28</f>
        <v>1170476</v>
      </c>
      <c r="V38" s="135">
        <f t="shared" si="129"/>
        <v>2295222</v>
      </c>
      <c r="W38" s="136">
        <f t="shared" si="129"/>
        <v>2401824</v>
      </c>
      <c r="X38" s="137">
        <f>X8+X18+X28</f>
        <v>1171367</v>
      </c>
      <c r="Y38" s="670">
        <f>Y8+Y18+Y28</f>
        <v>1099842</v>
      </c>
      <c r="Z38" s="135">
        <f t="shared" si="129"/>
        <v>2319947</v>
      </c>
      <c r="AA38" s="136">
        <f t="shared" si="129"/>
        <v>2213351</v>
      </c>
      <c r="AB38" s="137">
        <f>AB8+AB18+AB28</f>
        <v>1247023</v>
      </c>
      <c r="AC38" s="670">
        <f>AC8+AC18+AC28</f>
        <v>1028874</v>
      </c>
      <c r="AD38" s="135">
        <f t="shared" si="129"/>
        <v>2169469</v>
      </c>
      <c r="AE38" s="136">
        <f t="shared" si="129"/>
        <v>2136147</v>
      </c>
      <c r="AF38" s="137">
        <f>AF8+AF18+AF28</f>
        <v>1125674</v>
      </c>
      <c r="AG38" s="670">
        <f>AG8+AG18+AG28</f>
        <v>995959</v>
      </c>
      <c r="AH38" s="135">
        <f t="shared" si="129"/>
        <v>2231202</v>
      </c>
      <c r="AI38" s="136">
        <f t="shared" si="129"/>
        <v>2286189</v>
      </c>
      <c r="AJ38" s="137">
        <f>AJ8+AJ18+AJ28</f>
        <v>1123377</v>
      </c>
      <c r="AK38" s="670">
        <f>AK8+AK18+AK28</f>
        <v>1072380</v>
      </c>
      <c r="AL38" s="138">
        <f t="shared" si="129"/>
        <v>170830</v>
      </c>
      <c r="AM38" s="139">
        <f t="shared" ref="AM38:BB38" si="130">AM8+AM18+AM28</f>
        <v>211738</v>
      </c>
      <c r="AN38" s="139">
        <f t="shared" si="130"/>
        <v>289754</v>
      </c>
      <c r="AO38" s="139">
        <f t="shared" si="130"/>
        <v>165140</v>
      </c>
      <c r="AP38" s="139">
        <f t="shared" si="130"/>
        <v>169940</v>
      </c>
      <c r="AQ38" s="139">
        <f t="shared" si="130"/>
        <v>221538</v>
      </c>
      <c r="AR38" s="139">
        <f t="shared" si="130"/>
        <v>194796</v>
      </c>
      <c r="AS38" s="139">
        <f t="shared" si="130"/>
        <v>161091</v>
      </c>
      <c r="AT38" s="139">
        <f t="shared" si="130"/>
        <v>197311</v>
      </c>
      <c r="AU38" s="139">
        <f t="shared" si="130"/>
        <v>179789</v>
      </c>
      <c r="AV38" s="139">
        <f t="shared" si="130"/>
        <v>189980</v>
      </c>
      <c r="AW38" s="647">
        <f t="shared" si="130"/>
        <v>179932</v>
      </c>
      <c r="AX38" s="140">
        <f t="shared" si="130"/>
        <v>2331839</v>
      </c>
      <c r="AY38" s="136">
        <f t="shared" si="130"/>
        <v>2307213</v>
      </c>
      <c r="AZ38" s="137">
        <f>AZ8+AZ18+AZ28</f>
        <v>1228940</v>
      </c>
      <c r="BA38" s="670">
        <f>BA8+BA18+BA28</f>
        <v>1109816</v>
      </c>
      <c r="BB38" s="138">
        <f t="shared" si="130"/>
        <v>171423</v>
      </c>
      <c r="BC38" s="139">
        <f t="shared" ref="BC38:BM38" si="131">BC8+BC18+BC28</f>
        <v>202909</v>
      </c>
      <c r="BD38" s="139">
        <f t="shared" si="131"/>
        <v>273364</v>
      </c>
      <c r="BE38" s="139">
        <f t="shared" si="131"/>
        <v>168147</v>
      </c>
      <c r="BF38" s="139">
        <f t="shared" si="131"/>
        <v>160567</v>
      </c>
      <c r="BG38" s="139">
        <f t="shared" si="131"/>
        <v>192988</v>
      </c>
      <c r="BH38" s="139">
        <f t="shared" si="131"/>
        <v>200745</v>
      </c>
      <c r="BI38" s="139">
        <f t="shared" si="131"/>
        <v>159792</v>
      </c>
      <c r="BJ38" s="139">
        <f t="shared" si="131"/>
        <v>191048</v>
      </c>
      <c r="BK38" s="139">
        <f t="shared" si="131"/>
        <v>194126</v>
      </c>
      <c r="BL38" s="139">
        <f t="shared" si="131"/>
        <v>198251</v>
      </c>
      <c r="BM38" s="139">
        <f t="shared" si="131"/>
        <v>168631</v>
      </c>
      <c r="BN38" s="140">
        <f>SUM(BB38:BM38)</f>
        <v>2281991</v>
      </c>
      <c r="BO38" s="987">
        <f t="shared" ref="BO38:BV38" si="132">BO8+BO18+BO28</f>
        <v>2292565</v>
      </c>
      <c r="BP38" s="137">
        <f>BP8+BP18+BP28</f>
        <v>1169398</v>
      </c>
      <c r="BQ38" s="670">
        <f>BQ8+BQ18+BQ28</f>
        <v>1073287</v>
      </c>
      <c r="BR38" s="141">
        <f t="shared" si="132"/>
        <v>177883</v>
      </c>
      <c r="BS38" s="142">
        <f t="shared" si="132"/>
        <v>208214</v>
      </c>
      <c r="BT38" s="143">
        <f t="shared" si="132"/>
        <v>272173</v>
      </c>
      <c r="BU38" s="143">
        <f t="shared" si="132"/>
        <v>176087</v>
      </c>
      <c r="BV38" s="143">
        <f t="shared" si="132"/>
        <v>177952</v>
      </c>
      <c r="BW38" s="143">
        <f t="shared" ref="BW38:CL38" si="133">BW8+BW18+BW28</f>
        <v>199651</v>
      </c>
      <c r="BX38" s="143">
        <f t="shared" si="133"/>
        <v>215957</v>
      </c>
      <c r="BY38" s="143">
        <f t="shared" si="133"/>
        <v>174072</v>
      </c>
      <c r="BZ38" s="143">
        <f t="shared" si="133"/>
        <v>241524</v>
      </c>
      <c r="CA38" s="143">
        <f>CA8+CA18+CA28</f>
        <v>150274</v>
      </c>
      <c r="CB38" s="143">
        <f>CB8+CB18+CB28</f>
        <v>187689</v>
      </c>
      <c r="CC38" s="139">
        <f>CC8+CC18+CC28</f>
        <v>157417</v>
      </c>
      <c r="CD38" s="1181">
        <f t="shared" si="133"/>
        <v>2338893</v>
      </c>
      <c r="CE38" s="136">
        <f t="shared" si="133"/>
        <v>2293837</v>
      </c>
      <c r="CF38" s="1318">
        <f>CF8+CF18+CF28</f>
        <v>1211960</v>
      </c>
      <c r="CG38" s="983">
        <f t="shared" si="133"/>
        <v>1185243</v>
      </c>
      <c r="CH38" s="1158">
        <f t="shared" si="133"/>
        <v>163451</v>
      </c>
      <c r="CI38" s="142">
        <f t="shared" si="133"/>
        <v>190419</v>
      </c>
      <c r="CJ38" s="143">
        <f t="shared" si="133"/>
        <v>259344</v>
      </c>
      <c r="CK38" s="143">
        <f t="shared" si="133"/>
        <v>137886</v>
      </c>
      <c r="CL38" s="143">
        <f t="shared" si="133"/>
        <v>108237</v>
      </c>
      <c r="CM38" s="143">
        <f t="shared" ref="CM38:CU38" si="134">CM8+CM18+CM28</f>
        <v>153568</v>
      </c>
      <c r="CN38" s="1358">
        <f t="shared" si="134"/>
        <v>189554</v>
      </c>
      <c r="CO38" s="1358">
        <f t="shared" si="134"/>
        <v>151361</v>
      </c>
      <c r="CP38" s="1358">
        <f t="shared" si="134"/>
        <v>213663</v>
      </c>
      <c r="CQ38" s="1358">
        <f t="shared" si="134"/>
        <v>208735</v>
      </c>
      <c r="CR38" s="1358">
        <f t="shared" si="134"/>
        <v>203321</v>
      </c>
      <c r="CS38" s="1358">
        <f t="shared" si="134"/>
        <v>177199</v>
      </c>
      <c r="CT38" s="162">
        <f t="shared" si="134"/>
        <v>2156738</v>
      </c>
      <c r="CU38" s="987">
        <f t="shared" si="134"/>
        <v>2195061</v>
      </c>
      <c r="CV38" s="1318">
        <f>CV8+CV18+CV28</f>
        <v>1012905</v>
      </c>
      <c r="CW38" s="1706">
        <f>CW8+CW18+CW28</f>
        <v>954269</v>
      </c>
      <c r="CX38" s="1358">
        <f t="shared" ref="CX38:DK38" si="135">CX8+CX18+CX28</f>
        <v>181423</v>
      </c>
      <c r="CY38" s="1358">
        <f t="shared" si="135"/>
        <v>198261</v>
      </c>
      <c r="CZ38" s="1358">
        <f t="shared" si="135"/>
        <v>271853</v>
      </c>
      <c r="DA38" s="1358">
        <f t="shared" si="135"/>
        <v>175799</v>
      </c>
      <c r="DB38" s="1358">
        <f t="shared" si="135"/>
        <v>155465</v>
      </c>
      <c r="DC38" s="1358">
        <f t="shared" si="135"/>
        <v>182365</v>
      </c>
      <c r="DD38" s="1358">
        <f t="shared" si="135"/>
        <v>194583</v>
      </c>
      <c r="DE38" s="1358">
        <f t="shared" si="135"/>
        <v>156782</v>
      </c>
      <c r="DF38" s="1358">
        <f t="shared" si="135"/>
        <v>134491</v>
      </c>
      <c r="DG38" s="1358">
        <f t="shared" si="135"/>
        <v>120823</v>
      </c>
      <c r="DH38" s="1358">
        <f t="shared" si="135"/>
        <v>170816</v>
      </c>
      <c r="DI38" s="1358">
        <f t="shared" si="135"/>
        <v>166149</v>
      </c>
      <c r="DJ38" s="1815">
        <f t="shared" si="135"/>
        <v>2108810</v>
      </c>
      <c r="DK38" s="987">
        <f t="shared" si="135"/>
        <v>0</v>
      </c>
      <c r="DL38" s="1318">
        <f>DL8+DL18+DL28</f>
        <v>1165166</v>
      </c>
      <c r="DM38" s="2126">
        <f>DM8+DM18+DM28</f>
        <v>999485</v>
      </c>
      <c r="DN38" s="2194">
        <f t="shared" ref="DN38:EA38" si="136">DN8+DN18+DN28</f>
        <v>158796</v>
      </c>
      <c r="DO38" s="2195">
        <f t="shared" si="136"/>
        <v>0</v>
      </c>
      <c r="DP38" s="2196">
        <f t="shared" si="136"/>
        <v>0</v>
      </c>
      <c r="DQ38" s="2196">
        <f t="shared" si="136"/>
        <v>0</v>
      </c>
      <c r="DR38" s="2196">
        <f t="shared" si="136"/>
        <v>0</v>
      </c>
      <c r="DS38" s="2196">
        <f t="shared" si="136"/>
        <v>0</v>
      </c>
      <c r="DT38" s="2196">
        <f t="shared" si="136"/>
        <v>0</v>
      </c>
      <c r="DU38" s="2196">
        <f t="shared" si="136"/>
        <v>0</v>
      </c>
      <c r="DV38" s="2196">
        <f t="shared" si="136"/>
        <v>0</v>
      </c>
      <c r="DW38" s="2196">
        <f t="shared" si="136"/>
        <v>0</v>
      </c>
      <c r="DX38" s="2196">
        <f t="shared" si="136"/>
        <v>0</v>
      </c>
      <c r="DY38" s="2196">
        <f t="shared" si="136"/>
        <v>0</v>
      </c>
      <c r="DZ38" s="2211">
        <f t="shared" si="136"/>
        <v>158796</v>
      </c>
      <c r="EA38" s="987">
        <f t="shared" si="136"/>
        <v>0</v>
      </c>
      <c r="EB38" s="1318">
        <f>EB8+EB18+EB28</f>
        <v>158796</v>
      </c>
      <c r="EC38" s="1421">
        <f>EC8+EC18+EC28</f>
        <v>999485</v>
      </c>
    </row>
    <row r="39" spans="1:133" ht="27.75" customHeight="1" thickBot="1">
      <c r="B39" s="66"/>
      <c r="C39" s="66"/>
      <c r="D39" s="2574"/>
      <c r="E39" s="2567"/>
      <c r="F39" s="156">
        <f t="shared" ref="F39:CE39" si="137">F40-100</f>
        <v>-7.2925514943593157</v>
      </c>
      <c r="G39" s="157">
        <f t="shared" si="137"/>
        <v>8.6047204804380613</v>
      </c>
      <c r="H39" s="146">
        <f>H40-100</f>
        <v>-22.299999999999997</v>
      </c>
      <c r="I39" s="671">
        <f>I40-100</f>
        <v>-8.972884732874931</v>
      </c>
      <c r="J39" s="156">
        <f t="shared" si="137"/>
        <v>10.403652186633039</v>
      </c>
      <c r="K39" s="157">
        <f t="shared" si="137"/>
        <v>-7.1051647925660006</v>
      </c>
      <c r="L39" s="146">
        <f>L40-100</f>
        <v>30.685819960784045</v>
      </c>
      <c r="M39" s="671">
        <f>M40-100</f>
        <v>20.000427498864454</v>
      </c>
      <c r="N39" s="156">
        <f t="shared" si="137"/>
        <v>-19.072450063502529</v>
      </c>
      <c r="O39" s="157">
        <f t="shared" si="137"/>
        <v>2.2499835865644542</v>
      </c>
      <c r="P39" s="146">
        <f>P40-100</f>
        <v>-35.831641839976783</v>
      </c>
      <c r="Q39" s="671">
        <f>Q40-100</f>
        <v>-29.83112073771791</v>
      </c>
      <c r="R39" s="156">
        <f t="shared" si="137"/>
        <v>35.231937274638199</v>
      </c>
      <c r="S39" s="157">
        <f t="shared" si="137"/>
        <v>12.417932809121581</v>
      </c>
      <c r="T39" s="146">
        <f>T40-100</f>
        <v>72.037812771259581</v>
      </c>
      <c r="U39" s="671">
        <f>U40-100</f>
        <v>48.562826673571379</v>
      </c>
      <c r="V39" s="156">
        <f t="shared" si="137"/>
        <v>-4.8372023599749525</v>
      </c>
      <c r="W39" s="157">
        <f t="shared" si="137"/>
        <v>3.9268806540344343</v>
      </c>
      <c r="X39" s="146">
        <f>X40-100</f>
        <v>-11.257857204005859</v>
      </c>
      <c r="Y39" s="671">
        <f>Y40-100</f>
        <v>-6.0346388990462003</v>
      </c>
      <c r="Z39" s="156">
        <f t="shared" si="137"/>
        <v>1.0772378445309556</v>
      </c>
      <c r="AA39" s="157">
        <f t="shared" si="137"/>
        <v>-7.8470778874721816</v>
      </c>
      <c r="AB39" s="146">
        <f>AB40-100</f>
        <v>6.4587785040896648</v>
      </c>
      <c r="AC39" s="671">
        <f>AC40-100</f>
        <v>-6.4525631863485842</v>
      </c>
      <c r="AD39" s="156">
        <f t="shared" si="137"/>
        <v>-6.4862688673491249</v>
      </c>
      <c r="AE39" s="157">
        <f t="shared" si="137"/>
        <v>-3.4881046883210161</v>
      </c>
      <c r="AF39" s="146">
        <f>AF40-100</f>
        <v>-9.7310955772267249</v>
      </c>
      <c r="AG39" s="671">
        <f>AG40-100</f>
        <v>-3.1991283675163373</v>
      </c>
      <c r="AH39" s="156">
        <f t="shared" si="137"/>
        <v>2.8455350134065043</v>
      </c>
      <c r="AI39" s="157">
        <f t="shared" si="137"/>
        <v>7.0239548120986086</v>
      </c>
      <c r="AJ39" s="146">
        <f>AJ40-100</f>
        <v>-0.20405552584496434</v>
      </c>
      <c r="AK39" s="671">
        <f>AK40-100</f>
        <v>7.6731070254899976</v>
      </c>
      <c r="AL39" s="158">
        <f t="shared" si="137"/>
        <v>3.2999999999999972</v>
      </c>
      <c r="AM39" s="159">
        <f t="shared" si="137"/>
        <v>16.099999999999994</v>
      </c>
      <c r="AN39" s="159">
        <f t="shared" si="137"/>
        <v>7.4000000000000057</v>
      </c>
      <c r="AO39" s="159">
        <f t="shared" si="137"/>
        <v>5.7000000000000028</v>
      </c>
      <c r="AP39" s="159">
        <f t="shared" si="137"/>
        <v>12.299999999999997</v>
      </c>
      <c r="AQ39" s="159">
        <f t="shared" si="137"/>
        <v>11.599999999999994</v>
      </c>
      <c r="AR39" s="159">
        <f t="shared" si="137"/>
        <v>-4</v>
      </c>
      <c r="AS39" s="159">
        <f t="shared" si="137"/>
        <v>2.5</v>
      </c>
      <c r="AT39" s="159">
        <f t="shared" si="137"/>
        <v>-4.2999999999999972</v>
      </c>
      <c r="AU39" s="159">
        <f t="shared" si="137"/>
        <v>2.7999999999999972</v>
      </c>
      <c r="AV39" s="159">
        <f t="shared" si="137"/>
        <v>1.4000000000000057</v>
      </c>
      <c r="AW39" s="648">
        <f t="shared" si="137"/>
        <v>0.40000000000000568</v>
      </c>
      <c r="AX39" s="160">
        <f t="shared" si="137"/>
        <v>4.5104387679824498</v>
      </c>
      <c r="AY39" s="157">
        <f t="shared" si="137"/>
        <v>0.91960900870400053</v>
      </c>
      <c r="AZ39" s="146">
        <f>AZ40-100</f>
        <v>9.3969344218370168</v>
      </c>
      <c r="BA39" s="671">
        <f>BA40-100</f>
        <v>3.4909267237359813</v>
      </c>
      <c r="BB39" s="158">
        <f t="shared" si="137"/>
        <v>0.34712872446291954</v>
      </c>
      <c r="BC39" s="159">
        <f t="shared" si="137"/>
        <v>-4.1697758550661774</v>
      </c>
      <c r="BD39" s="159">
        <f t="shared" si="137"/>
        <v>-5.6565224293711225</v>
      </c>
      <c r="BE39" s="159">
        <f t="shared" si="137"/>
        <v>1.820879253966325</v>
      </c>
      <c r="BF39" s="159">
        <f t="shared" si="137"/>
        <v>-5.5154760503707223</v>
      </c>
      <c r="BG39" s="159">
        <f t="shared" si="137"/>
        <v>-12.887179626068672</v>
      </c>
      <c r="BH39" s="159">
        <f t="shared" si="137"/>
        <v>3.0539641471077488</v>
      </c>
      <c r="BI39" s="159">
        <f t="shared" si="137"/>
        <v>-0.80637652010354088</v>
      </c>
      <c r="BJ39" s="159">
        <f t="shared" si="137"/>
        <v>-3.1741768071724294</v>
      </c>
      <c r="BK39" s="159">
        <f t="shared" si="137"/>
        <v>7.9743477075905531</v>
      </c>
      <c r="BL39" s="159">
        <f t="shared" si="137"/>
        <v>4.3536161701231748</v>
      </c>
      <c r="BM39" s="159">
        <f t="shared" si="137"/>
        <v>-6.2807060445057061</v>
      </c>
      <c r="BN39" s="160">
        <f t="shared" si="137"/>
        <v>-2.1377119089268177</v>
      </c>
      <c r="BO39" s="988">
        <f t="shared" si="137"/>
        <v>-0.63487853093754154</v>
      </c>
      <c r="BP39" s="146">
        <f>BP40-100</f>
        <v>-4.8449883639559204</v>
      </c>
      <c r="BQ39" s="671">
        <f>BQ40-100</f>
        <v>-3.2914465100521255</v>
      </c>
      <c r="BR39" s="152">
        <f t="shared" si="137"/>
        <v>3.7684558081471096</v>
      </c>
      <c r="BS39" s="153">
        <f t="shared" si="137"/>
        <v>2.6144724975235079</v>
      </c>
      <c r="BT39" s="161">
        <f t="shared" si="137"/>
        <v>-0.43568282582930351</v>
      </c>
      <c r="BU39" s="161">
        <f t="shared" si="137"/>
        <v>4.7220586748499898</v>
      </c>
      <c r="BV39" s="161">
        <f t="shared" si="137"/>
        <v>10.827255911862338</v>
      </c>
      <c r="BW39" s="161">
        <f t="shared" si="137"/>
        <v>3.4525462723070888</v>
      </c>
      <c r="BX39" s="161">
        <f t="shared" si="137"/>
        <v>7.5777727963336474</v>
      </c>
      <c r="BY39" s="161">
        <f t="shared" si="137"/>
        <v>8.9366176028837572</v>
      </c>
      <c r="BZ39" s="161">
        <f t="shared" si="137"/>
        <v>26.420585402621327</v>
      </c>
      <c r="CA39" s="161">
        <f t="shared" si="137"/>
        <v>-22.589452211450293</v>
      </c>
      <c r="CB39" s="161">
        <f t="shared" si="137"/>
        <v>-5.3275897725610548</v>
      </c>
      <c r="CC39" s="159">
        <f t="shared" si="137"/>
        <v>-6.6500228309148355</v>
      </c>
      <c r="CD39" s="1183">
        <f t="shared" si="137"/>
        <v>2.4935242952316656</v>
      </c>
      <c r="CE39" s="157">
        <f t="shared" si="137"/>
        <v>5.5483704933109834E-2</v>
      </c>
      <c r="CF39" s="1319">
        <f>CF40-100</f>
        <v>3.6396504868316839</v>
      </c>
      <c r="CG39" s="984">
        <f>CG40-100</f>
        <v>10.431133517875452</v>
      </c>
      <c r="CH39" s="1159">
        <f t="shared" ref="CH39:CU39" si="138">CH40-100</f>
        <v>-8.1131980009331954</v>
      </c>
      <c r="CI39" s="153">
        <f t="shared" si="138"/>
        <v>-8.5464954325837823</v>
      </c>
      <c r="CJ39" s="161">
        <f t="shared" si="138"/>
        <v>-4.7135461636532625</v>
      </c>
      <c r="CK39" s="161">
        <f t="shared" si="138"/>
        <v>-21.694389705088952</v>
      </c>
      <c r="CL39" s="161">
        <f t="shared" si="138"/>
        <v>-39.176294731163466</v>
      </c>
      <c r="CM39" s="161">
        <f t="shared" si="138"/>
        <v>-23.08177770209015</v>
      </c>
      <c r="CN39" s="1359">
        <f t="shared" si="138"/>
        <v>-12.226044999699013</v>
      </c>
      <c r="CO39" s="1359">
        <f t="shared" si="138"/>
        <v>-13.046900133278186</v>
      </c>
      <c r="CP39" s="1359">
        <f t="shared" si="138"/>
        <v>-11.535499577681719</v>
      </c>
      <c r="CQ39" s="1359">
        <f t="shared" si="138"/>
        <v>38.902937301196459</v>
      </c>
      <c r="CR39" s="1375">
        <f t="shared" si="138"/>
        <v>8.3286713659298073</v>
      </c>
      <c r="CS39" s="1359">
        <f t="shared" si="138"/>
        <v>12.566622410540162</v>
      </c>
      <c r="CT39" s="1586">
        <f t="shared" si="138"/>
        <v>-7.7880860731978743</v>
      </c>
      <c r="CU39" s="988">
        <f t="shared" si="138"/>
        <v>-4.3061472981733289</v>
      </c>
      <c r="CV39" s="1319">
        <f>CV40-100</f>
        <v>-16.424221921515553</v>
      </c>
      <c r="CW39" s="1707">
        <f>CW40-100</f>
        <v>-19.487480626335696</v>
      </c>
      <c r="CX39" s="1621">
        <f t="shared" ref="CX39:DK39" si="139">CX40-100</f>
        <v>10.995344170424161</v>
      </c>
      <c r="CY39" s="1621">
        <f t="shared" si="139"/>
        <v>4.1182865155262789</v>
      </c>
      <c r="CZ39" s="1621">
        <f t="shared" si="139"/>
        <v>4.8233234622740611</v>
      </c>
      <c r="DA39" s="1621">
        <f t="shared" si="139"/>
        <v>27.495902412137568</v>
      </c>
      <c r="DB39" s="1621">
        <f t="shared" si="139"/>
        <v>43.633877509539246</v>
      </c>
      <c r="DC39" s="1621">
        <f t="shared" si="139"/>
        <v>18.751953531985819</v>
      </c>
      <c r="DD39" s="1621">
        <f t="shared" si="139"/>
        <v>2.653069837618844</v>
      </c>
      <c r="DE39" s="1621">
        <f t="shared" si="139"/>
        <v>3.5815038219884912</v>
      </c>
      <c r="DF39" s="1621">
        <f t="shared" si="139"/>
        <v>-37.054614041738617</v>
      </c>
      <c r="DG39" s="1621">
        <f t="shared" si="139"/>
        <v>-42.11655927372027</v>
      </c>
      <c r="DH39" s="1359">
        <f t="shared" si="139"/>
        <v>-15.987035279189072</v>
      </c>
      <c r="DI39" s="1621">
        <f t="shared" si="139"/>
        <v>-6.2359268393162495</v>
      </c>
      <c r="DJ39" s="1818">
        <f t="shared" si="139"/>
        <v>-2.2222448901999172</v>
      </c>
      <c r="DK39" s="988">
        <f t="shared" si="139"/>
        <v>-100</v>
      </c>
      <c r="DL39" s="1319">
        <f>DL40-100</f>
        <v>15.032110612545097</v>
      </c>
      <c r="DM39" s="2138">
        <f>DM40-100</f>
        <v>4.7382865837620329</v>
      </c>
      <c r="DN39" s="2197">
        <f t="shared" ref="DN39:EA39" si="140">DN40-100</f>
        <v>-12.471957800278915</v>
      </c>
      <c r="DO39" s="2198">
        <f t="shared" si="140"/>
        <v>-100</v>
      </c>
      <c r="DP39" s="2199">
        <f t="shared" si="140"/>
        <v>-100</v>
      </c>
      <c r="DQ39" s="2199">
        <f t="shared" si="140"/>
        <v>-100</v>
      </c>
      <c r="DR39" s="2199">
        <f t="shared" si="140"/>
        <v>-100</v>
      </c>
      <c r="DS39" s="2199">
        <f t="shared" si="140"/>
        <v>-100</v>
      </c>
      <c r="DT39" s="2199">
        <f t="shared" si="140"/>
        <v>-100</v>
      </c>
      <c r="DU39" s="2199">
        <f t="shared" si="140"/>
        <v>-100</v>
      </c>
      <c r="DV39" s="2199">
        <f t="shared" si="140"/>
        <v>-100</v>
      </c>
      <c r="DW39" s="2199">
        <f t="shared" si="140"/>
        <v>-100</v>
      </c>
      <c r="DX39" s="2200">
        <f t="shared" si="140"/>
        <v>-100</v>
      </c>
      <c r="DY39" s="2204">
        <f t="shared" si="140"/>
        <v>-100</v>
      </c>
      <c r="DZ39" s="2214">
        <f t="shared" si="140"/>
        <v>-12.471957800278915</v>
      </c>
      <c r="EA39" s="988" t="e">
        <f t="shared" si="140"/>
        <v>#DIV/0!</v>
      </c>
      <c r="EB39" s="1319">
        <f>EB40-100</f>
        <v>-86.371383991637245</v>
      </c>
      <c r="EC39" s="1422">
        <f>EC40-100</f>
        <v>0</v>
      </c>
    </row>
    <row r="40" spans="1:133" s="685" customFormat="1" ht="27.75" hidden="1" customHeight="1" thickBot="1">
      <c r="B40" s="674">
        <v>95.5</v>
      </c>
      <c r="C40" s="674">
        <f>C38/B38*100</f>
        <v>95.210378883182287</v>
      </c>
      <c r="D40" s="2574"/>
      <c r="E40" s="2575"/>
      <c r="F40" s="675">
        <f>F38/C38*100</f>
        <v>92.707448505640684</v>
      </c>
      <c r="G40" s="675">
        <v>108.60472048043806</v>
      </c>
      <c r="H40" s="675">
        <v>77.7</v>
      </c>
      <c r="I40" s="675">
        <v>91.027115267125069</v>
      </c>
      <c r="J40" s="675">
        <f t="shared" ref="J40:AK40" si="141">J38/F38*100</f>
        <v>110.40365218663304</v>
      </c>
      <c r="K40" s="675">
        <f t="shared" si="141"/>
        <v>92.894835207433999</v>
      </c>
      <c r="L40" s="675">
        <f t="shared" si="141"/>
        <v>130.68581996078404</v>
      </c>
      <c r="M40" s="675">
        <f t="shared" si="141"/>
        <v>120.00042749886445</v>
      </c>
      <c r="N40" s="675">
        <f t="shared" si="141"/>
        <v>80.927549936497471</v>
      </c>
      <c r="O40" s="675">
        <f t="shared" si="141"/>
        <v>102.24998358656445</v>
      </c>
      <c r="P40" s="675">
        <f t="shared" si="141"/>
        <v>64.168358160023217</v>
      </c>
      <c r="Q40" s="675">
        <f t="shared" si="141"/>
        <v>70.16887926228209</v>
      </c>
      <c r="R40" s="675">
        <f t="shared" si="141"/>
        <v>135.2319372746382</v>
      </c>
      <c r="S40" s="675">
        <f t="shared" si="141"/>
        <v>112.41793280912158</v>
      </c>
      <c r="T40" s="675">
        <f t="shared" si="141"/>
        <v>172.03781277125958</v>
      </c>
      <c r="U40" s="675">
        <f t="shared" si="141"/>
        <v>148.56282667357138</v>
      </c>
      <c r="V40" s="675">
        <f t="shared" si="141"/>
        <v>95.162797640025047</v>
      </c>
      <c r="W40" s="675">
        <f t="shared" si="141"/>
        <v>103.92688065403443</v>
      </c>
      <c r="X40" s="675">
        <f t="shared" si="141"/>
        <v>88.742142795994141</v>
      </c>
      <c r="Y40" s="675">
        <f t="shared" si="141"/>
        <v>93.9653611009538</v>
      </c>
      <c r="Z40" s="675">
        <f t="shared" si="141"/>
        <v>101.07723784453096</v>
      </c>
      <c r="AA40" s="675">
        <f t="shared" si="141"/>
        <v>92.152922112527818</v>
      </c>
      <c r="AB40" s="675">
        <f t="shared" si="141"/>
        <v>106.45877850408966</v>
      </c>
      <c r="AC40" s="675">
        <f t="shared" si="141"/>
        <v>93.547436813651416</v>
      </c>
      <c r="AD40" s="675">
        <f t="shared" si="141"/>
        <v>93.513731132650875</v>
      </c>
      <c r="AE40" s="675">
        <f t="shared" si="141"/>
        <v>96.511895311678984</v>
      </c>
      <c r="AF40" s="675">
        <f t="shared" si="141"/>
        <v>90.268904422773275</v>
      </c>
      <c r="AG40" s="675">
        <f t="shared" si="141"/>
        <v>96.800871632483663</v>
      </c>
      <c r="AH40" s="675">
        <f t="shared" si="141"/>
        <v>102.8455350134065</v>
      </c>
      <c r="AI40" s="675">
        <f t="shared" si="141"/>
        <v>107.02395481209861</v>
      </c>
      <c r="AJ40" s="675">
        <f t="shared" si="141"/>
        <v>99.795944474155036</v>
      </c>
      <c r="AK40" s="675">
        <f t="shared" si="141"/>
        <v>107.67310702549</v>
      </c>
      <c r="AL40" s="677">
        <v>103.3</v>
      </c>
      <c r="AM40" s="678">
        <v>116.1</v>
      </c>
      <c r="AN40" s="678">
        <v>107.4</v>
      </c>
      <c r="AO40" s="678">
        <v>105.7</v>
      </c>
      <c r="AP40" s="678">
        <v>112.3</v>
      </c>
      <c r="AQ40" s="678">
        <v>111.6</v>
      </c>
      <c r="AR40" s="678">
        <v>96</v>
      </c>
      <c r="AS40" s="678">
        <v>102.5</v>
      </c>
      <c r="AT40" s="678">
        <v>95.7</v>
      </c>
      <c r="AU40" s="678">
        <v>102.8</v>
      </c>
      <c r="AV40" s="678">
        <v>101.4</v>
      </c>
      <c r="AW40" s="714">
        <v>100.4</v>
      </c>
      <c r="AX40" s="709">
        <f t="shared" ref="AX40:CC40" si="142">AX38/AH38*100</f>
        <v>104.51043876798245</v>
      </c>
      <c r="AY40" s="675">
        <f t="shared" si="142"/>
        <v>100.919609008704</v>
      </c>
      <c r="AZ40" s="675">
        <f t="shared" si="142"/>
        <v>109.39693442183702</v>
      </c>
      <c r="BA40" s="675">
        <f t="shared" si="142"/>
        <v>103.49092672373598</v>
      </c>
      <c r="BB40" s="677">
        <f t="shared" si="142"/>
        <v>100.34712872446292</v>
      </c>
      <c r="BC40" s="678">
        <f t="shared" si="142"/>
        <v>95.830224144933823</v>
      </c>
      <c r="BD40" s="678">
        <f t="shared" si="142"/>
        <v>94.343477570628878</v>
      </c>
      <c r="BE40" s="678">
        <f t="shared" si="142"/>
        <v>101.82087925396632</v>
      </c>
      <c r="BF40" s="678">
        <f t="shared" si="142"/>
        <v>94.484523949629278</v>
      </c>
      <c r="BG40" s="678">
        <f t="shared" si="142"/>
        <v>87.112820373931328</v>
      </c>
      <c r="BH40" s="678">
        <f t="shared" si="142"/>
        <v>103.05396414710775</v>
      </c>
      <c r="BI40" s="678">
        <f t="shared" si="142"/>
        <v>99.193623479896459</v>
      </c>
      <c r="BJ40" s="678">
        <f t="shared" si="142"/>
        <v>96.825823192827571</v>
      </c>
      <c r="BK40" s="678">
        <f t="shared" si="142"/>
        <v>107.97434770759055</v>
      </c>
      <c r="BL40" s="678">
        <f t="shared" si="142"/>
        <v>104.35361617012317</v>
      </c>
      <c r="BM40" s="678">
        <f t="shared" si="142"/>
        <v>93.719293955494294</v>
      </c>
      <c r="BN40" s="679">
        <f t="shared" si="142"/>
        <v>97.862288091073182</v>
      </c>
      <c r="BO40" s="709">
        <f t="shared" si="142"/>
        <v>99.365121469062458</v>
      </c>
      <c r="BP40" s="675">
        <f t="shared" si="142"/>
        <v>95.15501163604408</v>
      </c>
      <c r="BQ40" s="675">
        <f t="shared" si="142"/>
        <v>96.708553489947874</v>
      </c>
      <c r="BR40" s="681">
        <f t="shared" si="142"/>
        <v>103.76845580814711</v>
      </c>
      <c r="BS40" s="680">
        <f t="shared" si="142"/>
        <v>102.61447249752351</v>
      </c>
      <c r="BT40" s="683">
        <f t="shared" si="142"/>
        <v>99.564317174170696</v>
      </c>
      <c r="BU40" s="683">
        <f t="shared" si="142"/>
        <v>104.72205867484999</v>
      </c>
      <c r="BV40" s="683">
        <f t="shared" si="142"/>
        <v>110.82725591186234</v>
      </c>
      <c r="BW40" s="683">
        <f t="shared" si="142"/>
        <v>103.45254627230709</v>
      </c>
      <c r="BX40" s="683">
        <f t="shared" si="142"/>
        <v>107.57777279633365</v>
      </c>
      <c r="BY40" s="683">
        <f t="shared" si="142"/>
        <v>108.93661760288376</v>
      </c>
      <c r="BZ40" s="683">
        <f t="shared" si="142"/>
        <v>126.42058540262133</v>
      </c>
      <c r="CA40" s="683">
        <f t="shared" si="142"/>
        <v>77.410547788549707</v>
      </c>
      <c r="CB40" s="683">
        <f t="shared" si="142"/>
        <v>94.672410227438945</v>
      </c>
      <c r="CC40" s="678">
        <f t="shared" si="142"/>
        <v>93.349977169085165</v>
      </c>
      <c r="CD40" s="682">
        <f>CD38/SUM(BB38:BM38)*100</f>
        <v>102.49352429523167</v>
      </c>
      <c r="CE40" s="675">
        <f t="shared" ref="CE40:CS40" si="143">CE38/BO38*100</f>
        <v>100.05548370493311</v>
      </c>
      <c r="CF40" s="682">
        <f t="shared" si="143"/>
        <v>103.63965048683168</v>
      </c>
      <c r="CG40" s="677">
        <f t="shared" si="143"/>
        <v>110.43113351787545</v>
      </c>
      <c r="CH40" s="1160">
        <f t="shared" si="143"/>
        <v>91.886801999066805</v>
      </c>
      <c r="CI40" s="680">
        <f t="shared" si="143"/>
        <v>91.453504567416218</v>
      </c>
      <c r="CJ40" s="683">
        <f t="shared" si="143"/>
        <v>95.286453836346737</v>
      </c>
      <c r="CK40" s="1280">
        <f t="shared" si="143"/>
        <v>78.305610294911048</v>
      </c>
      <c r="CL40" s="1280">
        <f t="shared" si="143"/>
        <v>60.823705268836534</v>
      </c>
      <c r="CM40" s="1280">
        <f t="shared" si="143"/>
        <v>76.91822229790985</v>
      </c>
      <c r="CN40" s="1360">
        <f t="shared" si="143"/>
        <v>87.773955000300987</v>
      </c>
      <c r="CO40" s="1360">
        <f t="shared" si="143"/>
        <v>86.953099866721814</v>
      </c>
      <c r="CP40" s="1360">
        <f t="shared" si="143"/>
        <v>88.464500422318281</v>
      </c>
      <c r="CQ40" s="1360">
        <f t="shared" si="143"/>
        <v>138.90293730119646</v>
      </c>
      <c r="CR40" s="1360">
        <f t="shared" si="143"/>
        <v>108.32867136592981</v>
      </c>
      <c r="CS40" s="1360">
        <f t="shared" si="143"/>
        <v>112.56662241054016</v>
      </c>
      <c r="CT40" s="1585">
        <f>CT38/SUM(BR38:CC38)*100</f>
        <v>92.211913926802126</v>
      </c>
      <c r="CU40" s="709">
        <f t="shared" ref="CU40:DI40" si="144">CU38/CE38*100</f>
        <v>95.693852701826671</v>
      </c>
      <c r="CV40" s="682">
        <f t="shared" si="144"/>
        <v>83.575778078484447</v>
      </c>
      <c r="CW40" s="682">
        <f t="shared" si="144"/>
        <v>80.512519373664304</v>
      </c>
      <c r="CX40" s="1360">
        <f t="shared" si="144"/>
        <v>110.99534417042416</v>
      </c>
      <c r="CY40" s="1360">
        <f t="shared" si="144"/>
        <v>104.11828651552628</v>
      </c>
      <c r="CZ40" s="1360">
        <f t="shared" si="144"/>
        <v>104.82332346227406</v>
      </c>
      <c r="DA40" s="1360">
        <f t="shared" si="144"/>
        <v>127.49590241213757</v>
      </c>
      <c r="DB40" s="1360">
        <f t="shared" si="144"/>
        <v>143.63387750953925</v>
      </c>
      <c r="DC40" s="1360">
        <f t="shared" si="144"/>
        <v>118.75195353198582</v>
      </c>
      <c r="DD40" s="1360">
        <f t="shared" si="144"/>
        <v>102.65306983761884</v>
      </c>
      <c r="DE40" s="1360">
        <f t="shared" si="144"/>
        <v>103.58150382198849</v>
      </c>
      <c r="DF40" s="1360">
        <f t="shared" si="144"/>
        <v>62.945385958261383</v>
      </c>
      <c r="DG40" s="1360">
        <f t="shared" si="144"/>
        <v>57.88344072627973</v>
      </c>
      <c r="DH40" s="1360">
        <f t="shared" si="144"/>
        <v>84.012964720810928</v>
      </c>
      <c r="DI40" s="1360">
        <f t="shared" si="144"/>
        <v>93.764073160683751</v>
      </c>
      <c r="DJ40" s="1817">
        <f>DJ38/SUM(CH38:CS38)*100</f>
        <v>97.777755109800083</v>
      </c>
      <c r="DK40" s="709">
        <f t="shared" ref="DK40:DY40" si="145">DK38/CU38*100</f>
        <v>0</v>
      </c>
      <c r="DL40" s="682">
        <f t="shared" si="145"/>
        <v>115.0321106125451</v>
      </c>
      <c r="DM40" s="2139">
        <f t="shared" si="145"/>
        <v>104.73828658376203</v>
      </c>
      <c r="DN40" s="2201">
        <f t="shared" si="145"/>
        <v>87.528042199721085</v>
      </c>
      <c r="DO40" s="2202">
        <f t="shared" si="145"/>
        <v>0</v>
      </c>
      <c r="DP40" s="2203">
        <f t="shared" si="145"/>
        <v>0</v>
      </c>
      <c r="DQ40" s="2203">
        <f t="shared" si="145"/>
        <v>0</v>
      </c>
      <c r="DR40" s="2203">
        <f t="shared" si="145"/>
        <v>0</v>
      </c>
      <c r="DS40" s="2203">
        <f t="shared" si="145"/>
        <v>0</v>
      </c>
      <c r="DT40" s="2203">
        <f t="shared" si="145"/>
        <v>0</v>
      </c>
      <c r="DU40" s="2203">
        <f t="shared" si="145"/>
        <v>0</v>
      </c>
      <c r="DV40" s="2203">
        <f t="shared" si="145"/>
        <v>0</v>
      </c>
      <c r="DW40" s="2203">
        <f t="shared" si="145"/>
        <v>0</v>
      </c>
      <c r="DX40" s="2203">
        <f t="shared" si="145"/>
        <v>0</v>
      </c>
      <c r="DY40" s="2203">
        <f t="shared" si="145"/>
        <v>0</v>
      </c>
      <c r="DZ40" s="2213">
        <f>DZ38/SUM(CX38:CX38)*100</f>
        <v>87.528042199721085</v>
      </c>
      <c r="EA40" s="709" t="e">
        <f>EA38/DK38*100</f>
        <v>#DIV/0!</v>
      </c>
      <c r="EB40" s="682">
        <f>EB38/DL38*100</f>
        <v>13.628616008362757</v>
      </c>
      <c r="EC40" s="684">
        <f>EC38/DM38*100</f>
        <v>100</v>
      </c>
    </row>
    <row r="41" spans="1:133" ht="27.75" customHeight="1">
      <c r="B41" s="9">
        <f>B11+B21+B31</f>
        <v>7105004</v>
      </c>
      <c r="C41" s="9">
        <f>C11+C21+C31</f>
        <v>6818636</v>
      </c>
      <c r="D41" s="2574"/>
      <c r="E41" s="2566" t="s">
        <v>81</v>
      </c>
      <c r="F41" s="135">
        <f t="shared" ref="F41:AL41" si="146">F11+F21+F31</f>
        <v>5817026</v>
      </c>
      <c r="G41" s="136">
        <f t="shared" si="146"/>
        <v>5975257</v>
      </c>
      <c r="H41" s="137">
        <f>H11+H21+H31</f>
        <v>2649186</v>
      </c>
      <c r="I41" s="670">
        <f>I11+I21+I31</f>
        <v>2943108</v>
      </c>
      <c r="J41" s="135">
        <f t="shared" si="146"/>
        <v>6214285</v>
      </c>
      <c r="K41" s="136">
        <f t="shared" si="146"/>
        <v>6413436</v>
      </c>
      <c r="L41" s="137">
        <f>L11+L21+L31</f>
        <v>2969606</v>
      </c>
      <c r="M41" s="670">
        <f>M11+M21+M31</f>
        <v>3115440</v>
      </c>
      <c r="N41" s="135">
        <f t="shared" si="146"/>
        <v>6165436</v>
      </c>
      <c r="O41" s="136">
        <f t="shared" si="146"/>
        <v>6278700</v>
      </c>
      <c r="P41" s="137">
        <f>P11+P21+P31</f>
        <v>2950050</v>
      </c>
      <c r="Q41" s="670">
        <f>Q11+Q21+Q31</f>
        <v>2887016</v>
      </c>
      <c r="R41" s="135">
        <f t="shared" si="146"/>
        <v>7335881</v>
      </c>
      <c r="S41" s="136">
        <f t="shared" si="146"/>
        <v>7381877</v>
      </c>
      <c r="T41" s="137">
        <f>T11+T21+T31</f>
        <v>3650987</v>
      </c>
      <c r="U41" s="670">
        <f>U11+U21+U31</f>
        <v>3747242</v>
      </c>
      <c r="V41" s="135">
        <f t="shared" si="146"/>
        <v>7684869</v>
      </c>
      <c r="W41" s="136">
        <f t="shared" si="146"/>
        <v>7731271</v>
      </c>
      <c r="X41" s="137">
        <f>X11+X21+X31</f>
        <v>3739470</v>
      </c>
      <c r="Y41" s="670">
        <f>Y11+Y21+Y31</f>
        <v>3881659</v>
      </c>
      <c r="Z41" s="135">
        <f t="shared" si="146"/>
        <v>7910982</v>
      </c>
      <c r="AA41" s="136">
        <f t="shared" si="146"/>
        <v>7954109</v>
      </c>
      <c r="AB41" s="137">
        <f>AB11+AB21+AB31</f>
        <v>3849690</v>
      </c>
      <c r="AC41" s="670">
        <f>AC11+AC21+AC31</f>
        <v>4003562</v>
      </c>
      <c r="AD41" s="135">
        <f t="shared" si="146"/>
        <v>7981614</v>
      </c>
      <c r="AE41" s="136">
        <f t="shared" si="146"/>
        <v>7957634</v>
      </c>
      <c r="AF41" s="137">
        <f>AF11+AF21+AF31</f>
        <v>3895483</v>
      </c>
      <c r="AG41" s="670">
        <f>AG11+AG21+AG31</f>
        <v>3982886</v>
      </c>
      <c r="AH41" s="135">
        <f t="shared" si="146"/>
        <v>7943378</v>
      </c>
      <c r="AI41" s="136">
        <f t="shared" si="146"/>
        <v>7964378</v>
      </c>
      <c r="AJ41" s="137">
        <f>AJ11+AJ21+AJ31</f>
        <v>3868389</v>
      </c>
      <c r="AK41" s="670">
        <f>AK11+AK21+AK31</f>
        <v>3994711</v>
      </c>
      <c r="AL41" s="138">
        <f t="shared" si="146"/>
        <v>565397</v>
      </c>
      <c r="AM41" s="139">
        <f t="shared" ref="AM41:AW41" si="147">AM11+AM21+AM31</f>
        <v>572494</v>
      </c>
      <c r="AN41" s="139">
        <f t="shared" si="147"/>
        <v>728154</v>
      </c>
      <c r="AO41" s="139">
        <f t="shared" si="147"/>
        <v>652637</v>
      </c>
      <c r="AP41" s="139">
        <f t="shared" si="147"/>
        <v>700139</v>
      </c>
      <c r="AQ41" s="139">
        <f t="shared" si="147"/>
        <v>681053</v>
      </c>
      <c r="AR41" s="139">
        <f t="shared" si="147"/>
        <v>683238</v>
      </c>
      <c r="AS41" s="139">
        <f t="shared" si="147"/>
        <v>683778</v>
      </c>
      <c r="AT41" s="139">
        <f t="shared" si="147"/>
        <v>705433</v>
      </c>
      <c r="AU41" s="139">
        <f t="shared" si="147"/>
        <v>671270</v>
      </c>
      <c r="AV41" s="139">
        <f t="shared" si="147"/>
        <v>678096</v>
      </c>
      <c r="AW41" s="647">
        <f t="shared" si="147"/>
        <v>732374</v>
      </c>
      <c r="AX41" s="140">
        <f>AX11+AX21+AX31</f>
        <v>8054063</v>
      </c>
      <c r="AY41" s="136">
        <f>AY11+AY21+AY31</f>
        <v>8133913</v>
      </c>
      <c r="AZ41" s="137">
        <f>AZ11+AZ21+AZ31</f>
        <v>3899874</v>
      </c>
      <c r="BA41" s="670">
        <f>BA11+BA21+BA31</f>
        <v>4106278</v>
      </c>
      <c r="BB41" s="138">
        <f>BB11+BB21+BB31</f>
        <v>627884</v>
      </c>
      <c r="BC41" s="139">
        <f t="shared" ref="BC41:BM41" si="148">BC11+BC21+BC31</f>
        <v>576239</v>
      </c>
      <c r="BD41" s="139">
        <f t="shared" si="148"/>
        <v>741772</v>
      </c>
      <c r="BE41" s="139">
        <f t="shared" si="148"/>
        <v>672662</v>
      </c>
      <c r="BF41" s="139">
        <f t="shared" si="148"/>
        <v>717683</v>
      </c>
      <c r="BG41" s="139">
        <f t="shared" si="148"/>
        <v>703634</v>
      </c>
      <c r="BH41" s="139">
        <f t="shared" si="148"/>
        <v>702135</v>
      </c>
      <c r="BI41" s="139">
        <f t="shared" si="148"/>
        <v>706623</v>
      </c>
      <c r="BJ41" s="139">
        <f t="shared" si="148"/>
        <v>716954</v>
      </c>
      <c r="BK41" s="139">
        <f t="shared" si="148"/>
        <v>709732</v>
      </c>
      <c r="BL41" s="139">
        <f t="shared" si="148"/>
        <v>708130</v>
      </c>
      <c r="BM41" s="139">
        <f t="shared" si="148"/>
        <v>728259</v>
      </c>
      <c r="BN41" s="140">
        <f>SUM(BB41:BM41)</f>
        <v>8311707</v>
      </c>
      <c r="BO41" s="987">
        <f t="shared" ref="BO41:BU41" si="149">BO11+BO21+BO31</f>
        <v>8309994</v>
      </c>
      <c r="BP41" s="137">
        <f>BP11+BP21+BP31</f>
        <v>4039874</v>
      </c>
      <c r="BQ41" s="670">
        <f>BQ11+BQ21+BQ31</f>
        <v>4219691</v>
      </c>
      <c r="BR41" s="141">
        <f t="shared" si="149"/>
        <v>648749</v>
      </c>
      <c r="BS41" s="142">
        <f t="shared" si="149"/>
        <v>560503</v>
      </c>
      <c r="BT41" s="143">
        <f t="shared" si="149"/>
        <v>734932</v>
      </c>
      <c r="BU41" s="143">
        <f t="shared" si="149"/>
        <v>687875</v>
      </c>
      <c r="BV41" s="143">
        <f t="shared" ref="BV41:CE41" si="150">BV11+BV21+BV31</f>
        <v>746849</v>
      </c>
      <c r="BW41" s="143">
        <f t="shared" si="150"/>
        <v>720942</v>
      </c>
      <c r="BX41" s="143">
        <f t="shared" si="150"/>
        <v>718250</v>
      </c>
      <c r="BY41" s="143">
        <f t="shared" si="150"/>
        <v>713111</v>
      </c>
      <c r="BZ41" s="143">
        <f t="shared" si="150"/>
        <v>682168</v>
      </c>
      <c r="CA41" s="143">
        <f>CA11+CA21+CA31</f>
        <v>703876</v>
      </c>
      <c r="CB41" s="143">
        <f>CB11+CB21+CB31</f>
        <v>736663</v>
      </c>
      <c r="CC41" s="139">
        <f>CC11+CC21+CC31</f>
        <v>749311</v>
      </c>
      <c r="CD41" s="1181">
        <f t="shared" si="150"/>
        <v>8403229</v>
      </c>
      <c r="CE41" s="136">
        <f t="shared" si="150"/>
        <v>8162780</v>
      </c>
      <c r="CF41" s="1318">
        <f>CF11+CF21+CF31</f>
        <v>4099850</v>
      </c>
      <c r="CG41" s="983">
        <f>CG11+CG21+CG31</f>
        <v>4269195</v>
      </c>
      <c r="CH41" s="1158">
        <f t="shared" ref="CH41:CP41" si="151">CH11+CH21+CH31</f>
        <v>641019</v>
      </c>
      <c r="CI41" s="142">
        <f t="shared" si="151"/>
        <v>542886</v>
      </c>
      <c r="CJ41" s="143">
        <f t="shared" si="151"/>
        <v>519830</v>
      </c>
      <c r="CK41" s="143">
        <f t="shared" si="151"/>
        <v>334817</v>
      </c>
      <c r="CL41" s="143">
        <f t="shared" si="151"/>
        <v>501228</v>
      </c>
      <c r="CM41" s="143">
        <f t="shared" si="151"/>
        <v>611806</v>
      </c>
      <c r="CN41" s="1358">
        <f t="shared" si="151"/>
        <v>632227</v>
      </c>
      <c r="CO41" s="1358">
        <f t="shared" si="151"/>
        <v>629217</v>
      </c>
      <c r="CP41" s="1358">
        <f t="shared" si="151"/>
        <v>702744</v>
      </c>
      <c r="CQ41" s="1358">
        <f t="shared" ref="CQ41:DF41" si="152">CQ11+CQ21+CQ31</f>
        <v>718888</v>
      </c>
      <c r="CR41" s="1358">
        <f t="shared" si="152"/>
        <v>726548</v>
      </c>
      <c r="CS41" s="1358">
        <f t="shared" si="152"/>
        <v>810490</v>
      </c>
      <c r="CT41" s="162">
        <f t="shared" si="152"/>
        <v>7371700</v>
      </c>
      <c r="CU41" s="987">
        <f t="shared" si="152"/>
        <v>7724698</v>
      </c>
      <c r="CV41" s="1318">
        <f t="shared" si="152"/>
        <v>3151586</v>
      </c>
      <c r="CW41" s="1706">
        <f t="shared" si="152"/>
        <v>3412039</v>
      </c>
      <c r="CX41" s="1358">
        <f t="shared" si="152"/>
        <v>654246</v>
      </c>
      <c r="CY41" s="1358">
        <f t="shared" si="152"/>
        <v>589535</v>
      </c>
      <c r="CZ41" s="1358">
        <f t="shared" si="152"/>
        <v>812952</v>
      </c>
      <c r="DA41" s="1358">
        <f t="shared" si="152"/>
        <v>757073</v>
      </c>
      <c r="DB41" s="1358">
        <f t="shared" si="152"/>
        <v>749205</v>
      </c>
      <c r="DC41" s="1358">
        <f t="shared" si="152"/>
        <v>739041</v>
      </c>
      <c r="DD41" s="1358">
        <f t="shared" si="152"/>
        <v>736343</v>
      </c>
      <c r="DE41" s="1358">
        <f t="shared" si="152"/>
        <v>656633</v>
      </c>
      <c r="DF41" s="1358">
        <f t="shared" si="152"/>
        <v>627332</v>
      </c>
      <c r="DG41" s="1777">
        <f t="shared" ref="DG41:DV41" si="153">DG11+DG21+DG31</f>
        <v>615156</v>
      </c>
      <c r="DH41" s="1358">
        <f t="shared" si="153"/>
        <v>682110</v>
      </c>
      <c r="DI41" s="1358">
        <f t="shared" si="153"/>
        <v>767111</v>
      </c>
      <c r="DJ41" s="2557">
        <f t="shared" si="153"/>
        <v>8386737</v>
      </c>
      <c r="DK41" s="987">
        <f t="shared" si="153"/>
        <v>0</v>
      </c>
      <c r="DL41" s="1318">
        <f t="shared" si="153"/>
        <v>4302052</v>
      </c>
      <c r="DM41" s="2126">
        <f t="shared" si="153"/>
        <v>4265627</v>
      </c>
      <c r="DN41" s="2194">
        <f t="shared" si="153"/>
        <v>667159</v>
      </c>
      <c r="DO41" s="2195">
        <f t="shared" si="153"/>
        <v>0</v>
      </c>
      <c r="DP41" s="2196">
        <f t="shared" si="153"/>
        <v>0</v>
      </c>
      <c r="DQ41" s="2196">
        <f t="shared" si="153"/>
        <v>0</v>
      </c>
      <c r="DR41" s="2196">
        <f t="shared" si="153"/>
        <v>0</v>
      </c>
      <c r="DS41" s="2196">
        <f t="shared" si="153"/>
        <v>0</v>
      </c>
      <c r="DT41" s="2196">
        <f t="shared" si="153"/>
        <v>0</v>
      </c>
      <c r="DU41" s="2196">
        <f t="shared" si="153"/>
        <v>0</v>
      </c>
      <c r="DV41" s="2196">
        <f t="shared" si="153"/>
        <v>0</v>
      </c>
      <c r="DW41" s="2196">
        <f t="shared" ref="DW41:EC41" si="154">DW11+DW21+DW31</f>
        <v>0</v>
      </c>
      <c r="DX41" s="2196">
        <f t="shared" si="154"/>
        <v>0</v>
      </c>
      <c r="DY41" s="2196">
        <f t="shared" si="154"/>
        <v>0</v>
      </c>
      <c r="DZ41" s="2211">
        <f t="shared" si="154"/>
        <v>667159</v>
      </c>
      <c r="EA41" s="987">
        <f t="shared" si="154"/>
        <v>0</v>
      </c>
      <c r="EB41" s="1318">
        <f t="shared" si="154"/>
        <v>667159</v>
      </c>
      <c r="EC41" s="1421">
        <f t="shared" si="154"/>
        <v>4265627</v>
      </c>
    </row>
    <row r="42" spans="1:133" ht="27.75" customHeight="1" thickBot="1">
      <c r="B42" s="68"/>
      <c r="C42" s="66"/>
      <c r="D42" s="2575"/>
      <c r="E42" s="2576"/>
      <c r="F42" s="167">
        <f t="shared" ref="F42:CE42" si="155">F43-100</f>
        <v>-14.689301496662964</v>
      </c>
      <c r="G42" s="168">
        <f t="shared" si="155"/>
        <v>-5.6756059193707245</v>
      </c>
      <c r="H42" s="635">
        <f>H43-100</f>
        <v>-27.200000000000003</v>
      </c>
      <c r="I42" s="673">
        <f>I43-100</f>
        <v>-18.513641473179433</v>
      </c>
      <c r="J42" s="167">
        <f t="shared" si="155"/>
        <v>6.8292457348480156</v>
      </c>
      <c r="K42" s="168">
        <f t="shared" si="155"/>
        <v>7.3332243282590213</v>
      </c>
      <c r="L42" s="635">
        <f>L43-100</f>
        <v>12.095035984638301</v>
      </c>
      <c r="M42" s="673">
        <f>M43-100</f>
        <v>5.8554426137267086</v>
      </c>
      <c r="N42" s="167">
        <f t="shared" si="155"/>
        <v>-0.7860759524225216</v>
      </c>
      <c r="O42" s="168">
        <f t="shared" si="155"/>
        <v>-2.100839549969777</v>
      </c>
      <c r="P42" s="635">
        <f>P43-100</f>
        <v>-0.65853854012955537</v>
      </c>
      <c r="Q42" s="673">
        <f>Q43-100</f>
        <v>-7.3319980484297531</v>
      </c>
      <c r="R42" s="167">
        <f t="shared" si="155"/>
        <v>18.983977775456594</v>
      </c>
      <c r="S42" s="168">
        <f t="shared" si="155"/>
        <v>17.570149871788757</v>
      </c>
      <c r="T42" s="635">
        <f>T43-100</f>
        <v>23.760173556380408</v>
      </c>
      <c r="U42" s="673">
        <f>U43-100</f>
        <v>29.796371062716673</v>
      </c>
      <c r="V42" s="167">
        <f t="shared" si="155"/>
        <v>4.7572745522998616</v>
      </c>
      <c r="W42" s="168">
        <f t="shared" si="155"/>
        <v>4.7331322372344999</v>
      </c>
      <c r="X42" s="635">
        <f>X43-100</f>
        <v>2.4235364300119357</v>
      </c>
      <c r="Y42" s="673">
        <f>Y43-100</f>
        <v>3.587091519576262</v>
      </c>
      <c r="Z42" s="167">
        <f t="shared" si="155"/>
        <v>2.942314306203528</v>
      </c>
      <c r="AA42" s="168">
        <f t="shared" si="155"/>
        <v>2.882294515352001</v>
      </c>
      <c r="AB42" s="635">
        <f>AB43-100</f>
        <v>2.947476514051445</v>
      </c>
      <c r="AC42" s="673">
        <f>AC43-100</f>
        <v>3.1404870958525777</v>
      </c>
      <c r="AD42" s="167">
        <f t="shared" si="155"/>
        <v>0.89283479598361737</v>
      </c>
      <c r="AE42" s="168">
        <f t="shared" si="155"/>
        <v>4.4316717309243359E-2</v>
      </c>
      <c r="AF42" s="635">
        <f>AF43-100</f>
        <v>1.1895243513114053</v>
      </c>
      <c r="AG42" s="673">
        <f>AG43-100</f>
        <v>-0.5164401100819731</v>
      </c>
      <c r="AH42" s="167">
        <f t="shared" si="155"/>
        <v>-0.47905097891228365</v>
      </c>
      <c r="AI42" s="168">
        <f t="shared" si="155"/>
        <v>8.4748808502624229E-2</v>
      </c>
      <c r="AJ42" s="635">
        <f>AJ43-100</f>
        <v>-0.69552350761125581</v>
      </c>
      <c r="AK42" s="673">
        <f>AK43-100</f>
        <v>0.2968952663972857</v>
      </c>
      <c r="AL42" s="170">
        <f t="shared" si="155"/>
        <v>-4.5</v>
      </c>
      <c r="AM42" s="171">
        <f t="shared" si="155"/>
        <v>2.5</v>
      </c>
      <c r="AN42" s="171">
        <f t="shared" si="155"/>
        <v>4.7999999999999972</v>
      </c>
      <c r="AO42" s="171">
        <f t="shared" si="155"/>
        <v>-0.5</v>
      </c>
      <c r="AP42" s="171">
        <f t="shared" si="155"/>
        <v>2.2000000000000028</v>
      </c>
      <c r="AQ42" s="171">
        <f t="shared" si="155"/>
        <v>-9.9999999999994316E-2</v>
      </c>
      <c r="AR42" s="171">
        <f t="shared" si="155"/>
        <v>6.2000000000000028</v>
      </c>
      <c r="AS42" s="171">
        <f t="shared" si="155"/>
        <v>4.5</v>
      </c>
      <c r="AT42" s="171">
        <f t="shared" si="155"/>
        <v>4.7000000000000028</v>
      </c>
      <c r="AU42" s="171">
        <f t="shared" si="155"/>
        <v>4.5999999999999943</v>
      </c>
      <c r="AV42" s="171">
        <f t="shared" si="155"/>
        <v>-1.0999999999999943</v>
      </c>
      <c r="AW42" s="649">
        <f t="shared" si="155"/>
        <v>-5.7000000000000028</v>
      </c>
      <c r="AX42" s="172">
        <f t="shared" si="155"/>
        <v>1.3934248124664208</v>
      </c>
      <c r="AY42" s="168">
        <f t="shared" si="155"/>
        <v>2.1286659171626496</v>
      </c>
      <c r="AZ42" s="635">
        <f>AZ43-100</f>
        <v>0.81390470296550177</v>
      </c>
      <c r="BA42" s="673">
        <f>BA43-100</f>
        <v>2.7928678695404869</v>
      </c>
      <c r="BB42" s="170">
        <f t="shared" si="155"/>
        <v>11.051880360171708</v>
      </c>
      <c r="BC42" s="171">
        <f t="shared" si="155"/>
        <v>0.65415532739207549</v>
      </c>
      <c r="BD42" s="171">
        <f t="shared" si="155"/>
        <v>1.8702087745174651</v>
      </c>
      <c r="BE42" s="171">
        <f t="shared" si="155"/>
        <v>3.06832128733123</v>
      </c>
      <c r="BF42" s="171">
        <f t="shared" si="155"/>
        <v>2.5057881363557755</v>
      </c>
      <c r="BG42" s="171">
        <f t="shared" si="155"/>
        <v>3.3156009884693276</v>
      </c>
      <c r="BH42" s="171">
        <f t="shared" si="155"/>
        <v>2.7658004970449497</v>
      </c>
      <c r="BI42" s="171">
        <f t="shared" si="155"/>
        <v>3.340996639260112</v>
      </c>
      <c r="BJ42" s="171">
        <f t="shared" si="155"/>
        <v>1.6331813226770038</v>
      </c>
      <c r="BK42" s="171">
        <f t="shared" si="155"/>
        <v>5.7297361717341744</v>
      </c>
      <c r="BL42" s="171">
        <f t="shared" si="155"/>
        <v>4.42916637172317</v>
      </c>
      <c r="BM42" s="171">
        <f t="shared" si="155"/>
        <v>-0.56187139357759008</v>
      </c>
      <c r="BN42" s="172">
        <f t="shared" si="155"/>
        <v>3.1989320172936146</v>
      </c>
      <c r="BO42" s="989">
        <f t="shared" si="155"/>
        <v>2.1647760432156105</v>
      </c>
      <c r="BP42" s="635">
        <f>BP43-100</f>
        <v>3.5898595698220106</v>
      </c>
      <c r="BQ42" s="673">
        <f>BQ43-100</f>
        <v>2.7619415928487996</v>
      </c>
      <c r="BR42" s="1118">
        <f t="shared" si="155"/>
        <v>3.3230660440463566</v>
      </c>
      <c r="BS42" s="173">
        <f t="shared" si="155"/>
        <v>-2.7308113473749671</v>
      </c>
      <c r="BT42" s="175">
        <f t="shared" si="155"/>
        <v>-0.92211622978489061</v>
      </c>
      <c r="BU42" s="175">
        <f t="shared" si="155"/>
        <v>2.2616113293154569</v>
      </c>
      <c r="BV42" s="175">
        <f t="shared" si="155"/>
        <v>4.0639112254296208</v>
      </c>
      <c r="BW42" s="175">
        <f t="shared" si="155"/>
        <v>2.4598015445529882</v>
      </c>
      <c r="BX42" s="175">
        <f t="shared" si="155"/>
        <v>2.2951426719932613</v>
      </c>
      <c r="BY42" s="175">
        <f t="shared" si="155"/>
        <v>0.91816994352009829</v>
      </c>
      <c r="BZ42" s="175">
        <f t="shared" si="155"/>
        <v>-4.8519151856325493</v>
      </c>
      <c r="CA42" s="175">
        <f t="shared" si="155"/>
        <v>-0.82510017865898533</v>
      </c>
      <c r="CB42" s="175">
        <f t="shared" si="155"/>
        <v>4.0293448942990722</v>
      </c>
      <c r="CC42" s="171">
        <f t="shared" si="155"/>
        <v>2.8907298090377225</v>
      </c>
      <c r="CD42" s="1184">
        <f t="shared" si="155"/>
        <v>1.1011215866969337</v>
      </c>
      <c r="CE42" s="168">
        <f t="shared" si="155"/>
        <v>-1.7715295582644188</v>
      </c>
      <c r="CF42" s="1320">
        <f>CF43-100</f>
        <v>1.4846007573503499</v>
      </c>
      <c r="CG42" s="985">
        <f>CG43-100</f>
        <v>1.1731664711942074</v>
      </c>
      <c r="CH42" s="1161">
        <f t="shared" ref="CH42:CU42" si="156">CH43-100</f>
        <v>-1.1915239946419973</v>
      </c>
      <c r="CI42" s="173">
        <f t="shared" si="156"/>
        <v>-3.1430697070310032</v>
      </c>
      <c r="CJ42" s="359">
        <f t="shared" si="156"/>
        <v>-29.268286045511687</v>
      </c>
      <c r="CK42" s="359">
        <f t="shared" si="156"/>
        <v>-51.325894966381973</v>
      </c>
      <c r="CL42" s="359">
        <f t="shared" si="156"/>
        <v>-32.887638598967129</v>
      </c>
      <c r="CM42" s="359">
        <f t="shared" si="156"/>
        <v>-15.137972264065624</v>
      </c>
      <c r="CN42" s="1361">
        <f t="shared" si="156"/>
        <v>-11.976749042812401</v>
      </c>
      <c r="CO42" s="1361">
        <f t="shared" si="156"/>
        <v>-11.764507909708314</v>
      </c>
      <c r="CP42" s="1361">
        <f t="shared" si="156"/>
        <v>3.016265787899755</v>
      </c>
      <c r="CQ42" s="1361">
        <f t="shared" si="156"/>
        <v>2.1327620205831721</v>
      </c>
      <c r="CR42" s="1413">
        <f t="shared" si="156"/>
        <v>-1.3730837574304644</v>
      </c>
      <c r="CS42" s="1361">
        <f t="shared" si="156"/>
        <v>8.1647006383197294</v>
      </c>
      <c r="CT42" s="1587">
        <f t="shared" si="156"/>
        <v>-12.275388425092302</v>
      </c>
      <c r="CU42" s="989">
        <f t="shared" si="156"/>
        <v>-5.3668235576605099</v>
      </c>
      <c r="CV42" s="1320">
        <f>CV43-100</f>
        <v>-23.129236435479356</v>
      </c>
      <c r="CW42" s="1708">
        <f>CW43-100</f>
        <v>-20.077696146463211</v>
      </c>
      <c r="CX42" s="1411">
        <f t="shared" ref="CX42:DK42" si="157">CX43-100</f>
        <v>2.0634333771697868</v>
      </c>
      <c r="CY42" s="1411">
        <f t="shared" si="157"/>
        <v>8.5927800680069168</v>
      </c>
      <c r="CZ42" s="1411">
        <f t="shared" si="157"/>
        <v>56.38804993940326</v>
      </c>
      <c r="DA42" s="1411">
        <f t="shared" si="157"/>
        <v>126.11546008715209</v>
      </c>
      <c r="DB42" s="1411">
        <f t="shared" si="157"/>
        <v>49.47389212095095</v>
      </c>
      <c r="DC42" s="1411">
        <f t="shared" si="157"/>
        <v>20.796625073961366</v>
      </c>
      <c r="DD42" s="1411">
        <f t="shared" si="157"/>
        <v>16.468135653807892</v>
      </c>
      <c r="DE42" s="1411">
        <f t="shared" si="157"/>
        <v>4.3571613608659732</v>
      </c>
      <c r="DF42" s="1411">
        <f t="shared" si="157"/>
        <v>-10.731077035165015</v>
      </c>
      <c r="DG42" s="1411">
        <f t="shared" si="157"/>
        <v>-14.429507795372857</v>
      </c>
      <c r="DH42" s="1361">
        <f t="shared" si="157"/>
        <v>-6.1163199127931023</v>
      </c>
      <c r="DI42" s="1411">
        <f t="shared" si="157"/>
        <v>-5.3521943515651031</v>
      </c>
      <c r="DJ42" s="1819">
        <f t="shared" si="157"/>
        <v>13.769374771084017</v>
      </c>
      <c r="DK42" s="989">
        <f t="shared" si="157"/>
        <v>-100</v>
      </c>
      <c r="DL42" s="1320">
        <f>DL43-100</f>
        <v>36.50435050796645</v>
      </c>
      <c r="DM42" s="1577">
        <f>DM43-100</f>
        <v>25.016947344388512</v>
      </c>
      <c r="DN42" s="2205">
        <f t="shared" ref="DN42:EA42" si="158">DN43-100</f>
        <v>1.9737224224527097</v>
      </c>
      <c r="DO42" s="2206">
        <f t="shared" si="158"/>
        <v>-100</v>
      </c>
      <c r="DP42" s="2207">
        <f t="shared" si="158"/>
        <v>-100</v>
      </c>
      <c r="DQ42" s="2207">
        <f t="shared" si="158"/>
        <v>-100</v>
      </c>
      <c r="DR42" s="2207">
        <f t="shared" si="158"/>
        <v>-100</v>
      </c>
      <c r="DS42" s="2207">
        <f t="shared" si="158"/>
        <v>-100</v>
      </c>
      <c r="DT42" s="2207">
        <f t="shared" si="158"/>
        <v>-100</v>
      </c>
      <c r="DU42" s="2207">
        <f t="shared" si="158"/>
        <v>-100</v>
      </c>
      <c r="DV42" s="2207">
        <f t="shared" si="158"/>
        <v>-100</v>
      </c>
      <c r="DW42" s="2207">
        <f t="shared" si="158"/>
        <v>-100</v>
      </c>
      <c r="DX42" s="2208">
        <f t="shared" si="158"/>
        <v>-100</v>
      </c>
      <c r="DY42" s="2209">
        <f t="shared" si="158"/>
        <v>-100</v>
      </c>
      <c r="DZ42" s="2215">
        <f t="shared" si="158"/>
        <v>1.9737224224527097</v>
      </c>
      <c r="EA42" s="989" t="e">
        <f t="shared" si="158"/>
        <v>#DIV/0!</v>
      </c>
      <c r="EB42" s="1320">
        <f>EB43-100</f>
        <v>-84.492074944700803</v>
      </c>
      <c r="EC42" s="1425">
        <f>EC43-100</f>
        <v>0</v>
      </c>
    </row>
    <row r="43" spans="1:133" s="685" customFormat="1" ht="27.75" hidden="1" customHeight="1" thickBot="1">
      <c r="B43" s="702">
        <v>110.4</v>
      </c>
      <c r="C43" s="674">
        <f>C41/B41*100</f>
        <v>95.969488546382237</v>
      </c>
      <c r="D43" s="703"/>
      <c r="E43" s="715"/>
      <c r="F43" s="675">
        <f>F41/C41*100</f>
        <v>85.310698503337036</v>
      </c>
      <c r="G43" s="675">
        <v>94.324394080629276</v>
      </c>
      <c r="H43" s="675">
        <v>72.8</v>
      </c>
      <c r="I43" s="675">
        <v>81.486358526820567</v>
      </c>
      <c r="J43" s="675">
        <f t="shared" ref="J43:AK43" si="159">J41/F41*100</f>
        <v>106.82924573484802</v>
      </c>
      <c r="K43" s="675">
        <f t="shared" si="159"/>
        <v>107.33322432825902</v>
      </c>
      <c r="L43" s="675">
        <f t="shared" si="159"/>
        <v>112.0950359846383</v>
      </c>
      <c r="M43" s="675">
        <f t="shared" si="159"/>
        <v>105.85544261372671</v>
      </c>
      <c r="N43" s="675">
        <f t="shared" si="159"/>
        <v>99.213924047577478</v>
      </c>
      <c r="O43" s="675">
        <f t="shared" si="159"/>
        <v>97.899160450030223</v>
      </c>
      <c r="P43" s="675">
        <f t="shared" si="159"/>
        <v>99.341461459870445</v>
      </c>
      <c r="Q43" s="675">
        <f t="shared" si="159"/>
        <v>92.668001951570247</v>
      </c>
      <c r="R43" s="675">
        <f t="shared" si="159"/>
        <v>118.98397777545659</v>
      </c>
      <c r="S43" s="675">
        <f t="shared" si="159"/>
        <v>117.57014987178876</v>
      </c>
      <c r="T43" s="675">
        <f t="shared" si="159"/>
        <v>123.76017355638041</v>
      </c>
      <c r="U43" s="675">
        <f t="shared" si="159"/>
        <v>129.79637106271667</v>
      </c>
      <c r="V43" s="675">
        <f t="shared" si="159"/>
        <v>104.75727455229986</v>
      </c>
      <c r="W43" s="675">
        <f t="shared" si="159"/>
        <v>104.7331322372345</v>
      </c>
      <c r="X43" s="675">
        <f t="shared" si="159"/>
        <v>102.42353643001194</v>
      </c>
      <c r="Y43" s="675">
        <f t="shared" si="159"/>
        <v>103.58709151957626</v>
      </c>
      <c r="Z43" s="675">
        <f t="shared" si="159"/>
        <v>102.94231430620353</v>
      </c>
      <c r="AA43" s="675">
        <f t="shared" si="159"/>
        <v>102.882294515352</v>
      </c>
      <c r="AB43" s="675">
        <f t="shared" si="159"/>
        <v>102.94747651405144</v>
      </c>
      <c r="AC43" s="675">
        <f t="shared" si="159"/>
        <v>103.14048709585258</v>
      </c>
      <c r="AD43" s="675">
        <f t="shared" si="159"/>
        <v>100.89283479598362</v>
      </c>
      <c r="AE43" s="676">
        <f t="shared" si="159"/>
        <v>100.04431671730924</v>
      </c>
      <c r="AF43" s="675">
        <f t="shared" si="159"/>
        <v>101.18952435131141</v>
      </c>
      <c r="AG43" s="675">
        <f t="shared" si="159"/>
        <v>99.483559889918027</v>
      </c>
      <c r="AH43" s="675">
        <f t="shared" si="159"/>
        <v>99.520949021087716</v>
      </c>
      <c r="AI43" s="675">
        <f t="shared" si="159"/>
        <v>100.08474880850262</v>
      </c>
      <c r="AJ43" s="675">
        <f t="shared" si="159"/>
        <v>99.304476492388744</v>
      </c>
      <c r="AK43" s="675">
        <f t="shared" si="159"/>
        <v>100.29689526639729</v>
      </c>
      <c r="AL43" s="675">
        <v>95.5</v>
      </c>
      <c r="AM43" s="675">
        <v>102.5</v>
      </c>
      <c r="AN43" s="675">
        <v>104.8</v>
      </c>
      <c r="AO43" s="675">
        <v>99.5</v>
      </c>
      <c r="AP43" s="675">
        <v>102.2</v>
      </c>
      <c r="AQ43" s="675">
        <v>99.9</v>
      </c>
      <c r="AR43" s="675">
        <v>106.2</v>
      </c>
      <c r="AS43" s="675">
        <v>104.5</v>
      </c>
      <c r="AT43" s="675">
        <v>104.7</v>
      </c>
      <c r="AU43" s="675">
        <v>104.6</v>
      </c>
      <c r="AV43" s="675">
        <v>98.9</v>
      </c>
      <c r="AW43" s="681">
        <v>94.3</v>
      </c>
      <c r="AX43" s="709">
        <f t="shared" ref="AX43:CC43" si="160">AX41/AH41*100</f>
        <v>101.39342481246642</v>
      </c>
      <c r="AY43" s="675">
        <f t="shared" si="160"/>
        <v>102.12866591716265</v>
      </c>
      <c r="AZ43" s="675">
        <f t="shared" si="160"/>
        <v>100.8139047029655</v>
      </c>
      <c r="BA43" s="675">
        <f t="shared" si="160"/>
        <v>102.79286786954049</v>
      </c>
      <c r="BB43" s="677">
        <f t="shared" si="160"/>
        <v>111.05188036017171</v>
      </c>
      <c r="BC43" s="678">
        <f t="shared" si="160"/>
        <v>100.65415532739208</v>
      </c>
      <c r="BD43" s="678">
        <f t="shared" si="160"/>
        <v>101.87020877451747</v>
      </c>
      <c r="BE43" s="678">
        <f t="shared" si="160"/>
        <v>103.06832128733123</v>
      </c>
      <c r="BF43" s="678">
        <f t="shared" si="160"/>
        <v>102.50578813635578</v>
      </c>
      <c r="BG43" s="678">
        <f t="shared" si="160"/>
        <v>103.31560098846933</v>
      </c>
      <c r="BH43" s="678">
        <f t="shared" si="160"/>
        <v>102.76580049704495</v>
      </c>
      <c r="BI43" s="678">
        <f t="shared" si="160"/>
        <v>103.34099663926011</v>
      </c>
      <c r="BJ43" s="678">
        <f t="shared" si="160"/>
        <v>101.633181322677</v>
      </c>
      <c r="BK43" s="678">
        <f t="shared" si="160"/>
        <v>105.72973617173417</v>
      </c>
      <c r="BL43" s="678">
        <f t="shared" si="160"/>
        <v>104.42916637172317</v>
      </c>
      <c r="BM43" s="678">
        <f t="shared" si="160"/>
        <v>99.43812860642241</v>
      </c>
      <c r="BN43" s="716">
        <f t="shared" si="160"/>
        <v>103.19893201729361</v>
      </c>
      <c r="BO43" s="709">
        <f t="shared" si="160"/>
        <v>102.16477604321561</v>
      </c>
      <c r="BP43" s="675">
        <f t="shared" si="160"/>
        <v>103.58985956982201</v>
      </c>
      <c r="BQ43" s="675">
        <f t="shared" si="160"/>
        <v>102.7619415928488</v>
      </c>
      <c r="BR43" s="990">
        <f t="shared" si="160"/>
        <v>103.32306604404636</v>
      </c>
      <c r="BS43" s="991">
        <f t="shared" si="160"/>
        <v>97.269188652625033</v>
      </c>
      <c r="BT43" s="992">
        <f t="shared" si="160"/>
        <v>99.077883770215109</v>
      </c>
      <c r="BU43" s="992">
        <f t="shared" si="160"/>
        <v>102.26161132931546</v>
      </c>
      <c r="BV43" s="992">
        <f t="shared" si="160"/>
        <v>104.06391122542962</v>
      </c>
      <c r="BW43" s="992">
        <f t="shared" si="160"/>
        <v>102.45980154455299</v>
      </c>
      <c r="BX43" s="991">
        <f t="shared" si="160"/>
        <v>102.29514267199326</v>
      </c>
      <c r="BY43" s="994">
        <f t="shared" si="160"/>
        <v>100.9181699435201</v>
      </c>
      <c r="BZ43" s="996">
        <f t="shared" si="160"/>
        <v>95.148084814367451</v>
      </c>
      <c r="CA43" s="996">
        <f t="shared" si="160"/>
        <v>99.174899821341015</v>
      </c>
      <c r="CB43" s="995">
        <f t="shared" si="160"/>
        <v>104.02934489429907</v>
      </c>
      <c r="CC43" s="999">
        <f t="shared" si="160"/>
        <v>102.89072980903772</v>
      </c>
      <c r="CD43" s="993">
        <f>CD41/SUM(BB41:BM41)*100</f>
        <v>101.10112158669693</v>
      </c>
      <c r="CE43" s="709">
        <f t="shared" ref="CE43:CS43" si="161">CE41/BO41*100</f>
        <v>98.228470441735581</v>
      </c>
      <c r="CF43" s="675">
        <f t="shared" si="161"/>
        <v>101.48460075735035</v>
      </c>
      <c r="CG43" s="718">
        <f t="shared" si="161"/>
        <v>101.17316647119421</v>
      </c>
      <c r="CH43" s="717">
        <f t="shared" si="161"/>
        <v>98.808476005358003</v>
      </c>
      <c r="CI43" s="717">
        <f t="shared" si="161"/>
        <v>96.856930292968997</v>
      </c>
      <c r="CJ43" s="717">
        <f t="shared" si="161"/>
        <v>70.731713954488313</v>
      </c>
      <c r="CK43" s="717">
        <f t="shared" si="161"/>
        <v>48.674105033618027</v>
      </c>
      <c r="CL43" s="717">
        <f t="shared" si="161"/>
        <v>67.112361401032871</v>
      </c>
      <c r="CM43" s="717">
        <f t="shared" si="161"/>
        <v>84.862027735934376</v>
      </c>
      <c r="CN43" s="717">
        <f t="shared" si="161"/>
        <v>88.023250957187599</v>
      </c>
      <c r="CO43" s="717">
        <f t="shared" si="161"/>
        <v>88.235492090291686</v>
      </c>
      <c r="CP43" s="717">
        <f t="shared" si="161"/>
        <v>103.01626578789975</v>
      </c>
      <c r="CQ43" s="717">
        <f t="shared" si="161"/>
        <v>102.13276202058317</v>
      </c>
      <c r="CR43" s="678">
        <f t="shared" si="161"/>
        <v>98.626916242569536</v>
      </c>
      <c r="CS43" s="718">
        <f t="shared" si="161"/>
        <v>108.16470063831973</v>
      </c>
      <c r="CT43" s="1823">
        <f>CT41/SUM(BR41:CC41)*100</f>
        <v>87.724611574907698</v>
      </c>
      <c r="CU43" s="709">
        <f t="shared" ref="CU43:DI43" si="162">CU41/CE41*100</f>
        <v>94.63317644233949</v>
      </c>
      <c r="CV43" s="675">
        <f t="shared" si="162"/>
        <v>76.870763564520644</v>
      </c>
      <c r="CW43" s="718">
        <f t="shared" si="162"/>
        <v>79.922303853536789</v>
      </c>
      <c r="CX43" s="1825">
        <f t="shared" si="162"/>
        <v>102.06343337716979</v>
      </c>
      <c r="CY43" s="1826">
        <f t="shared" si="162"/>
        <v>108.59278006800692</v>
      </c>
      <c r="CZ43" s="1826">
        <f t="shared" si="162"/>
        <v>156.38804993940326</v>
      </c>
      <c r="DA43" s="1826">
        <f t="shared" si="162"/>
        <v>226.11546008715209</v>
      </c>
      <c r="DB43" s="1826">
        <f t="shared" si="162"/>
        <v>149.47389212095095</v>
      </c>
      <c r="DC43" s="1826">
        <f t="shared" si="162"/>
        <v>120.79662507396137</v>
      </c>
      <c r="DD43" s="1826">
        <f t="shared" si="162"/>
        <v>116.46813565380789</v>
      </c>
      <c r="DE43" s="1826">
        <f t="shared" si="162"/>
        <v>104.35716136086597</v>
      </c>
      <c r="DF43" s="1826">
        <f t="shared" si="162"/>
        <v>89.268922964834985</v>
      </c>
      <c r="DG43" s="1826">
        <f t="shared" si="162"/>
        <v>85.570492204627143</v>
      </c>
      <c r="DH43" s="706">
        <f t="shared" si="162"/>
        <v>93.883680087206898</v>
      </c>
      <c r="DI43" s="1825">
        <f t="shared" si="162"/>
        <v>94.647805648434897</v>
      </c>
      <c r="DJ43" s="1827">
        <f>DJ41/SUM(CH41:CS41)*100</f>
        <v>113.76937477108402</v>
      </c>
      <c r="DK43" s="709">
        <f t="shared" ref="DK43:DY43" si="163">DK41/CU41*100</f>
        <v>0</v>
      </c>
      <c r="DL43" s="675">
        <f t="shared" si="163"/>
        <v>136.50435050796645</v>
      </c>
      <c r="DM43" s="718">
        <f t="shared" si="163"/>
        <v>125.01694734438851</v>
      </c>
      <c r="DN43" s="2148">
        <f t="shared" si="163"/>
        <v>101.97372242245271</v>
      </c>
      <c r="DO43" s="1824">
        <f t="shared" si="163"/>
        <v>0</v>
      </c>
      <c r="DP43" s="717">
        <f t="shared" si="163"/>
        <v>0</v>
      </c>
      <c r="DQ43" s="717">
        <f t="shared" si="163"/>
        <v>0</v>
      </c>
      <c r="DR43" s="717">
        <f t="shared" si="163"/>
        <v>0</v>
      </c>
      <c r="DS43" s="717">
        <f t="shared" si="163"/>
        <v>0</v>
      </c>
      <c r="DT43" s="717">
        <f t="shared" si="163"/>
        <v>0</v>
      </c>
      <c r="DU43" s="717">
        <f t="shared" si="163"/>
        <v>0</v>
      </c>
      <c r="DV43" s="717">
        <f t="shared" si="163"/>
        <v>0</v>
      </c>
      <c r="DW43" s="717">
        <f t="shared" si="163"/>
        <v>0</v>
      </c>
      <c r="DX43" s="717">
        <f t="shared" si="163"/>
        <v>0</v>
      </c>
      <c r="DY43" s="717">
        <f t="shared" si="163"/>
        <v>0</v>
      </c>
      <c r="DZ43" s="1824">
        <f>DZ41/SUM(CX41:CX41)*100</f>
        <v>101.97372242245271</v>
      </c>
      <c r="EA43" s="709" t="e">
        <f>EA41/DK41*100</f>
        <v>#DIV/0!</v>
      </c>
      <c r="EB43" s="675">
        <f>EB41/DL41*100</f>
        <v>15.507925055299193</v>
      </c>
      <c r="EC43" s="718">
        <f>EC41/DM41*100</f>
        <v>100</v>
      </c>
    </row>
    <row r="44" spans="1:133" ht="27.75" customHeight="1"/>
    <row r="45" spans="1:133" ht="27.75" customHeight="1"/>
    <row r="46" spans="1:133">
      <c r="CJ46" s="2"/>
    </row>
    <row r="51" spans="4:5" s="18" customFormat="1" ht="13.5" customHeight="1">
      <c r="D51" s="69"/>
      <c r="E51" s="69"/>
    </row>
  </sheetData>
  <sheetProtection algorithmName="SHA-512" hashValue="sK+p8QH9PKz/fGEYzH0jDaNfKkpObCl+UrEAQJHQy1YRs0IfDG6imR4vvnnWQrXTIajCpvK7LuPkxZoD+cvhsA==" saltValue="de5yadaWIMknOWXQayC6NA==" spinCount="100000" sheet="1" objects="1" scenarios="1"/>
  <customSheetViews>
    <customSheetView guid="{F331A933-D01F-4452-8098-885072408C01}" hiddenRows="1" hiddenColumns="1">
      <pane xSplit="5" ySplit="3" topLeftCell="AH12" activePane="bottomRight" state="frozen"/>
      <selection pane="bottomRight" activeCell="CL31" sqref="CL31"/>
      <pageMargins left="0.7" right="0.7" top="0.75" bottom="0.75" header="0.3" footer="0.3"/>
      <pageSetup paperSize="8" scale="95" orientation="landscape" r:id="rId1"/>
    </customSheetView>
    <customSheetView guid="{97CB7DFC-8A5B-431E-90B8-FBA4A6BBAEC8}" hiddenColumns="1">
      <pane xSplit="3" ySplit="3" topLeftCell="D4" activePane="bottomRight" state="frozen"/>
      <selection pane="bottomRight" activeCell="G14" sqref="G14"/>
      <pageMargins left="0.7" right="0.7" top="0.75" bottom="0.75" header="0.3" footer="0.3"/>
      <pageSetup paperSize="9" orientation="portrait" r:id="rId2"/>
    </customSheetView>
    <customSheetView guid="{DBBA6C60-A5A4-40CA-8BB4-C91C2ECFC575}" hiddenColumns="1">
      <pane xSplit="3" ySplit="3" topLeftCell="D4" activePane="bottomRight" state="frozen"/>
      <selection pane="bottomRight" activeCell="G14" sqref="G14"/>
      <pageMargins left="0.7" right="0.7" top="0.75" bottom="0.75" header="0.3" footer="0.3"/>
      <pageSetup paperSize="9" orientation="portrait" r:id="rId3"/>
    </customSheetView>
    <customSheetView guid="{E221BAA4-18AE-4570-8758-30203920F332}">
      <selection activeCell="B31" sqref="B31"/>
      <pageMargins left="0.7" right="0.7" top="0.75" bottom="0.75" header="0.3" footer="0.3"/>
    </customSheetView>
    <customSheetView guid="{C692FAC9-3AA5-42A3-887A-EF7C3E11EB0A}" hiddenColumns="1">
      <pane xSplit="3" ySplit="3" topLeftCell="D4" activePane="bottomRight" state="frozen"/>
      <selection pane="bottomRight" activeCell="G14" sqref="G14"/>
      <pageMargins left="0.7" right="0.7" top="0.75" bottom="0.75" header="0.3" footer="0.3"/>
      <pageSetup paperSize="9" orientation="portrait" r:id="rId4"/>
    </customSheetView>
  </customSheetViews>
  <mergeCells count="17">
    <mergeCell ref="D35:D42"/>
    <mergeCell ref="E35:E37"/>
    <mergeCell ref="E38:E40"/>
    <mergeCell ref="E41:E42"/>
    <mergeCell ref="E15:E17"/>
    <mergeCell ref="E18:E20"/>
    <mergeCell ref="E21:E23"/>
    <mergeCell ref="D25:D33"/>
    <mergeCell ref="E25:E27"/>
    <mergeCell ref="E28:E30"/>
    <mergeCell ref="E31:E33"/>
    <mergeCell ref="D3:E3"/>
    <mergeCell ref="D5:D13"/>
    <mergeCell ref="E5:E7"/>
    <mergeCell ref="E8:E10"/>
    <mergeCell ref="E11:E13"/>
    <mergeCell ref="D15:D23"/>
  </mergeCells>
  <phoneticPr fontId="3"/>
  <pageMargins left="0.7" right="0.7" top="0.75" bottom="0.75" header="0.3" footer="0.3"/>
  <pageSetup paperSize="9" scale="48"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HL59"/>
  <sheetViews>
    <sheetView view="pageBreakPreview" zoomScaleNormal="73" zoomScaleSheetLayoutView="100" workbookViewId="0">
      <pane xSplit="13" topLeftCell="N1" activePane="topRight" state="frozen"/>
      <selection pane="topRight" activeCell="N1" sqref="N1"/>
    </sheetView>
  </sheetViews>
  <sheetFormatPr defaultColWidth="9" defaultRowHeight="13" outlineLevelCol="1"/>
  <cols>
    <col min="1" max="1" width="9" style="10"/>
    <col min="2" max="2" width="4" style="10" customWidth="1"/>
    <col min="3" max="3" width="27.90625" style="17" customWidth="1"/>
    <col min="4" max="4" width="9.08984375" style="10" hidden="1" customWidth="1"/>
    <col min="5" max="5" width="3.90625" style="10" hidden="1" customWidth="1"/>
    <col min="6" max="7" width="11.36328125" style="10" hidden="1" customWidth="1"/>
    <col min="8" max="9" width="14.08984375" style="10" hidden="1" customWidth="1"/>
    <col min="10" max="11" width="11.36328125" style="10" hidden="1" customWidth="1"/>
    <col min="12" max="13" width="14.08984375" style="10" hidden="1" customWidth="1"/>
    <col min="14" max="14" width="11.36328125" style="10" customWidth="1"/>
    <col min="15" max="15" width="11.36328125" style="10" hidden="1" customWidth="1"/>
    <col min="16" max="17" width="14.08984375" style="10" hidden="1" customWidth="1"/>
    <col min="18" max="18" width="11.36328125" style="10" customWidth="1"/>
    <col min="19" max="19" width="11.36328125" style="10" hidden="1" customWidth="1"/>
    <col min="20" max="21" width="14.08984375" style="10" hidden="1" customWidth="1"/>
    <col min="22" max="22" width="11.36328125" style="10" customWidth="1"/>
    <col min="23" max="23" width="11.36328125" style="10" hidden="1" customWidth="1"/>
    <col min="24" max="25" width="14.08984375" style="10" hidden="1" customWidth="1"/>
    <col min="26" max="26" width="11.36328125" style="10" customWidth="1"/>
    <col min="27" max="27" width="11.36328125" style="10" hidden="1" customWidth="1"/>
    <col min="28" max="29" width="14.08984375" style="10" hidden="1" customWidth="1"/>
    <col min="30" max="30" width="11.36328125" style="10" customWidth="1"/>
    <col min="31" max="31" width="11.36328125" style="10" hidden="1" customWidth="1"/>
    <col min="32" max="33" width="14.08984375" style="10" hidden="1" customWidth="1"/>
    <col min="34" max="34" width="11.36328125" style="10" customWidth="1"/>
    <col min="35" max="35" width="11.36328125" style="10" hidden="1" customWidth="1"/>
    <col min="36" max="37" width="14.08984375" style="10" hidden="1" customWidth="1"/>
    <col min="38" max="61" width="9.08984375" style="10" hidden="1" customWidth="1"/>
    <col min="62" max="62" width="11.36328125" style="10" customWidth="1"/>
    <col min="63" max="63" width="11.36328125" style="10" hidden="1" customWidth="1"/>
    <col min="64" max="65" width="14.08984375" style="10" hidden="1" customWidth="1"/>
    <col min="66" max="88" width="9.08984375" style="10" hidden="1" customWidth="1"/>
    <col min="89" max="89" width="1.08984375" style="10" hidden="1" customWidth="1"/>
    <col min="90" max="90" width="11.36328125" style="10" customWidth="1"/>
    <col min="91" max="91" width="11.36328125" style="10" hidden="1" customWidth="1"/>
    <col min="92" max="93" width="14.08984375" style="10" hidden="1" customWidth="1"/>
    <col min="94" max="117" width="11.36328125" style="10" hidden="1" customWidth="1" outlineLevel="1"/>
    <col min="118" max="118" width="11.36328125" style="10" customWidth="1" collapsed="1"/>
    <col min="119" max="119" width="11.36328125" style="10" hidden="1" customWidth="1"/>
    <col min="120" max="121" width="14.08984375" style="10" hidden="1" customWidth="1"/>
    <col min="122" max="145" width="11.36328125" style="10" hidden="1" customWidth="1" outlineLevel="1"/>
    <col min="146" max="146" width="10.90625" style="18" customWidth="1" collapsed="1"/>
    <col min="147" max="147" width="11.36328125" style="10" hidden="1" customWidth="1" collapsed="1"/>
    <col min="148" max="148" width="11.36328125" style="10" hidden="1" customWidth="1"/>
    <col min="149" max="149" width="51.08984375" style="10" hidden="1" customWidth="1"/>
    <col min="150" max="150" width="14.08984375" style="10" hidden="1" customWidth="1"/>
    <col min="151" max="151" width="15.453125" style="10" hidden="1" customWidth="1"/>
    <col min="152" max="175" width="11.36328125" style="10" hidden="1" customWidth="1" outlineLevel="1"/>
    <col min="176" max="176" width="11.36328125" style="10" customWidth="1" collapsed="1"/>
    <col min="177" max="177" width="11.36328125" style="10" hidden="1" customWidth="1"/>
    <col min="178" max="178" width="8.6328125" style="10" hidden="1" customWidth="1"/>
    <col min="179" max="179" width="15.08984375" style="10" hidden="1" customWidth="1"/>
    <col min="180" max="180" width="14.08984375" style="10" hidden="1" customWidth="1"/>
    <col min="181" max="181" width="11.36328125" style="19" hidden="1" customWidth="1"/>
    <col min="182" max="183" width="11.36328125" style="10" customWidth="1"/>
    <col min="184" max="205" width="11.36328125" style="10" hidden="1" customWidth="1"/>
    <col min="206" max="206" width="51.08984375" style="4" customWidth="1"/>
    <col min="207" max="208" width="11.36328125" style="10" hidden="1" customWidth="1"/>
    <col min="209" max="209" width="57.36328125" style="4" hidden="1" customWidth="1"/>
    <col min="210" max="211" width="10.7265625" style="10" hidden="1" customWidth="1"/>
    <col min="212" max="212" width="51.08984375" style="10" hidden="1" customWidth="1"/>
    <col min="213" max="214" width="15.08984375" style="10" hidden="1" customWidth="1"/>
    <col min="215" max="215" width="51.08984375" style="10" hidden="1" customWidth="1"/>
    <col min="216" max="216" width="14.08984375" style="10" hidden="1" customWidth="1"/>
    <col min="217" max="217" width="11.36328125" style="19" hidden="1" customWidth="1"/>
    <col min="218" max="218" width="51.08984375" style="10" hidden="1" customWidth="1"/>
    <col min="219" max="16384" width="9" style="10"/>
  </cols>
  <sheetData>
    <row r="1" spans="2:220" ht="18">
      <c r="C1" s="58" t="s">
        <v>68</v>
      </c>
      <c r="DV1" s="11"/>
      <c r="DW1" s="11"/>
      <c r="EQ1" s="11"/>
      <c r="ER1" s="11"/>
    </row>
    <row r="2" spans="2:220" ht="14.5" thickBot="1">
      <c r="AJ2" s="18"/>
      <c r="CL2" s="20"/>
      <c r="CM2" s="20"/>
      <c r="CN2" s="20"/>
      <c r="DN2" s="13"/>
      <c r="DP2" s="20"/>
      <c r="DV2" s="34"/>
      <c r="DW2" s="34"/>
      <c r="EP2" s="1588"/>
      <c r="EQ2" s="11"/>
      <c r="ER2" s="11"/>
      <c r="ET2" s="20"/>
      <c r="FT2" s="13"/>
      <c r="FU2" s="61" t="s">
        <v>275</v>
      </c>
      <c r="FW2" s="20"/>
      <c r="GX2" s="61" t="s">
        <v>355</v>
      </c>
      <c r="GY2" s="13"/>
      <c r="HE2" s="20"/>
      <c r="HF2" s="20"/>
    </row>
    <row r="3" spans="2:220" s="39" customFormat="1" ht="15" thickTop="1" thickBot="1">
      <c r="B3" s="41"/>
      <c r="C3" s="42"/>
      <c r="D3" s="121" t="s">
        <v>0</v>
      </c>
      <c r="E3" s="122" t="s">
        <v>1</v>
      </c>
      <c r="F3" s="114">
        <v>2009</v>
      </c>
      <c r="G3" s="115" t="s">
        <v>73</v>
      </c>
      <c r="H3" s="131" t="s">
        <v>156</v>
      </c>
      <c r="I3" s="672" t="s">
        <v>183</v>
      </c>
      <c r="J3" s="114">
        <v>2010</v>
      </c>
      <c r="K3" s="115" t="s">
        <v>83</v>
      </c>
      <c r="L3" s="131" t="s">
        <v>166</v>
      </c>
      <c r="M3" s="672" t="s">
        <v>184</v>
      </c>
      <c r="N3" s="644">
        <v>2011</v>
      </c>
      <c r="O3" s="126" t="s">
        <v>84</v>
      </c>
      <c r="P3" s="645" t="s">
        <v>158</v>
      </c>
      <c r="Q3" s="1329" t="s">
        <v>185</v>
      </c>
      <c r="R3" s="644">
        <v>2012</v>
      </c>
      <c r="S3" s="126" t="s">
        <v>85</v>
      </c>
      <c r="T3" s="645" t="s">
        <v>167</v>
      </c>
      <c r="U3" s="1329" t="s">
        <v>186</v>
      </c>
      <c r="V3" s="644">
        <v>2013</v>
      </c>
      <c r="W3" s="126" t="s">
        <v>86</v>
      </c>
      <c r="X3" s="645" t="s">
        <v>160</v>
      </c>
      <c r="Y3" s="1329" t="s">
        <v>187</v>
      </c>
      <c r="Z3" s="644">
        <v>2014</v>
      </c>
      <c r="AA3" s="126" t="s">
        <v>87</v>
      </c>
      <c r="AB3" s="645" t="s">
        <v>161</v>
      </c>
      <c r="AC3" s="1329" t="s">
        <v>188</v>
      </c>
      <c r="AD3" s="644">
        <v>2015</v>
      </c>
      <c r="AE3" s="126" t="s">
        <v>88</v>
      </c>
      <c r="AF3" s="645" t="s">
        <v>162</v>
      </c>
      <c r="AG3" s="1329" t="s">
        <v>189</v>
      </c>
      <c r="AH3" s="644">
        <v>2016</v>
      </c>
      <c r="AI3" s="115" t="s">
        <v>89</v>
      </c>
      <c r="AJ3" s="131" t="s">
        <v>163</v>
      </c>
      <c r="AK3" s="672" t="s">
        <v>190</v>
      </c>
      <c r="AL3" s="2607">
        <v>201701</v>
      </c>
      <c r="AM3" s="2612"/>
      <c r="AN3" s="2606">
        <v>201702</v>
      </c>
      <c r="AO3" s="2612"/>
      <c r="AP3" s="2606">
        <v>201703</v>
      </c>
      <c r="AQ3" s="2612"/>
      <c r="AR3" s="2606">
        <v>201704</v>
      </c>
      <c r="AS3" s="2612"/>
      <c r="AT3" s="2606">
        <v>201705</v>
      </c>
      <c r="AU3" s="2612"/>
      <c r="AV3" s="2606">
        <v>201706</v>
      </c>
      <c r="AW3" s="2612"/>
      <c r="AX3" s="2606">
        <v>201707</v>
      </c>
      <c r="AY3" s="2612"/>
      <c r="AZ3" s="2606">
        <v>201708</v>
      </c>
      <c r="BA3" s="2612"/>
      <c r="BB3" s="2606">
        <v>201709</v>
      </c>
      <c r="BC3" s="2612"/>
      <c r="BD3" s="2606">
        <v>201710</v>
      </c>
      <c r="BE3" s="2612"/>
      <c r="BF3" s="2606">
        <v>201711</v>
      </c>
      <c r="BG3" s="2612"/>
      <c r="BH3" s="2606">
        <v>201712</v>
      </c>
      <c r="BI3" s="2612"/>
      <c r="BJ3" s="123">
        <v>2017</v>
      </c>
      <c r="BK3" s="124" t="s">
        <v>90</v>
      </c>
      <c r="BL3" s="131" t="s">
        <v>164</v>
      </c>
      <c r="BM3" s="672" t="s">
        <v>191</v>
      </c>
      <c r="BN3" s="2609" t="s">
        <v>114</v>
      </c>
      <c r="BO3" s="2610"/>
      <c r="BP3" s="2611" t="s">
        <v>115</v>
      </c>
      <c r="BQ3" s="2610"/>
      <c r="BR3" s="2611" t="s">
        <v>116</v>
      </c>
      <c r="BS3" s="2610"/>
      <c r="BT3" s="2611" t="s">
        <v>117</v>
      </c>
      <c r="BU3" s="2610"/>
      <c r="BV3" s="2611" t="s">
        <v>118</v>
      </c>
      <c r="BW3" s="2610"/>
      <c r="BX3" s="2611" t="s">
        <v>119</v>
      </c>
      <c r="BY3" s="2610"/>
      <c r="BZ3" s="2611" t="s">
        <v>120</v>
      </c>
      <c r="CA3" s="2610"/>
      <c r="CB3" s="2611" t="s">
        <v>121</v>
      </c>
      <c r="CC3" s="2610"/>
      <c r="CD3" s="2611" t="s">
        <v>122</v>
      </c>
      <c r="CE3" s="2610"/>
      <c r="CF3" s="2619" t="s">
        <v>123</v>
      </c>
      <c r="CG3" s="2619"/>
      <c r="CH3" s="2611" t="s">
        <v>124</v>
      </c>
      <c r="CI3" s="2610"/>
      <c r="CJ3" s="2611" t="s">
        <v>125</v>
      </c>
      <c r="CK3" s="2610"/>
      <c r="CL3" s="125">
        <v>2018</v>
      </c>
      <c r="CM3" s="126" t="s">
        <v>91</v>
      </c>
      <c r="CN3" s="131" t="s">
        <v>165</v>
      </c>
      <c r="CO3" s="672" t="s">
        <v>192</v>
      </c>
      <c r="CP3" s="2600" t="s">
        <v>126</v>
      </c>
      <c r="CQ3" s="2600"/>
      <c r="CR3" s="2606" t="s">
        <v>127</v>
      </c>
      <c r="CS3" s="2607"/>
      <c r="CT3" s="2602" t="s">
        <v>128</v>
      </c>
      <c r="CU3" s="2600"/>
      <c r="CV3" s="2606" t="s">
        <v>150</v>
      </c>
      <c r="CW3" s="2607"/>
      <c r="CX3" s="2602" t="s">
        <v>154</v>
      </c>
      <c r="CY3" s="2600"/>
      <c r="CZ3" s="2606" t="s">
        <v>155</v>
      </c>
      <c r="DA3" s="2607"/>
      <c r="DB3" s="2602" t="s">
        <v>177</v>
      </c>
      <c r="DC3" s="2600"/>
      <c r="DD3" s="2602" t="s">
        <v>180</v>
      </c>
      <c r="DE3" s="2600"/>
      <c r="DF3" s="2602" t="s">
        <v>193</v>
      </c>
      <c r="DG3" s="2600"/>
      <c r="DH3" s="2602" t="s">
        <v>207</v>
      </c>
      <c r="DI3" s="2600"/>
      <c r="DJ3" s="2602" t="s">
        <v>209</v>
      </c>
      <c r="DK3" s="2600"/>
      <c r="DL3" s="2602" t="s">
        <v>216</v>
      </c>
      <c r="DM3" s="2608"/>
      <c r="DN3" s="1173">
        <v>2019</v>
      </c>
      <c r="DO3" s="124" t="s">
        <v>218</v>
      </c>
      <c r="DP3" s="980" t="s">
        <v>232</v>
      </c>
      <c r="DQ3" s="1022" t="s">
        <v>182</v>
      </c>
      <c r="DR3" s="2601" t="s">
        <v>220</v>
      </c>
      <c r="DS3" s="2600"/>
      <c r="DT3" s="2602" t="s">
        <v>233</v>
      </c>
      <c r="DU3" s="2603"/>
      <c r="DV3" s="2604" t="s">
        <v>222</v>
      </c>
      <c r="DW3" s="2605"/>
      <c r="DX3" s="2602" t="s">
        <v>223</v>
      </c>
      <c r="DY3" s="2600"/>
      <c r="DZ3" s="2602" t="s">
        <v>224</v>
      </c>
      <c r="EA3" s="2600"/>
      <c r="EB3" s="2602" t="s">
        <v>225</v>
      </c>
      <c r="EC3" s="2600"/>
      <c r="ED3" s="2599" t="s">
        <v>226</v>
      </c>
      <c r="EE3" s="2600"/>
      <c r="EF3" s="2599" t="s">
        <v>227</v>
      </c>
      <c r="EG3" s="2600"/>
      <c r="EH3" s="2599" t="s">
        <v>264</v>
      </c>
      <c r="EI3" s="2600"/>
      <c r="EJ3" s="2599" t="s">
        <v>267</v>
      </c>
      <c r="EK3" s="2600"/>
      <c r="EL3" s="2599" t="s">
        <v>230</v>
      </c>
      <c r="EM3" s="2600"/>
      <c r="EN3" s="2599" t="s">
        <v>231</v>
      </c>
      <c r="EO3" s="2600"/>
      <c r="EP3" s="1173">
        <v>2020</v>
      </c>
      <c r="EQ3" s="2577" t="s">
        <v>290</v>
      </c>
      <c r="ER3" s="2578"/>
      <c r="ES3" s="1625" t="s">
        <v>288</v>
      </c>
      <c r="ET3" s="1078" t="s">
        <v>252</v>
      </c>
      <c r="EU3" s="1709" t="s">
        <v>253</v>
      </c>
      <c r="EV3" s="2599" t="s">
        <v>278</v>
      </c>
      <c r="EW3" s="2600"/>
      <c r="EX3" s="2599" t="s">
        <v>283</v>
      </c>
      <c r="EY3" s="2600"/>
      <c r="EZ3" s="2599" t="s">
        <v>296</v>
      </c>
      <c r="FA3" s="2600"/>
      <c r="FB3" s="2599" t="s">
        <v>302</v>
      </c>
      <c r="FC3" s="2600"/>
      <c r="FD3" s="2599" t="s">
        <v>308</v>
      </c>
      <c r="FE3" s="2600"/>
      <c r="FF3" s="2599" t="s">
        <v>315</v>
      </c>
      <c r="FG3" s="2600"/>
      <c r="FH3" s="2599" t="s">
        <v>319</v>
      </c>
      <c r="FI3" s="2600"/>
      <c r="FJ3" s="2599" t="s">
        <v>324</v>
      </c>
      <c r="FK3" s="2600"/>
      <c r="FL3" s="2599" t="s">
        <v>327</v>
      </c>
      <c r="FM3" s="2600"/>
      <c r="FN3" s="2599" t="s">
        <v>328</v>
      </c>
      <c r="FO3" s="2600"/>
      <c r="FP3" s="2599" t="s">
        <v>329</v>
      </c>
      <c r="FQ3" s="2600"/>
      <c r="FR3" s="2599" t="s">
        <v>351</v>
      </c>
      <c r="FS3" s="2600"/>
      <c r="FT3" s="1842">
        <v>2021</v>
      </c>
      <c r="FU3" s="1843"/>
      <c r="FV3" s="1321" t="s">
        <v>272</v>
      </c>
      <c r="FW3" s="1078" t="s">
        <v>273</v>
      </c>
      <c r="FX3" s="2590" t="s">
        <v>274</v>
      </c>
      <c r="FY3" s="2591"/>
      <c r="FZ3" s="2635" t="s">
        <v>330</v>
      </c>
      <c r="GA3" s="2636"/>
      <c r="GB3" s="2637" t="s">
        <v>331</v>
      </c>
      <c r="GC3" s="2637"/>
      <c r="GD3" s="2638" t="s">
        <v>332</v>
      </c>
      <c r="GE3" s="2637"/>
      <c r="GF3" s="2638" t="s">
        <v>333</v>
      </c>
      <c r="GG3" s="2637"/>
      <c r="GH3" s="2638" t="s">
        <v>334</v>
      </c>
      <c r="GI3" s="2637"/>
      <c r="GJ3" s="2638" t="s">
        <v>335</v>
      </c>
      <c r="GK3" s="2637"/>
      <c r="GL3" s="2638" t="s">
        <v>336</v>
      </c>
      <c r="GM3" s="2637"/>
      <c r="GN3" s="2638" t="s">
        <v>337</v>
      </c>
      <c r="GO3" s="2637"/>
      <c r="GP3" s="2638" t="s">
        <v>338</v>
      </c>
      <c r="GQ3" s="2637"/>
      <c r="GR3" s="2638" t="s">
        <v>339</v>
      </c>
      <c r="GS3" s="2637"/>
      <c r="GT3" s="2638" t="s">
        <v>340</v>
      </c>
      <c r="GU3" s="2637"/>
      <c r="GV3" s="2639" t="s">
        <v>341</v>
      </c>
      <c r="GW3" s="2640"/>
      <c r="GX3" s="1589" t="s">
        <v>113</v>
      </c>
      <c r="GY3" s="2641" t="s">
        <v>342</v>
      </c>
      <c r="GZ3" s="2642"/>
      <c r="HA3" s="1787" t="s">
        <v>347</v>
      </c>
      <c r="HB3" s="2662" t="s">
        <v>343</v>
      </c>
      <c r="HC3" s="2663"/>
      <c r="HD3" s="1624" t="s">
        <v>349</v>
      </c>
      <c r="HE3" s="2664" t="s">
        <v>344</v>
      </c>
      <c r="HF3" s="2665"/>
      <c r="HG3" s="2010" t="s">
        <v>314</v>
      </c>
      <c r="HH3" s="2590" t="s">
        <v>345</v>
      </c>
      <c r="HI3" s="2643"/>
      <c r="HJ3" s="1490" t="s">
        <v>348</v>
      </c>
    </row>
    <row r="4" spans="2:220" s="973" customFormat="1" ht="29.5" customHeight="1" thickTop="1" thickBot="1">
      <c r="B4" s="43" t="s">
        <v>34</v>
      </c>
      <c r="C4" s="44"/>
      <c r="D4" s="176">
        <v>2922823</v>
      </c>
      <c r="E4" s="177">
        <v>2536741</v>
      </c>
      <c r="F4" s="177">
        <v>2053172</v>
      </c>
      <c r="G4" s="178">
        <v>2081381</v>
      </c>
      <c r="H4" s="179">
        <v>904471</v>
      </c>
      <c r="I4" s="722">
        <v>1087093</v>
      </c>
      <c r="J4" s="177">
        <v>2008089</v>
      </c>
      <c r="K4" s="178">
        <v>2053687</v>
      </c>
      <c r="L4" s="179">
        <v>972652</v>
      </c>
      <c r="M4" s="722">
        <v>1053082</v>
      </c>
      <c r="N4" s="176">
        <v>1880472</v>
      </c>
      <c r="O4" s="178">
        <v>1938721</v>
      </c>
      <c r="P4" s="179">
        <v>925671</v>
      </c>
      <c r="Q4" s="722">
        <v>872619</v>
      </c>
      <c r="R4" s="177">
        <v>2359665</v>
      </c>
      <c r="S4" s="178">
        <v>2398034</v>
      </c>
      <c r="T4" s="179">
        <v>1183546</v>
      </c>
      <c r="U4" s="722">
        <v>1231864</v>
      </c>
      <c r="V4" s="177">
        <v>2520011</v>
      </c>
      <c r="W4" s="178">
        <v>2515060</v>
      </c>
      <c r="X4" s="179">
        <v>1246827</v>
      </c>
      <c r="Y4" s="722">
        <v>1322237</v>
      </c>
      <c r="Z4" s="177">
        <v>2670016</v>
      </c>
      <c r="AA4" s="178">
        <v>2729842</v>
      </c>
      <c r="AB4" s="179">
        <v>1308608</v>
      </c>
      <c r="AC4" s="722">
        <v>1434637</v>
      </c>
      <c r="AD4" s="177">
        <v>2817086</v>
      </c>
      <c r="AE4" s="180">
        <v>2818654</v>
      </c>
      <c r="AF4" s="181">
        <v>1383548</v>
      </c>
      <c r="AG4" s="722">
        <v>1459605</v>
      </c>
      <c r="AH4" s="182">
        <v>2797542</v>
      </c>
      <c r="AI4" s="178">
        <v>2764475</v>
      </c>
      <c r="AJ4" s="179">
        <v>1369091</v>
      </c>
      <c r="AK4" s="722">
        <v>1438147</v>
      </c>
      <c r="AL4" s="183">
        <v>165357</v>
      </c>
      <c r="AM4" s="184"/>
      <c r="AN4" s="664">
        <v>197853</v>
      </c>
      <c r="AO4" s="184"/>
      <c r="AP4" s="664">
        <v>246378</v>
      </c>
      <c r="AQ4" s="184"/>
      <c r="AR4" s="664">
        <v>234955</v>
      </c>
      <c r="AS4" s="184"/>
      <c r="AT4" s="664">
        <v>253149</v>
      </c>
      <c r="AU4" s="184"/>
      <c r="AV4" s="664">
        <v>235862</v>
      </c>
      <c r="AW4" s="184"/>
      <c r="AX4" s="664">
        <v>251081</v>
      </c>
      <c r="AY4" s="184"/>
      <c r="AZ4" s="664">
        <v>258256</v>
      </c>
      <c r="BA4" s="184"/>
      <c r="BB4" s="664">
        <v>256926</v>
      </c>
      <c r="BC4" s="184"/>
      <c r="BD4" s="664">
        <v>217507</v>
      </c>
      <c r="BE4" s="184"/>
      <c r="BF4" s="664">
        <v>221098</v>
      </c>
      <c r="BG4" s="184"/>
      <c r="BH4" s="664">
        <v>252084</v>
      </c>
      <c r="BI4" s="184"/>
      <c r="BJ4" s="185">
        <v>2790506</v>
      </c>
      <c r="BK4" s="178">
        <v>2831235</v>
      </c>
      <c r="BL4" s="179">
        <v>1333554</v>
      </c>
      <c r="BM4" s="722">
        <v>1490229</v>
      </c>
      <c r="BN4" s="186">
        <v>191043</v>
      </c>
      <c r="BO4" s="187">
        <v>15.533663528003046</v>
      </c>
      <c r="BP4" s="664">
        <v>205167</v>
      </c>
      <c r="BQ4" s="187">
        <v>3.6966839016845796</v>
      </c>
      <c r="BR4" s="664">
        <v>254107</v>
      </c>
      <c r="BS4" s="187">
        <v>3.1370495742314688</v>
      </c>
      <c r="BT4" s="664">
        <v>225334</v>
      </c>
      <c r="BU4" s="187">
        <v>-4.0948266689366051</v>
      </c>
      <c r="BV4" s="664">
        <v>251120</v>
      </c>
      <c r="BW4" s="187">
        <v>-0.80150425243631673</v>
      </c>
      <c r="BX4" s="664">
        <v>244334</v>
      </c>
      <c r="BY4" s="187">
        <v>3.5919308748335794</v>
      </c>
      <c r="BZ4" s="664">
        <v>238384</v>
      </c>
      <c r="CA4" s="187">
        <v>-5.0569338181702221</v>
      </c>
      <c r="CB4" s="664">
        <v>255317</v>
      </c>
      <c r="CC4" s="187">
        <v>-1.1380180905767929</v>
      </c>
      <c r="CD4" s="664">
        <v>234127</v>
      </c>
      <c r="CE4" s="187">
        <v>-8.8737613164880145</v>
      </c>
      <c r="CF4" s="183">
        <v>224135</v>
      </c>
      <c r="CG4" s="188">
        <v>3.0472582491597962</v>
      </c>
      <c r="CH4" s="664">
        <v>222725</v>
      </c>
      <c r="CI4" s="187">
        <v>0.73587278039602211</v>
      </c>
      <c r="CJ4" s="664">
        <v>252428</v>
      </c>
      <c r="CK4" s="187">
        <v>0.13646244902491844</v>
      </c>
      <c r="CL4" s="182">
        <v>2798221</v>
      </c>
      <c r="CM4" s="178">
        <v>2773791</v>
      </c>
      <c r="CN4" s="179">
        <v>1371105</v>
      </c>
      <c r="CO4" s="722">
        <v>1448616</v>
      </c>
      <c r="CP4" s="189">
        <v>181960</v>
      </c>
      <c r="CQ4" s="190">
        <v>-4.7544270138136397</v>
      </c>
      <c r="CR4" s="189">
        <v>196835</v>
      </c>
      <c r="CS4" s="191">
        <v>-4.061081947876616</v>
      </c>
      <c r="CT4" s="192">
        <v>247092</v>
      </c>
      <c r="CU4" s="191">
        <v>-2.7606480734493744</v>
      </c>
      <c r="CV4" s="662">
        <v>216668</v>
      </c>
      <c r="CW4" s="191">
        <v>-3.8458466099212814</v>
      </c>
      <c r="CX4" s="192">
        <v>257480</v>
      </c>
      <c r="CY4" s="191">
        <v>2.5326537113730581</v>
      </c>
      <c r="CZ4" s="662">
        <v>237204</v>
      </c>
      <c r="DA4" s="191">
        <v>-2.9181366490132348</v>
      </c>
      <c r="DB4" s="192">
        <v>242601</v>
      </c>
      <c r="DC4" s="191">
        <v>1.7689945633935196</v>
      </c>
      <c r="DD4" s="192">
        <v>282285</v>
      </c>
      <c r="DE4" s="191">
        <v>10.562555568176023</v>
      </c>
      <c r="DF4" s="192">
        <v>199487</v>
      </c>
      <c r="DG4" s="191">
        <v>-14.795388827431267</v>
      </c>
      <c r="DH4" s="192">
        <v>220083</v>
      </c>
      <c r="DI4" s="191">
        <v>-1.8078390255872563</v>
      </c>
      <c r="DJ4" s="192">
        <v>240556</v>
      </c>
      <c r="DK4" s="191">
        <v>8.0058367942529998</v>
      </c>
      <c r="DL4" s="192">
        <v>234909</v>
      </c>
      <c r="DM4" s="1012">
        <v>-6.9401968085949193</v>
      </c>
      <c r="DN4" s="1174">
        <v>2757160</v>
      </c>
      <c r="DO4" s="1286">
        <v>2696447</v>
      </c>
      <c r="DP4" s="1000">
        <v>1337239</v>
      </c>
      <c r="DQ4" s="1023">
        <v>1435725</v>
      </c>
      <c r="DR4" s="1119">
        <v>189711</v>
      </c>
      <c r="DS4" s="191">
        <v>4.2597274126181475</v>
      </c>
      <c r="DT4" s="192">
        <v>219911</v>
      </c>
      <c r="DU4" s="1162">
        <v>11.723524779637756</v>
      </c>
      <c r="DV4" s="192">
        <v>155552</v>
      </c>
      <c r="DW4" s="191">
        <v>-37.0469298884626</v>
      </c>
      <c r="DX4" s="192">
        <v>94420</v>
      </c>
      <c r="DY4" s="191">
        <v>-56.421806635036091</v>
      </c>
      <c r="DZ4" s="192">
        <v>183544</v>
      </c>
      <c r="EA4" s="191">
        <v>-28.715240018642234</v>
      </c>
      <c r="EB4" s="192">
        <v>175040</v>
      </c>
      <c r="EC4" s="191">
        <v>-26.20697795989949</v>
      </c>
      <c r="ED4" s="1362">
        <v>199070</v>
      </c>
      <c r="EE4" s="191">
        <v>-17.943454478753168</v>
      </c>
      <c r="EF4" s="1362">
        <v>222164</v>
      </c>
      <c r="EG4" s="191">
        <v>-21.297978992861815</v>
      </c>
      <c r="EH4" s="1362">
        <v>225875</v>
      </c>
      <c r="EI4" s="191">
        <v>13.227929639525399</v>
      </c>
      <c r="EJ4" s="1362">
        <v>234627</v>
      </c>
      <c r="EK4" s="191">
        <v>6.6084159158135805</v>
      </c>
      <c r="EL4" s="1362">
        <v>232614</v>
      </c>
      <c r="EM4" s="191">
        <v>-3.301518149620037</v>
      </c>
      <c r="EN4" s="1362">
        <v>275544</v>
      </c>
      <c r="EO4" s="191">
        <v>17.298187808896202</v>
      </c>
      <c r="EP4" s="1174">
        <v>2408072</v>
      </c>
      <c r="EQ4" s="1628">
        <v>2522996</v>
      </c>
      <c r="ER4" s="1640">
        <v>-6.4325759045143514</v>
      </c>
      <c r="ES4" s="2579" t="s">
        <v>289</v>
      </c>
      <c r="ET4" s="1000">
        <v>1018178</v>
      </c>
      <c r="EU4" s="1710">
        <v>1100113</v>
      </c>
      <c r="EV4" s="1362">
        <v>188734</v>
      </c>
      <c r="EW4" s="191">
        <v>-0.5149938590803913</v>
      </c>
      <c r="EX4" s="1362">
        <v>206445</v>
      </c>
      <c r="EY4" s="191">
        <v>-6.1233862789946869</v>
      </c>
      <c r="EZ4" s="1362">
        <v>284919</v>
      </c>
      <c r="FA4" s="191">
        <v>83.166400946307334</v>
      </c>
      <c r="FB4" s="1362">
        <v>272415</v>
      </c>
      <c r="FC4" s="191">
        <v>188.51408599872912</v>
      </c>
      <c r="FD4" s="1362">
        <v>275838</v>
      </c>
      <c r="FE4" s="191">
        <v>50.284400470731811</v>
      </c>
      <c r="FF4" s="1362">
        <v>243422</v>
      </c>
      <c r="FG4" s="191">
        <v>39.066499085923226</v>
      </c>
      <c r="FH4" s="1362">
        <v>259728</v>
      </c>
      <c r="FI4" s="191">
        <v>30.470688702466475</v>
      </c>
      <c r="FJ4" s="1362">
        <v>220491</v>
      </c>
      <c r="FK4" s="191">
        <v>-0.75304729839217543</v>
      </c>
      <c r="FL4" s="1362">
        <v>182856</v>
      </c>
      <c r="FM4" s="191">
        <v>-19.045489762036524</v>
      </c>
      <c r="FN4" s="1362">
        <v>168791</v>
      </c>
      <c r="FO4" s="191">
        <v>-28.059856708733435</v>
      </c>
      <c r="FP4" s="1362">
        <v>177182</v>
      </c>
      <c r="FQ4" s="191">
        <v>-23.830036025346715</v>
      </c>
      <c r="FR4" s="1362">
        <v>200398</v>
      </c>
      <c r="FS4" s="191">
        <v>-27.271869465493708</v>
      </c>
      <c r="FT4" s="1844">
        <v>2681219</v>
      </c>
      <c r="FU4" s="1845">
        <v>11.342974794773568</v>
      </c>
      <c r="FV4" s="1322"/>
      <c r="FW4" s="1000">
        <f>EV4+EX4+EZ4+FB4+FD4+FF4</f>
        <v>1471773</v>
      </c>
      <c r="FX4" s="1467">
        <v>1454750</v>
      </c>
      <c r="FY4" s="1832">
        <v>32.236415713658488</v>
      </c>
      <c r="FZ4" s="2236">
        <v>181421</v>
      </c>
      <c r="GA4" s="2237">
        <v>-3.8747655430394019</v>
      </c>
      <c r="GB4" s="2238"/>
      <c r="GC4" s="2239"/>
      <c r="GD4" s="2240"/>
      <c r="GE4" s="2239"/>
      <c r="GF4" s="2240"/>
      <c r="GG4" s="2239"/>
      <c r="GH4" s="2240"/>
      <c r="GI4" s="2239"/>
      <c r="GJ4" s="2240"/>
      <c r="GK4" s="2239"/>
      <c r="GL4" s="2240"/>
      <c r="GM4" s="2239"/>
      <c r="GN4" s="2240"/>
      <c r="GO4" s="2239"/>
      <c r="GP4" s="2240"/>
      <c r="GQ4" s="2239"/>
      <c r="GR4" s="2240"/>
      <c r="GS4" s="2239"/>
      <c r="GT4" s="2240"/>
      <c r="GU4" s="2239"/>
      <c r="GV4" s="2241"/>
      <c r="GW4" s="2242"/>
      <c r="GX4" s="2644" t="s">
        <v>357</v>
      </c>
      <c r="GY4" s="193"/>
      <c r="GZ4" s="1779"/>
      <c r="HA4" s="2647"/>
      <c r="HB4" s="1983"/>
      <c r="HC4" s="1986"/>
      <c r="HD4" s="2579"/>
      <c r="HE4" s="2013"/>
      <c r="HF4" s="1998"/>
      <c r="HG4" s="2650"/>
      <c r="HH4" s="1467"/>
      <c r="HI4" s="1491"/>
      <c r="HJ4" s="2625"/>
      <c r="HK4" s="2554"/>
      <c r="HL4" s="2554"/>
    </row>
    <row r="5" spans="2:220" s="18" customFormat="1" ht="14">
      <c r="B5" s="2613"/>
      <c r="C5" s="45" t="s">
        <v>35</v>
      </c>
      <c r="D5" s="194">
        <v>2620826</v>
      </c>
      <c r="E5" s="195">
        <v>2217662</v>
      </c>
      <c r="F5" s="195">
        <v>1770253</v>
      </c>
      <c r="G5" s="196">
        <v>1796203</v>
      </c>
      <c r="H5" s="197">
        <v>770612</v>
      </c>
      <c r="I5" s="723">
        <v>937043</v>
      </c>
      <c r="J5" s="195">
        <v>1763532</v>
      </c>
      <c r="K5" s="196">
        <v>1811834</v>
      </c>
      <c r="L5" s="197">
        <v>846479</v>
      </c>
      <c r="M5" s="723">
        <v>925631</v>
      </c>
      <c r="N5" s="194">
        <v>1644661</v>
      </c>
      <c r="O5" s="196">
        <v>1698021</v>
      </c>
      <c r="P5" s="197">
        <v>812788</v>
      </c>
      <c r="Q5" s="723">
        <v>760600</v>
      </c>
      <c r="R5" s="195">
        <v>2082504</v>
      </c>
      <c r="S5" s="196">
        <v>2124664</v>
      </c>
      <c r="T5" s="197">
        <v>1046096</v>
      </c>
      <c r="U5" s="723">
        <v>1084140</v>
      </c>
      <c r="V5" s="195">
        <v>2236042</v>
      </c>
      <c r="W5" s="196">
        <v>2227595</v>
      </c>
      <c r="X5" s="197">
        <v>1108791</v>
      </c>
      <c r="Y5" s="723">
        <v>1168735</v>
      </c>
      <c r="Z5" s="195">
        <v>2373767</v>
      </c>
      <c r="AA5" s="196">
        <v>2428390</v>
      </c>
      <c r="AB5" s="197">
        <v>1165607</v>
      </c>
      <c r="AC5" s="723">
        <v>1273791</v>
      </c>
      <c r="AD5" s="195">
        <v>2499263</v>
      </c>
      <c r="AE5" s="198">
        <v>2492722</v>
      </c>
      <c r="AF5" s="199">
        <v>1231440</v>
      </c>
      <c r="AG5" s="723">
        <v>1291780</v>
      </c>
      <c r="AH5" s="200">
        <v>2449629</v>
      </c>
      <c r="AI5" s="196">
        <v>2413162</v>
      </c>
      <c r="AJ5" s="197">
        <v>1197800</v>
      </c>
      <c r="AK5" s="723">
        <v>1253377</v>
      </c>
      <c r="AL5" s="201">
        <v>143050</v>
      </c>
      <c r="AM5" s="202"/>
      <c r="AN5" s="203">
        <v>174339</v>
      </c>
      <c r="AO5" s="202"/>
      <c r="AP5" s="203">
        <v>215223</v>
      </c>
      <c r="AQ5" s="202"/>
      <c r="AR5" s="203">
        <v>201926</v>
      </c>
      <c r="AS5" s="202"/>
      <c r="AT5" s="203">
        <v>218252</v>
      </c>
      <c r="AU5" s="202"/>
      <c r="AV5" s="203">
        <v>202376</v>
      </c>
      <c r="AW5" s="202"/>
      <c r="AX5" s="203">
        <v>222057</v>
      </c>
      <c r="AY5" s="202"/>
      <c r="AZ5" s="203">
        <v>227626</v>
      </c>
      <c r="BA5" s="202"/>
      <c r="BB5" s="203">
        <v>226632</v>
      </c>
      <c r="BC5" s="202"/>
      <c r="BD5" s="203">
        <v>188434</v>
      </c>
      <c r="BE5" s="202"/>
      <c r="BF5" s="203">
        <v>191617</v>
      </c>
      <c r="BG5" s="202"/>
      <c r="BH5" s="203">
        <v>222984</v>
      </c>
      <c r="BI5" s="202"/>
      <c r="BJ5" s="204">
        <v>2434516</v>
      </c>
      <c r="BK5" s="196">
        <v>2473940</v>
      </c>
      <c r="BL5" s="197">
        <v>1155166</v>
      </c>
      <c r="BM5" s="723">
        <v>1298869</v>
      </c>
      <c r="BN5" s="205">
        <v>167056</v>
      </c>
      <c r="BO5" s="650">
        <v>16.781544914365611</v>
      </c>
      <c r="BP5" s="203">
        <v>182198</v>
      </c>
      <c r="BQ5" s="650">
        <v>4.5078840649538989</v>
      </c>
      <c r="BR5" s="203">
        <v>222782</v>
      </c>
      <c r="BS5" s="650">
        <v>3.5121710969552566</v>
      </c>
      <c r="BT5" s="203">
        <v>192348</v>
      </c>
      <c r="BU5" s="650">
        <v>-4.7433218109604525</v>
      </c>
      <c r="BV5" s="203">
        <v>215321</v>
      </c>
      <c r="BW5" s="650">
        <v>-1.3429430199952321</v>
      </c>
      <c r="BX5" s="203">
        <v>209668</v>
      </c>
      <c r="BY5" s="650">
        <v>3.6031940546309897</v>
      </c>
      <c r="BZ5" s="203">
        <v>208771</v>
      </c>
      <c r="CA5" s="650">
        <v>-5.9831484708880964</v>
      </c>
      <c r="CB5" s="203">
        <v>223054</v>
      </c>
      <c r="CC5" s="650">
        <v>-2.0085578976039642</v>
      </c>
      <c r="CD5" s="203">
        <v>203100</v>
      </c>
      <c r="CE5" s="650">
        <v>-10.383352748067352</v>
      </c>
      <c r="CF5" s="201">
        <v>191102</v>
      </c>
      <c r="CG5" s="651">
        <v>1.4158803612936026</v>
      </c>
      <c r="CH5" s="203">
        <v>190425</v>
      </c>
      <c r="CI5" s="650">
        <v>-0.62207424184701665</v>
      </c>
      <c r="CJ5" s="203">
        <v>220910</v>
      </c>
      <c r="CK5" s="650">
        <v>-0.93011157751227813</v>
      </c>
      <c r="CL5" s="200">
        <v>2426735</v>
      </c>
      <c r="CM5" s="206">
        <v>2398415</v>
      </c>
      <c r="CN5" s="207">
        <v>1189373</v>
      </c>
      <c r="CO5" s="723">
        <v>1252262</v>
      </c>
      <c r="CP5" s="208">
        <v>156021</v>
      </c>
      <c r="CQ5" s="652">
        <v>-6.6055693899051846</v>
      </c>
      <c r="CR5" s="208">
        <v>172748</v>
      </c>
      <c r="CS5" s="210">
        <v>-5.1866650566965546</v>
      </c>
      <c r="CT5" s="211">
        <v>214947</v>
      </c>
      <c r="CU5" s="210">
        <v>-3.5168909516926874</v>
      </c>
      <c r="CV5" s="212">
        <v>183866</v>
      </c>
      <c r="CW5" s="210">
        <v>-4.4097157235843412</v>
      </c>
      <c r="CX5" s="211">
        <v>222174</v>
      </c>
      <c r="CY5" s="210">
        <v>3.1826900302339283</v>
      </c>
      <c r="CZ5" s="212">
        <v>202352</v>
      </c>
      <c r="DA5" s="210">
        <v>-3.4893259820287312</v>
      </c>
      <c r="DB5" s="211">
        <v>209204</v>
      </c>
      <c r="DC5" s="210">
        <v>0.20740428507789943</v>
      </c>
      <c r="DD5" s="211">
        <v>248334</v>
      </c>
      <c r="DE5" s="210">
        <v>11.333578415988939</v>
      </c>
      <c r="DF5" s="211">
        <v>169656</v>
      </c>
      <c r="DG5" s="210">
        <v>-16.466765140324966</v>
      </c>
      <c r="DH5" s="211">
        <v>188817</v>
      </c>
      <c r="DI5" s="210">
        <v>-1.195696539021057</v>
      </c>
      <c r="DJ5" s="211">
        <v>207857</v>
      </c>
      <c r="DK5" s="210">
        <v>9.1542602074307524</v>
      </c>
      <c r="DL5" s="211">
        <v>207372</v>
      </c>
      <c r="DM5" s="1013">
        <v>-6.1282875379113761</v>
      </c>
      <c r="DN5" s="291">
        <v>2383348</v>
      </c>
      <c r="DO5" s="206">
        <v>2335379</v>
      </c>
      <c r="DP5" s="1001">
        <v>1152108</v>
      </c>
      <c r="DQ5" s="1024">
        <v>1235586</v>
      </c>
      <c r="DR5" s="1120">
        <v>165865</v>
      </c>
      <c r="DS5" s="1131">
        <v>6.3094070669973803</v>
      </c>
      <c r="DT5" s="211">
        <v>194152</v>
      </c>
      <c r="DU5" s="1163">
        <v>12.390302637367739</v>
      </c>
      <c r="DV5" s="211">
        <v>135730</v>
      </c>
      <c r="DW5" s="210">
        <v>-36.854201268219612</v>
      </c>
      <c r="DX5" s="211">
        <v>84694</v>
      </c>
      <c r="DY5" s="210">
        <v>-53.937106370944058</v>
      </c>
      <c r="DZ5" s="211">
        <v>165055</v>
      </c>
      <c r="EA5" s="210">
        <v>-25.709128880967171</v>
      </c>
      <c r="EB5" s="211">
        <v>148279</v>
      </c>
      <c r="EC5" s="210">
        <v>-26.722246382541314</v>
      </c>
      <c r="ED5" s="1363">
        <v>169484</v>
      </c>
      <c r="EE5" s="1131">
        <v>-18.986252652912952</v>
      </c>
      <c r="EF5" s="1363">
        <v>191842</v>
      </c>
      <c r="EG5" s="1131">
        <v>-22.748395306321328</v>
      </c>
      <c r="EH5" s="1363">
        <v>197124</v>
      </c>
      <c r="EI5" s="1131">
        <v>16.190408827274013</v>
      </c>
      <c r="EJ5" s="1363">
        <v>205349</v>
      </c>
      <c r="EK5" s="1131">
        <v>8.7555675601243479</v>
      </c>
      <c r="EL5" s="1363">
        <v>205766</v>
      </c>
      <c r="EM5" s="210">
        <v>-1.0059800728385397</v>
      </c>
      <c r="EN5" s="1363">
        <v>249601</v>
      </c>
      <c r="EO5" s="1131">
        <v>20.363887120729899</v>
      </c>
      <c r="EP5" s="291">
        <v>2112941</v>
      </c>
      <c r="EQ5" s="1629">
        <v>2220260</v>
      </c>
      <c r="ER5" s="1641">
        <v>-4.9293497971849547</v>
      </c>
      <c r="ES5" s="2580"/>
      <c r="ET5" s="1001">
        <v>893775</v>
      </c>
      <c r="EU5" s="1711">
        <v>956478</v>
      </c>
      <c r="EV5" s="1363">
        <v>166232</v>
      </c>
      <c r="EW5" s="210">
        <v>0.22126428119253205</v>
      </c>
      <c r="EX5" s="1363">
        <v>183051</v>
      </c>
      <c r="EY5" s="210">
        <v>-5.7176851126952073</v>
      </c>
      <c r="EZ5" s="1363">
        <v>253783</v>
      </c>
      <c r="FA5" s="210">
        <v>86.976350106829727</v>
      </c>
      <c r="FB5" s="1363">
        <v>239311</v>
      </c>
      <c r="FC5" s="210">
        <v>182.55956738375801</v>
      </c>
      <c r="FD5" s="1363">
        <v>242171</v>
      </c>
      <c r="FE5" s="210">
        <v>46.721395898336937</v>
      </c>
      <c r="FF5" s="1363">
        <v>207331</v>
      </c>
      <c r="FG5" s="210">
        <v>39.824924635315853</v>
      </c>
      <c r="FH5" s="1363">
        <v>225022</v>
      </c>
      <c r="FI5" s="210">
        <v>32.768874938047247</v>
      </c>
      <c r="FJ5" s="1363">
        <v>188067</v>
      </c>
      <c r="FK5" s="210">
        <v>-1.9677651400631788</v>
      </c>
      <c r="FL5" s="1363">
        <v>152916</v>
      </c>
      <c r="FM5" s="210">
        <v>-22.426492968892674</v>
      </c>
      <c r="FN5" s="1363">
        <v>146671</v>
      </c>
      <c r="FO5" s="210">
        <v>-28.574767834272379</v>
      </c>
      <c r="FP5" s="1363">
        <v>153592</v>
      </c>
      <c r="FQ5" s="1131">
        <v>-25.355986897738205</v>
      </c>
      <c r="FR5" s="1363">
        <v>174115</v>
      </c>
      <c r="FS5" s="210">
        <v>-30.242667297006022</v>
      </c>
      <c r="FT5" s="1846">
        <v>2332262</v>
      </c>
      <c r="FU5" s="1847">
        <v>10.379892292307275</v>
      </c>
      <c r="FV5" s="1323"/>
      <c r="FW5" s="1001">
        <f t="shared" ref="FW5:FW45" si="0">EV5+EX5+EZ5+FB5+FD5+FF5</f>
        <v>1291879</v>
      </c>
      <c r="FX5" s="1468">
        <v>1254818</v>
      </c>
      <c r="FY5" s="1833">
        <v>31.191517212105254</v>
      </c>
      <c r="FZ5" s="2243">
        <v>157827</v>
      </c>
      <c r="GA5" s="2244">
        <v>-5.0561865344819381</v>
      </c>
      <c r="GB5" s="2245"/>
      <c r="GC5" s="1781"/>
      <c r="GD5" s="2246"/>
      <c r="GE5" s="1781"/>
      <c r="GF5" s="2246"/>
      <c r="GG5" s="1781"/>
      <c r="GH5" s="2246"/>
      <c r="GI5" s="1781"/>
      <c r="GJ5" s="2246"/>
      <c r="GK5" s="1781"/>
      <c r="GL5" s="2246"/>
      <c r="GM5" s="1781"/>
      <c r="GN5" s="2246"/>
      <c r="GO5" s="1781"/>
      <c r="GP5" s="2246"/>
      <c r="GQ5" s="1781"/>
      <c r="GR5" s="2246"/>
      <c r="GS5" s="1781"/>
      <c r="GT5" s="2246"/>
      <c r="GU5" s="2247"/>
      <c r="GV5" s="2248"/>
      <c r="GW5" s="2249"/>
      <c r="GX5" s="2645"/>
      <c r="GY5" s="293"/>
      <c r="GZ5" s="1780"/>
      <c r="HA5" s="2648"/>
      <c r="HB5" s="1973"/>
      <c r="HC5" s="1987"/>
      <c r="HD5" s="2580"/>
      <c r="HE5" s="2014"/>
      <c r="HF5" s="1999"/>
      <c r="HG5" s="2651"/>
      <c r="HH5" s="1468"/>
      <c r="HI5" s="1492"/>
      <c r="HJ5" s="2626"/>
      <c r="HK5" s="2555"/>
      <c r="HL5" s="2554"/>
    </row>
    <row r="6" spans="2:220" s="18" customFormat="1" ht="14">
      <c r="B6" s="2613"/>
      <c r="C6" s="45" t="s">
        <v>36</v>
      </c>
      <c r="D6" s="213">
        <v>201326</v>
      </c>
      <c r="E6" s="214">
        <v>224158</v>
      </c>
      <c r="F6" s="214">
        <v>205115</v>
      </c>
      <c r="G6" s="215">
        <v>210493</v>
      </c>
      <c r="H6" s="216">
        <v>97442</v>
      </c>
      <c r="I6" s="724">
        <v>116176</v>
      </c>
      <c r="J6" s="214">
        <v>171972</v>
      </c>
      <c r="K6" s="215">
        <v>166488</v>
      </c>
      <c r="L6" s="216">
        <v>93272</v>
      </c>
      <c r="M6" s="724">
        <v>93895</v>
      </c>
      <c r="N6" s="213">
        <v>162260</v>
      </c>
      <c r="O6" s="215">
        <v>166446</v>
      </c>
      <c r="P6" s="216">
        <v>79024</v>
      </c>
      <c r="Q6" s="724">
        <v>82811</v>
      </c>
      <c r="R6" s="214">
        <v>192058</v>
      </c>
      <c r="S6" s="215">
        <v>188171</v>
      </c>
      <c r="T6" s="216">
        <v>98032</v>
      </c>
      <c r="U6" s="724">
        <v>107855</v>
      </c>
      <c r="V6" s="214">
        <v>195360</v>
      </c>
      <c r="W6" s="215">
        <v>197639</v>
      </c>
      <c r="X6" s="216">
        <v>97176</v>
      </c>
      <c r="Y6" s="724">
        <v>113326</v>
      </c>
      <c r="Z6" s="214">
        <v>200851</v>
      </c>
      <c r="AA6" s="215">
        <v>203402</v>
      </c>
      <c r="AB6" s="216">
        <v>100635</v>
      </c>
      <c r="AC6" s="724">
        <v>116718</v>
      </c>
      <c r="AD6" s="214">
        <v>209049</v>
      </c>
      <c r="AE6" s="217">
        <v>213146</v>
      </c>
      <c r="AF6" s="218">
        <v>104977</v>
      </c>
      <c r="AG6" s="724">
        <v>119620</v>
      </c>
      <c r="AH6" s="219">
        <v>217792</v>
      </c>
      <c r="AI6" s="215">
        <v>217353</v>
      </c>
      <c r="AJ6" s="216">
        <v>113410</v>
      </c>
      <c r="AK6" s="724">
        <v>124120</v>
      </c>
      <c r="AL6" s="220">
        <v>12176</v>
      </c>
      <c r="AM6" s="221"/>
      <c r="AN6" s="222">
        <v>13405</v>
      </c>
      <c r="AO6" s="221"/>
      <c r="AP6" s="222">
        <v>19406</v>
      </c>
      <c r="AQ6" s="221"/>
      <c r="AR6" s="222">
        <v>21967</v>
      </c>
      <c r="AS6" s="221"/>
      <c r="AT6" s="222">
        <v>23893</v>
      </c>
      <c r="AU6" s="221"/>
      <c r="AV6" s="222">
        <v>23436</v>
      </c>
      <c r="AW6" s="221"/>
      <c r="AX6" s="222">
        <v>18961</v>
      </c>
      <c r="AY6" s="221"/>
      <c r="AZ6" s="222">
        <v>20036</v>
      </c>
      <c r="BA6" s="221"/>
      <c r="BB6" s="222">
        <v>22018</v>
      </c>
      <c r="BC6" s="221"/>
      <c r="BD6" s="222">
        <v>19671</v>
      </c>
      <c r="BE6" s="221"/>
      <c r="BF6" s="222">
        <v>16963</v>
      </c>
      <c r="BG6" s="221"/>
      <c r="BH6" s="222">
        <v>12615</v>
      </c>
      <c r="BI6" s="221"/>
      <c r="BJ6" s="223">
        <v>224547</v>
      </c>
      <c r="BK6" s="215">
        <v>226318</v>
      </c>
      <c r="BL6" s="216">
        <v>114283</v>
      </c>
      <c r="BM6" s="724">
        <v>130311</v>
      </c>
      <c r="BN6" s="224">
        <v>12482</v>
      </c>
      <c r="BO6" s="221">
        <v>2.5131406044678073</v>
      </c>
      <c r="BP6" s="222">
        <v>13236</v>
      </c>
      <c r="BQ6" s="221">
        <v>-1.260723610593061</v>
      </c>
      <c r="BR6" s="222">
        <v>21040</v>
      </c>
      <c r="BS6" s="221">
        <v>8.4200762650726659</v>
      </c>
      <c r="BT6" s="222">
        <v>21900</v>
      </c>
      <c r="BU6" s="221">
        <v>-0.30500295898393404</v>
      </c>
      <c r="BV6" s="222">
        <v>24113</v>
      </c>
      <c r="BW6" s="221">
        <v>0.92077177415978895</v>
      </c>
      <c r="BX6" s="222">
        <v>23289</v>
      </c>
      <c r="BY6" s="221">
        <v>-0.62724014336917833</v>
      </c>
      <c r="BZ6" s="222">
        <v>18698</v>
      </c>
      <c r="CA6" s="221">
        <v>-1.3870576446390004</v>
      </c>
      <c r="CB6" s="222">
        <v>20433</v>
      </c>
      <c r="CC6" s="221">
        <v>1.9814334198442651</v>
      </c>
      <c r="CD6" s="222">
        <v>20187</v>
      </c>
      <c r="CE6" s="221">
        <v>-8.3159233354528084</v>
      </c>
      <c r="CF6" s="220">
        <v>21672</v>
      </c>
      <c r="CG6" s="653">
        <v>10.172334909257287</v>
      </c>
      <c r="CH6" s="222">
        <v>18731</v>
      </c>
      <c r="CI6" s="221">
        <v>10.422684666627362</v>
      </c>
      <c r="CJ6" s="222">
        <v>15865</v>
      </c>
      <c r="CK6" s="221">
        <v>25.762980578676192</v>
      </c>
      <c r="CL6" s="219">
        <v>231646</v>
      </c>
      <c r="CM6" s="215">
        <v>232953</v>
      </c>
      <c r="CN6" s="216">
        <v>116060</v>
      </c>
      <c r="CO6" s="724">
        <v>128620</v>
      </c>
      <c r="CP6" s="220">
        <v>14245</v>
      </c>
      <c r="CQ6" s="221">
        <v>14.124339048229444</v>
      </c>
      <c r="CR6" s="220">
        <v>13419</v>
      </c>
      <c r="CS6" s="225">
        <v>1.3825929283771501</v>
      </c>
      <c r="CT6" s="226">
        <v>20401</v>
      </c>
      <c r="CU6" s="225">
        <v>-3.0370722433460031</v>
      </c>
      <c r="CV6" s="222">
        <v>23234</v>
      </c>
      <c r="CW6" s="225">
        <v>6.0913242009132489</v>
      </c>
      <c r="CX6" s="226">
        <v>26300</v>
      </c>
      <c r="CY6" s="225">
        <v>9.0697963753991502</v>
      </c>
      <c r="CZ6" s="663">
        <v>22769</v>
      </c>
      <c r="DA6" s="225">
        <v>-2.232813774743434</v>
      </c>
      <c r="DB6" s="226">
        <v>21668</v>
      </c>
      <c r="DC6" s="225">
        <v>15.88405177024282</v>
      </c>
      <c r="DD6" s="226">
        <v>22394</v>
      </c>
      <c r="DE6" s="225">
        <v>9.597220183037237</v>
      </c>
      <c r="DF6" s="226">
        <v>19500</v>
      </c>
      <c r="DG6" s="225">
        <v>-3.403180264526668</v>
      </c>
      <c r="DH6" s="226">
        <v>20792</v>
      </c>
      <c r="DI6" s="225">
        <v>-4.0605389442598749</v>
      </c>
      <c r="DJ6" s="226">
        <v>19089</v>
      </c>
      <c r="DK6" s="225">
        <v>1.9112700870215207</v>
      </c>
      <c r="DL6" s="226">
        <v>13280</v>
      </c>
      <c r="DM6" s="1014">
        <v>-16.293728332808072</v>
      </c>
      <c r="DN6" s="1175">
        <v>237091</v>
      </c>
      <c r="DO6" s="215">
        <v>228449</v>
      </c>
      <c r="DP6" s="1002">
        <v>120368</v>
      </c>
      <c r="DQ6" s="1025">
        <v>135865</v>
      </c>
      <c r="DR6" s="1121">
        <v>13689</v>
      </c>
      <c r="DS6" s="225">
        <v>-3.9031239031239124</v>
      </c>
      <c r="DT6" s="226">
        <v>15288</v>
      </c>
      <c r="DU6" s="1164">
        <v>13.928012519561818</v>
      </c>
      <c r="DV6" s="226">
        <v>10446</v>
      </c>
      <c r="DW6" s="225">
        <v>-48.796627616293321</v>
      </c>
      <c r="DX6" s="226">
        <v>6308</v>
      </c>
      <c r="DY6" s="225">
        <v>-72.850133425152791</v>
      </c>
      <c r="DZ6" s="226">
        <v>13494</v>
      </c>
      <c r="EA6" s="225">
        <v>-48.692015209125472</v>
      </c>
      <c r="EB6" s="226">
        <v>17726</v>
      </c>
      <c r="EC6" s="225">
        <v>-22.148535289209008</v>
      </c>
      <c r="ED6" s="1364">
        <v>19972</v>
      </c>
      <c r="EE6" s="225">
        <v>-7.827210633191811</v>
      </c>
      <c r="EF6" s="1364">
        <v>21620</v>
      </c>
      <c r="EG6" s="225">
        <v>-3.4562829329284739</v>
      </c>
      <c r="EH6" s="1364">
        <v>22234</v>
      </c>
      <c r="EI6" s="225">
        <v>14.02051282051282</v>
      </c>
      <c r="EJ6" s="1364">
        <v>21100</v>
      </c>
      <c r="EK6" s="225">
        <v>1.4813389765294431</v>
      </c>
      <c r="EL6" s="1364">
        <v>15878</v>
      </c>
      <c r="EM6" s="225">
        <v>-16.821205930116818</v>
      </c>
      <c r="EN6" s="1364">
        <v>13664</v>
      </c>
      <c r="EO6" s="225">
        <v>2.8915662650602485</v>
      </c>
      <c r="EP6" s="1175">
        <v>191419</v>
      </c>
      <c r="EQ6" s="1630">
        <v>198644</v>
      </c>
      <c r="ER6" s="1642">
        <v>-13.046675625631977</v>
      </c>
      <c r="ES6" s="2580"/>
      <c r="ET6" s="1002">
        <v>76951</v>
      </c>
      <c r="EU6" s="1712">
        <v>101354</v>
      </c>
      <c r="EV6" s="1364">
        <v>11833</v>
      </c>
      <c r="EW6" s="225">
        <v>-13.558331507049459</v>
      </c>
      <c r="EX6" s="1364">
        <v>13694</v>
      </c>
      <c r="EY6" s="225">
        <v>-10.426478283621137</v>
      </c>
      <c r="EZ6" s="1364">
        <v>21121</v>
      </c>
      <c r="FA6" s="225">
        <v>102.19222668964196</v>
      </c>
      <c r="FB6" s="1364">
        <v>23481</v>
      </c>
      <c r="FC6" s="225">
        <v>272.2415979708307</v>
      </c>
      <c r="FD6" s="1364">
        <v>23061</v>
      </c>
      <c r="FE6" s="225">
        <v>70.898176967541133</v>
      </c>
      <c r="FF6" s="1364">
        <v>25303</v>
      </c>
      <c r="FG6" s="225">
        <v>42.745120162473199</v>
      </c>
      <c r="FH6" s="1364">
        <v>23845</v>
      </c>
      <c r="FI6" s="225">
        <v>19.392149008612051</v>
      </c>
      <c r="FJ6" s="1364">
        <v>21309</v>
      </c>
      <c r="FK6" s="225">
        <v>-1.4384828862164625</v>
      </c>
      <c r="FL6" s="1364">
        <v>20306</v>
      </c>
      <c r="FM6" s="225">
        <v>-8.6714041557974184</v>
      </c>
      <c r="FN6" s="1364">
        <v>15319</v>
      </c>
      <c r="FO6" s="225">
        <v>-27.39810426540285</v>
      </c>
      <c r="FP6" s="1364">
        <v>13942</v>
      </c>
      <c r="FQ6" s="225">
        <v>-12.192971406978202</v>
      </c>
      <c r="FR6" s="1364">
        <v>12001</v>
      </c>
      <c r="FS6" s="225">
        <v>-12.170667447306798</v>
      </c>
      <c r="FT6" s="1848">
        <v>225215</v>
      </c>
      <c r="FU6" s="1849">
        <v>17.655509641153699</v>
      </c>
      <c r="FV6" s="217"/>
      <c r="FW6" s="1002">
        <f t="shared" si="0"/>
        <v>118493</v>
      </c>
      <c r="FX6" s="1469">
        <v>137305</v>
      </c>
      <c r="FY6" s="1834">
        <v>35.470726365017669</v>
      </c>
      <c r="FZ6" s="2250">
        <v>11498</v>
      </c>
      <c r="GA6" s="2251">
        <v>-2.8310656638215193</v>
      </c>
      <c r="GB6" s="2252"/>
      <c r="GC6" s="1783"/>
      <c r="GD6" s="2253"/>
      <c r="GE6" s="1783"/>
      <c r="GF6" s="2253"/>
      <c r="GG6" s="1783"/>
      <c r="GH6" s="2253"/>
      <c r="GI6" s="1783"/>
      <c r="GJ6" s="2253"/>
      <c r="GK6" s="1783"/>
      <c r="GL6" s="2253"/>
      <c r="GM6" s="1783"/>
      <c r="GN6" s="2253"/>
      <c r="GO6" s="1783"/>
      <c r="GP6" s="2253"/>
      <c r="GQ6" s="1783"/>
      <c r="GR6" s="2253"/>
      <c r="GS6" s="1783"/>
      <c r="GT6" s="2253"/>
      <c r="GU6" s="1783"/>
      <c r="GV6" s="2254"/>
      <c r="GW6" s="2255"/>
      <c r="GX6" s="2645"/>
      <c r="GY6" s="279"/>
      <c r="GZ6" s="1781"/>
      <c r="HA6" s="2648"/>
      <c r="HB6" s="1974"/>
      <c r="HC6" s="1988"/>
      <c r="HD6" s="2580"/>
      <c r="HE6" s="2015"/>
      <c r="HF6" s="2000"/>
      <c r="HG6" s="2651"/>
      <c r="HH6" s="1469"/>
      <c r="HI6" s="1493"/>
      <c r="HJ6" s="2626"/>
      <c r="HK6" s="2555"/>
      <c r="HL6" s="2554"/>
    </row>
    <row r="7" spans="2:220" s="18" customFormat="1" ht="14">
      <c r="B7" s="2613"/>
      <c r="C7" s="46" t="s">
        <v>37</v>
      </c>
      <c r="D7" s="213">
        <v>66209</v>
      </c>
      <c r="E7" s="214">
        <v>63305</v>
      </c>
      <c r="F7" s="214">
        <v>51991</v>
      </c>
      <c r="G7" s="215">
        <v>48705</v>
      </c>
      <c r="H7" s="216">
        <v>24666</v>
      </c>
      <c r="I7" s="724">
        <v>21860</v>
      </c>
      <c r="J7" s="214">
        <v>46769</v>
      </c>
      <c r="K7" s="215">
        <v>49202</v>
      </c>
      <c r="L7" s="216">
        <v>20726</v>
      </c>
      <c r="M7" s="724">
        <v>21275</v>
      </c>
      <c r="N7" s="213">
        <v>48589</v>
      </c>
      <c r="O7" s="215">
        <v>48641</v>
      </c>
      <c r="P7" s="216">
        <v>22116</v>
      </c>
      <c r="Q7" s="724">
        <v>18567</v>
      </c>
      <c r="R7" s="214">
        <v>56278</v>
      </c>
      <c r="S7" s="215">
        <v>56727</v>
      </c>
      <c r="T7" s="216">
        <v>25165</v>
      </c>
      <c r="U7" s="724">
        <v>26146</v>
      </c>
      <c r="V7" s="214">
        <v>60740</v>
      </c>
      <c r="W7" s="215">
        <v>61606</v>
      </c>
      <c r="X7" s="216">
        <v>27317</v>
      </c>
      <c r="Y7" s="724">
        <v>26709</v>
      </c>
      <c r="Z7" s="214">
        <v>69597</v>
      </c>
      <c r="AA7" s="215">
        <v>73496</v>
      </c>
      <c r="AB7" s="216">
        <v>29004</v>
      </c>
      <c r="AC7" s="724">
        <v>32171</v>
      </c>
      <c r="AD7" s="214">
        <v>84779</v>
      </c>
      <c r="AE7" s="217">
        <v>89079</v>
      </c>
      <c r="AF7" s="218">
        <v>35444</v>
      </c>
      <c r="AG7" s="724">
        <v>37418</v>
      </c>
      <c r="AH7" s="219">
        <v>104955</v>
      </c>
      <c r="AI7" s="215">
        <v>108240</v>
      </c>
      <c r="AJ7" s="216">
        <v>45930</v>
      </c>
      <c r="AK7" s="724">
        <v>48450</v>
      </c>
      <c r="AL7" s="220">
        <v>8049</v>
      </c>
      <c r="AM7" s="221"/>
      <c r="AN7" s="222">
        <v>8137</v>
      </c>
      <c r="AO7" s="221"/>
      <c r="AP7" s="222">
        <v>9549</v>
      </c>
      <c r="AQ7" s="221"/>
      <c r="AR7" s="222">
        <v>9009</v>
      </c>
      <c r="AS7" s="221"/>
      <c r="AT7" s="222">
        <v>8719</v>
      </c>
      <c r="AU7" s="221"/>
      <c r="AV7" s="222">
        <v>7850</v>
      </c>
      <c r="AW7" s="221"/>
      <c r="AX7" s="222">
        <v>7847</v>
      </c>
      <c r="AY7" s="221"/>
      <c r="AZ7" s="222">
        <v>8261</v>
      </c>
      <c r="BA7" s="221"/>
      <c r="BB7" s="222">
        <v>7515</v>
      </c>
      <c r="BC7" s="221"/>
      <c r="BD7" s="222">
        <v>7713</v>
      </c>
      <c r="BE7" s="221"/>
      <c r="BF7" s="222">
        <v>9406</v>
      </c>
      <c r="BG7" s="221"/>
      <c r="BH7" s="222">
        <v>13409</v>
      </c>
      <c r="BI7" s="221"/>
      <c r="BJ7" s="223">
        <v>105464</v>
      </c>
      <c r="BK7" s="215">
        <v>105471</v>
      </c>
      <c r="BL7" s="216">
        <v>51313</v>
      </c>
      <c r="BM7" s="724">
        <v>49201</v>
      </c>
      <c r="BN7" s="224">
        <v>9274</v>
      </c>
      <c r="BO7" s="221">
        <v>15.219281898372472</v>
      </c>
      <c r="BP7" s="222">
        <v>8152</v>
      </c>
      <c r="BQ7" s="221">
        <v>0.18434312400148656</v>
      </c>
      <c r="BR7" s="222">
        <v>8316</v>
      </c>
      <c r="BS7" s="221">
        <v>-12.912346842601323</v>
      </c>
      <c r="BT7" s="222">
        <v>8566</v>
      </c>
      <c r="BU7" s="221">
        <v>-4.9173049173049179</v>
      </c>
      <c r="BV7" s="222">
        <v>8942</v>
      </c>
      <c r="BW7" s="221">
        <v>2.5576327560500118</v>
      </c>
      <c r="BX7" s="222">
        <v>8698</v>
      </c>
      <c r="BY7" s="221">
        <v>10.802547770700642</v>
      </c>
      <c r="BZ7" s="222">
        <v>8198</v>
      </c>
      <c r="CA7" s="221">
        <v>4.4730470243405023</v>
      </c>
      <c r="CB7" s="222">
        <v>8634</v>
      </c>
      <c r="CC7" s="221">
        <v>4.5151918653915999</v>
      </c>
      <c r="CD7" s="222">
        <v>8243</v>
      </c>
      <c r="CE7" s="221">
        <v>9.6872920825016564</v>
      </c>
      <c r="CF7" s="220">
        <v>8578</v>
      </c>
      <c r="CG7" s="653">
        <v>11.214832101646579</v>
      </c>
      <c r="CH7" s="222">
        <v>10625</v>
      </c>
      <c r="CI7" s="221">
        <v>12.959812885392296</v>
      </c>
      <c r="CJ7" s="222">
        <v>12535</v>
      </c>
      <c r="CK7" s="221">
        <v>-6.5180102915952034</v>
      </c>
      <c r="CL7" s="219">
        <v>108761</v>
      </c>
      <c r="CM7" s="215">
        <v>109058</v>
      </c>
      <c r="CN7" s="216">
        <v>51948</v>
      </c>
      <c r="CO7" s="724">
        <v>51281</v>
      </c>
      <c r="CP7" s="220">
        <v>8964</v>
      </c>
      <c r="CQ7" s="221">
        <v>-3.3426784558982092</v>
      </c>
      <c r="CR7" s="220">
        <v>8148</v>
      </c>
      <c r="CS7" s="228">
        <v>-4.9067713444543415E-2</v>
      </c>
      <c r="CT7" s="226">
        <v>8927</v>
      </c>
      <c r="CU7" s="225">
        <v>7.347282347282345</v>
      </c>
      <c r="CV7" s="222">
        <v>7245</v>
      </c>
      <c r="CW7" s="225">
        <v>-15.421433574597245</v>
      </c>
      <c r="CX7" s="226">
        <v>6414</v>
      </c>
      <c r="CY7" s="225">
        <v>-28.271080295235961</v>
      </c>
      <c r="CZ7" s="663">
        <v>9510</v>
      </c>
      <c r="DA7" s="225">
        <v>9.3354794205564531</v>
      </c>
      <c r="DB7" s="226">
        <v>9356</v>
      </c>
      <c r="DC7" s="225">
        <v>14.125396438155647</v>
      </c>
      <c r="DD7" s="226">
        <v>9106</v>
      </c>
      <c r="DE7" s="225">
        <v>5.4667593236043643</v>
      </c>
      <c r="DF7" s="226">
        <v>8258</v>
      </c>
      <c r="DG7" s="225">
        <v>0.18197258279752759</v>
      </c>
      <c r="DH7" s="226">
        <v>7898</v>
      </c>
      <c r="DI7" s="225">
        <v>-7.927255770575897</v>
      </c>
      <c r="DJ7" s="226">
        <v>10516</v>
      </c>
      <c r="DK7" s="225">
        <v>-1.0258823529411814</v>
      </c>
      <c r="DL7" s="226">
        <v>11321</v>
      </c>
      <c r="DM7" s="1014">
        <v>-9.6848823294774604</v>
      </c>
      <c r="DN7" s="1175">
        <v>105663</v>
      </c>
      <c r="DO7" s="215">
        <v>103876</v>
      </c>
      <c r="DP7" s="1002">
        <v>49208</v>
      </c>
      <c r="DQ7" s="1025">
        <v>49889</v>
      </c>
      <c r="DR7" s="1121">
        <v>8126</v>
      </c>
      <c r="DS7" s="225">
        <v>-9.3485051316376655</v>
      </c>
      <c r="DT7" s="226">
        <v>7844</v>
      </c>
      <c r="DU7" s="1165">
        <v>-3.7309769268532165</v>
      </c>
      <c r="DV7" s="226">
        <v>8282</v>
      </c>
      <c r="DW7" s="225">
        <v>-7.2252716478100183</v>
      </c>
      <c r="DX7" s="226">
        <v>3386</v>
      </c>
      <c r="DY7" s="225">
        <v>-53.264320220841959</v>
      </c>
      <c r="DZ7" s="226">
        <v>4131</v>
      </c>
      <c r="EA7" s="225">
        <v>-35.59401309635173</v>
      </c>
      <c r="EB7" s="226">
        <v>5428</v>
      </c>
      <c r="EC7" s="225">
        <v>-42.923238696109358</v>
      </c>
      <c r="ED7" s="1364">
        <v>6352</v>
      </c>
      <c r="EE7" s="225">
        <v>-32.107738349722098</v>
      </c>
      <c r="EF7" s="1364">
        <v>6532</v>
      </c>
      <c r="EG7" s="225">
        <v>-28.26707665275643</v>
      </c>
      <c r="EH7" s="1364">
        <v>4936</v>
      </c>
      <c r="EI7" s="225">
        <v>-40.227658028578347</v>
      </c>
      <c r="EJ7" s="1364">
        <v>5408</v>
      </c>
      <c r="EK7" s="225">
        <v>-31.526968852874148</v>
      </c>
      <c r="EL7" s="1364">
        <v>7757</v>
      </c>
      <c r="EM7" s="225">
        <v>-26.236211487257506</v>
      </c>
      <c r="EN7" s="1364">
        <v>8395</v>
      </c>
      <c r="EO7" s="225">
        <v>-25.845773341577598</v>
      </c>
      <c r="EP7" s="1175">
        <v>76577</v>
      </c>
      <c r="EQ7" s="1630">
        <v>74188</v>
      </c>
      <c r="ER7" s="1642">
        <v>-28.580230274558133</v>
      </c>
      <c r="ES7" s="2580"/>
      <c r="ET7" s="1002">
        <v>37197</v>
      </c>
      <c r="EU7" s="1712">
        <v>30765</v>
      </c>
      <c r="EV7" s="1364">
        <v>7836</v>
      </c>
      <c r="EW7" s="228">
        <v>-3.5687915333497529</v>
      </c>
      <c r="EX7" s="1364">
        <v>6804</v>
      </c>
      <c r="EY7" s="228">
        <v>-13.258541560428355</v>
      </c>
      <c r="EZ7" s="1364">
        <v>7223</v>
      </c>
      <c r="FA7" s="228">
        <v>-12.7867664815262</v>
      </c>
      <c r="FB7" s="1364">
        <v>6908</v>
      </c>
      <c r="FC7" s="228">
        <v>104.01653868871824</v>
      </c>
      <c r="FD7" s="1364">
        <v>7072</v>
      </c>
      <c r="FE7" s="228">
        <v>71.193415637860085</v>
      </c>
      <c r="FF7" s="1364">
        <v>7626</v>
      </c>
      <c r="FG7" s="228">
        <v>40.493736182756095</v>
      </c>
      <c r="FH7" s="1364">
        <v>8587</v>
      </c>
      <c r="FI7" s="228">
        <v>35.185768261964739</v>
      </c>
      <c r="FJ7" s="1364">
        <v>8220</v>
      </c>
      <c r="FK7" s="228">
        <v>25.842008573178205</v>
      </c>
      <c r="FL7" s="1364">
        <v>7681</v>
      </c>
      <c r="FM7" s="228">
        <v>55.61183144246354</v>
      </c>
      <c r="FN7" s="1364">
        <v>5157</v>
      </c>
      <c r="FO7" s="228">
        <v>-4.6412721893491096</v>
      </c>
      <c r="FP7" s="1364">
        <v>7496</v>
      </c>
      <c r="FQ7" s="225">
        <v>-3.3647028490395741</v>
      </c>
      <c r="FR7" s="1364">
        <v>10535</v>
      </c>
      <c r="FS7" s="228">
        <v>25.491363907087546</v>
      </c>
      <c r="FT7" s="1848">
        <v>91145</v>
      </c>
      <c r="FU7" s="1849">
        <v>19.023988926178873</v>
      </c>
      <c r="FV7" s="217"/>
      <c r="FW7" s="1002">
        <f t="shared" si="0"/>
        <v>43469</v>
      </c>
      <c r="FX7" s="1469">
        <v>46094</v>
      </c>
      <c r="FY7" s="1834">
        <v>49.826101088899719</v>
      </c>
      <c r="FZ7" s="2250">
        <v>8597</v>
      </c>
      <c r="GA7" s="2558">
        <v>9.7115875446656617</v>
      </c>
      <c r="GB7" s="2252"/>
      <c r="GC7" s="2256"/>
      <c r="GD7" s="2253"/>
      <c r="GE7" s="2256"/>
      <c r="GF7" s="2253"/>
      <c r="GG7" s="2256"/>
      <c r="GH7" s="2253"/>
      <c r="GI7" s="2256"/>
      <c r="GJ7" s="2253"/>
      <c r="GK7" s="2256"/>
      <c r="GL7" s="2253"/>
      <c r="GM7" s="2256"/>
      <c r="GN7" s="2253"/>
      <c r="GO7" s="2256"/>
      <c r="GP7" s="2253"/>
      <c r="GQ7" s="2256"/>
      <c r="GR7" s="2253"/>
      <c r="GS7" s="2256"/>
      <c r="GT7" s="2253"/>
      <c r="GU7" s="1783"/>
      <c r="GV7" s="2254"/>
      <c r="GW7" s="2255"/>
      <c r="GX7" s="2645"/>
      <c r="GY7" s="279"/>
      <c r="GZ7" s="1781"/>
      <c r="HA7" s="2648"/>
      <c r="HB7" s="1974"/>
      <c r="HC7" s="1988"/>
      <c r="HD7" s="2580"/>
      <c r="HE7" s="2015"/>
      <c r="HF7" s="2000"/>
      <c r="HG7" s="2651"/>
      <c r="HH7" s="1469"/>
      <c r="HI7" s="1493"/>
      <c r="HJ7" s="2626"/>
      <c r="HK7" s="2555"/>
      <c r="HL7" s="2554"/>
    </row>
    <row r="8" spans="2:220" s="18" customFormat="1" ht="18.649999999999999" customHeight="1" thickBot="1">
      <c r="B8" s="2614"/>
      <c r="C8" s="46" t="s">
        <v>38</v>
      </c>
      <c r="D8" s="229">
        <v>34462</v>
      </c>
      <c r="E8" s="230">
        <v>31616</v>
      </c>
      <c r="F8" s="230">
        <v>25813</v>
      </c>
      <c r="G8" s="231">
        <v>25980</v>
      </c>
      <c r="H8" s="232">
        <v>11751</v>
      </c>
      <c r="I8" s="725">
        <v>12014</v>
      </c>
      <c r="J8" s="230">
        <v>25816</v>
      </c>
      <c r="K8" s="231">
        <v>26163</v>
      </c>
      <c r="L8" s="232">
        <v>12175</v>
      </c>
      <c r="M8" s="725">
        <v>12281</v>
      </c>
      <c r="N8" s="229">
        <v>24962</v>
      </c>
      <c r="O8" s="231">
        <v>25613</v>
      </c>
      <c r="P8" s="232">
        <v>11743</v>
      </c>
      <c r="Q8" s="725">
        <v>10641</v>
      </c>
      <c r="R8" s="230">
        <v>28825</v>
      </c>
      <c r="S8" s="231">
        <v>28472</v>
      </c>
      <c r="T8" s="232">
        <v>14253</v>
      </c>
      <c r="U8" s="725">
        <v>13723</v>
      </c>
      <c r="V8" s="230">
        <v>27869</v>
      </c>
      <c r="W8" s="231">
        <v>28220</v>
      </c>
      <c r="X8" s="232">
        <v>13543</v>
      </c>
      <c r="Y8" s="725">
        <v>13467</v>
      </c>
      <c r="Z8" s="230">
        <v>25801</v>
      </c>
      <c r="AA8" s="231">
        <v>24554</v>
      </c>
      <c r="AB8" s="232">
        <v>13362</v>
      </c>
      <c r="AC8" s="725">
        <v>11957</v>
      </c>
      <c r="AD8" s="230">
        <v>23995</v>
      </c>
      <c r="AE8" s="233">
        <v>23707</v>
      </c>
      <c r="AF8" s="234">
        <v>11687</v>
      </c>
      <c r="AG8" s="725">
        <v>10787</v>
      </c>
      <c r="AH8" s="235">
        <v>25166</v>
      </c>
      <c r="AI8" s="236">
        <v>25720</v>
      </c>
      <c r="AJ8" s="237">
        <v>11951</v>
      </c>
      <c r="AK8" s="725">
        <v>12200</v>
      </c>
      <c r="AL8" s="238">
        <v>2082</v>
      </c>
      <c r="AM8" s="239"/>
      <c r="AN8" s="240">
        <v>1972</v>
      </c>
      <c r="AO8" s="239"/>
      <c r="AP8" s="240">
        <v>2200</v>
      </c>
      <c r="AQ8" s="239"/>
      <c r="AR8" s="240">
        <v>2053</v>
      </c>
      <c r="AS8" s="239"/>
      <c r="AT8" s="240">
        <v>2285</v>
      </c>
      <c r="AU8" s="239"/>
      <c r="AV8" s="240">
        <v>2200</v>
      </c>
      <c r="AW8" s="239"/>
      <c r="AX8" s="240">
        <v>2216</v>
      </c>
      <c r="AY8" s="239"/>
      <c r="AZ8" s="240">
        <v>2333</v>
      </c>
      <c r="BA8" s="239"/>
      <c r="BB8" s="240">
        <v>761</v>
      </c>
      <c r="BC8" s="239"/>
      <c r="BD8" s="240">
        <v>1689</v>
      </c>
      <c r="BE8" s="239"/>
      <c r="BF8" s="240">
        <v>3112</v>
      </c>
      <c r="BG8" s="239"/>
      <c r="BH8" s="240">
        <v>3076</v>
      </c>
      <c r="BI8" s="239"/>
      <c r="BJ8" s="241">
        <v>25979</v>
      </c>
      <c r="BK8" s="231">
        <v>25506</v>
      </c>
      <c r="BL8" s="232">
        <v>12792</v>
      </c>
      <c r="BM8" s="725">
        <v>11848</v>
      </c>
      <c r="BN8" s="242">
        <v>2231</v>
      </c>
      <c r="BO8" s="259">
        <v>7.1565802113352532</v>
      </c>
      <c r="BP8" s="240">
        <v>1581</v>
      </c>
      <c r="BQ8" s="259">
        <v>-19.827586206896555</v>
      </c>
      <c r="BR8" s="240">
        <v>1969</v>
      </c>
      <c r="BS8" s="259">
        <v>-10.5</v>
      </c>
      <c r="BT8" s="240">
        <v>2520</v>
      </c>
      <c r="BU8" s="259">
        <v>22.747199220652718</v>
      </c>
      <c r="BV8" s="240">
        <v>2744</v>
      </c>
      <c r="BW8" s="259">
        <v>20.087527352297599</v>
      </c>
      <c r="BX8" s="240">
        <v>2679</v>
      </c>
      <c r="BY8" s="259">
        <v>21.77272727272728</v>
      </c>
      <c r="BZ8" s="240">
        <v>2717</v>
      </c>
      <c r="CA8" s="259">
        <v>22.608303249097489</v>
      </c>
      <c r="CB8" s="240">
        <v>3196</v>
      </c>
      <c r="CC8" s="259">
        <v>36.990998714102005</v>
      </c>
      <c r="CD8" s="240">
        <v>2597</v>
      </c>
      <c r="CE8" s="259">
        <v>241.26149802890933</v>
      </c>
      <c r="CF8" s="244">
        <v>2783</v>
      </c>
      <c r="CG8" s="654">
        <v>64.77205447010067</v>
      </c>
      <c r="CH8" s="240">
        <v>2944</v>
      </c>
      <c r="CI8" s="259">
        <v>-5.3984575835475539</v>
      </c>
      <c r="CJ8" s="240">
        <v>3118</v>
      </c>
      <c r="CK8" s="259">
        <v>1.3654096228868724</v>
      </c>
      <c r="CL8" s="235">
        <v>31079</v>
      </c>
      <c r="CM8" s="231">
        <v>33365</v>
      </c>
      <c r="CN8" s="232">
        <v>13724</v>
      </c>
      <c r="CO8" s="725">
        <v>16453</v>
      </c>
      <c r="CP8" s="244">
        <v>2730</v>
      </c>
      <c r="CQ8" s="259">
        <v>22.366651725683553</v>
      </c>
      <c r="CR8" s="244">
        <v>2520</v>
      </c>
      <c r="CS8" s="246">
        <v>59.392789373814054</v>
      </c>
      <c r="CT8" s="247">
        <v>2817</v>
      </c>
      <c r="CU8" s="246">
        <v>43.067546978161516</v>
      </c>
      <c r="CV8" s="240">
        <v>2323</v>
      </c>
      <c r="CW8" s="246">
        <v>-7.8174603174603163</v>
      </c>
      <c r="CX8" s="247">
        <v>2592</v>
      </c>
      <c r="CY8" s="246">
        <v>-5.5393586005830855</v>
      </c>
      <c r="CZ8" s="240">
        <v>2573</v>
      </c>
      <c r="DA8" s="246">
        <v>-3.9567002612915303</v>
      </c>
      <c r="DB8" s="247">
        <v>2373</v>
      </c>
      <c r="DC8" s="246">
        <v>-12.661023187338984</v>
      </c>
      <c r="DD8" s="247">
        <v>2451</v>
      </c>
      <c r="DE8" s="246">
        <v>-23.310387984981233</v>
      </c>
      <c r="DF8" s="247">
        <v>2073</v>
      </c>
      <c r="DG8" s="246">
        <v>-20.177127454755478</v>
      </c>
      <c r="DH8" s="247">
        <v>2576</v>
      </c>
      <c r="DI8" s="246">
        <v>-7.4380165289256155</v>
      </c>
      <c r="DJ8" s="247">
        <v>3094</v>
      </c>
      <c r="DK8" s="246">
        <v>5.0951086956521721</v>
      </c>
      <c r="DL8" s="247">
        <v>2936</v>
      </c>
      <c r="DM8" s="1015">
        <v>-5.8370750481077636</v>
      </c>
      <c r="DN8" s="1176">
        <v>31058</v>
      </c>
      <c r="DO8" s="231">
        <v>28743</v>
      </c>
      <c r="DP8" s="1003">
        <v>15555</v>
      </c>
      <c r="DQ8" s="1026">
        <v>14385</v>
      </c>
      <c r="DR8" s="1122">
        <v>2031</v>
      </c>
      <c r="DS8" s="246">
        <v>-25.604395604395606</v>
      </c>
      <c r="DT8" s="247">
        <v>2627</v>
      </c>
      <c r="DU8" s="1166">
        <v>4.2460317460317469</v>
      </c>
      <c r="DV8" s="247">
        <v>1094</v>
      </c>
      <c r="DW8" s="246">
        <v>-61.16435924742634</v>
      </c>
      <c r="DX8" s="247">
        <v>32</v>
      </c>
      <c r="DY8" s="246">
        <v>-98.622470942746446</v>
      </c>
      <c r="DZ8" s="247">
        <v>864</v>
      </c>
      <c r="EA8" s="246">
        <v>-66.666666666666671</v>
      </c>
      <c r="EB8" s="247">
        <v>3607</v>
      </c>
      <c r="EC8" s="246">
        <v>40.186552662261931</v>
      </c>
      <c r="ED8" s="1365">
        <v>3262</v>
      </c>
      <c r="EE8" s="246">
        <v>37.463126843657818</v>
      </c>
      <c r="EF8" s="1365">
        <v>2170</v>
      </c>
      <c r="EG8" s="246">
        <v>-11.464708282333746</v>
      </c>
      <c r="EH8" s="1365">
        <v>1581</v>
      </c>
      <c r="EI8" s="246">
        <v>-23.733719247467434</v>
      </c>
      <c r="EJ8" s="1365">
        <v>2770</v>
      </c>
      <c r="EK8" s="246">
        <v>7.5310559006211122</v>
      </c>
      <c r="EL8" s="1365">
        <v>3213</v>
      </c>
      <c r="EM8" s="246">
        <v>3.8461538461538538</v>
      </c>
      <c r="EN8" s="1365">
        <v>3884</v>
      </c>
      <c r="EO8" s="246">
        <v>32.288828337874662</v>
      </c>
      <c r="EP8" s="1176">
        <v>27135</v>
      </c>
      <c r="EQ8" s="1631">
        <v>29904</v>
      </c>
      <c r="ER8" s="1643">
        <v>4.0392443377517964</v>
      </c>
      <c r="ES8" s="2581"/>
      <c r="ET8" s="1003">
        <v>10255</v>
      </c>
      <c r="EU8" s="1713">
        <v>11516</v>
      </c>
      <c r="EV8" s="1365">
        <v>2833</v>
      </c>
      <c r="EW8" s="246">
        <v>39.487936976858691</v>
      </c>
      <c r="EX8" s="1365">
        <v>2896</v>
      </c>
      <c r="EY8" s="246">
        <v>10.239817282070788</v>
      </c>
      <c r="EZ8" s="1365">
        <v>2792</v>
      </c>
      <c r="FA8" s="246">
        <v>155.21023765996341</v>
      </c>
      <c r="FB8" s="1365">
        <v>2715</v>
      </c>
      <c r="FC8" s="246">
        <v>8384.375</v>
      </c>
      <c r="FD8" s="1365">
        <v>3534</v>
      </c>
      <c r="FE8" s="246">
        <v>309.02777777777777</v>
      </c>
      <c r="FF8" s="1365">
        <v>3162</v>
      </c>
      <c r="FG8" s="246">
        <v>-12.337122262267812</v>
      </c>
      <c r="FH8" s="1365">
        <v>2274</v>
      </c>
      <c r="FI8" s="246">
        <v>-30.288166768853458</v>
      </c>
      <c r="FJ8" s="1365">
        <v>2895</v>
      </c>
      <c r="FK8" s="246">
        <v>33.410138248847943</v>
      </c>
      <c r="FL8" s="1365">
        <v>1953</v>
      </c>
      <c r="FM8" s="246">
        <v>23.529411764705884</v>
      </c>
      <c r="FN8" s="1365">
        <v>1644</v>
      </c>
      <c r="FO8" s="246">
        <v>-40.64981949458484</v>
      </c>
      <c r="FP8" s="1365">
        <v>2152</v>
      </c>
      <c r="FQ8" s="246">
        <v>-33.022097727980082</v>
      </c>
      <c r="FR8" s="1365">
        <v>3747</v>
      </c>
      <c r="FS8" s="246">
        <v>-3.5272914521112284</v>
      </c>
      <c r="FT8" s="1850">
        <v>32597</v>
      </c>
      <c r="FU8" s="1851">
        <v>20.128984706099146</v>
      </c>
      <c r="FV8" s="233"/>
      <c r="FW8" s="1003">
        <f t="shared" si="0"/>
        <v>17932</v>
      </c>
      <c r="FX8" s="1470">
        <v>16533</v>
      </c>
      <c r="FY8" s="1835">
        <v>43.565474122959358</v>
      </c>
      <c r="FZ8" s="2257">
        <v>3499</v>
      </c>
      <c r="GA8" s="2258">
        <v>23.50864807624427</v>
      </c>
      <c r="GB8" s="2259"/>
      <c r="GC8" s="2260"/>
      <c r="GD8" s="2261"/>
      <c r="GE8" s="2260"/>
      <c r="GF8" s="2261"/>
      <c r="GG8" s="2260"/>
      <c r="GH8" s="2261"/>
      <c r="GI8" s="2260"/>
      <c r="GJ8" s="2261"/>
      <c r="GK8" s="2260"/>
      <c r="GL8" s="2261"/>
      <c r="GM8" s="2260"/>
      <c r="GN8" s="2261"/>
      <c r="GO8" s="2260"/>
      <c r="GP8" s="2261"/>
      <c r="GQ8" s="2260"/>
      <c r="GR8" s="2261"/>
      <c r="GS8" s="2260"/>
      <c r="GT8" s="2261"/>
      <c r="GU8" s="2260"/>
      <c r="GV8" s="2262"/>
      <c r="GW8" s="2263"/>
      <c r="GX8" s="2646"/>
      <c r="GY8" s="655"/>
      <c r="GZ8" s="1782"/>
      <c r="HA8" s="2649"/>
      <c r="HB8" s="1975"/>
      <c r="HC8" s="1989"/>
      <c r="HD8" s="2581"/>
      <c r="HE8" s="2016"/>
      <c r="HF8" s="2001"/>
      <c r="HG8" s="2652"/>
      <c r="HH8" s="1470"/>
      <c r="HI8" s="1494"/>
      <c r="HJ8" s="2627"/>
      <c r="HK8" s="2555"/>
      <c r="HL8" s="2554"/>
    </row>
    <row r="9" spans="2:220" s="973" customFormat="1" ht="31.15" customHeight="1" thickBot="1">
      <c r="B9" s="47" t="s">
        <v>39</v>
      </c>
      <c r="C9" s="48"/>
      <c r="D9" s="176">
        <v>278730</v>
      </c>
      <c r="E9" s="177">
        <v>275321</v>
      </c>
      <c r="F9" s="177">
        <v>215810</v>
      </c>
      <c r="G9" s="178">
        <v>223862</v>
      </c>
      <c r="H9" s="179">
        <v>99893</v>
      </c>
      <c r="I9" s="722">
        <v>104081</v>
      </c>
      <c r="J9" s="177">
        <v>269513</v>
      </c>
      <c r="K9" s="178">
        <v>274308</v>
      </c>
      <c r="L9" s="179">
        <v>122640</v>
      </c>
      <c r="M9" s="722">
        <v>134132</v>
      </c>
      <c r="N9" s="176">
        <v>259963</v>
      </c>
      <c r="O9" s="178">
        <v>260996</v>
      </c>
      <c r="P9" s="179">
        <v>120144</v>
      </c>
      <c r="Q9" s="722">
        <v>120598</v>
      </c>
      <c r="R9" s="177">
        <v>321516</v>
      </c>
      <c r="S9" s="178">
        <v>342097</v>
      </c>
      <c r="T9" s="179">
        <v>139895</v>
      </c>
      <c r="U9" s="722">
        <v>160198</v>
      </c>
      <c r="V9" s="177">
        <v>392940</v>
      </c>
      <c r="W9" s="178">
        <v>395918</v>
      </c>
      <c r="X9" s="179">
        <v>182300</v>
      </c>
      <c r="Y9" s="722">
        <v>199855</v>
      </c>
      <c r="Z9" s="177">
        <v>403019</v>
      </c>
      <c r="AA9" s="178">
        <v>405943</v>
      </c>
      <c r="AB9" s="179">
        <v>183889</v>
      </c>
      <c r="AC9" s="722">
        <v>201692</v>
      </c>
      <c r="AD9" s="177">
        <v>377891</v>
      </c>
      <c r="AE9" s="180">
        <v>374676</v>
      </c>
      <c r="AF9" s="181">
        <v>180890</v>
      </c>
      <c r="AG9" s="722">
        <v>190845</v>
      </c>
      <c r="AH9" s="182">
        <v>391794</v>
      </c>
      <c r="AI9" s="248">
        <v>395766</v>
      </c>
      <c r="AJ9" s="249">
        <v>184130</v>
      </c>
      <c r="AK9" s="722">
        <v>198394</v>
      </c>
      <c r="AL9" s="250">
        <v>25192</v>
      </c>
      <c r="AM9" s="251"/>
      <c r="AN9" s="664">
        <v>28905</v>
      </c>
      <c r="AO9" s="251"/>
      <c r="AP9" s="664">
        <v>35736</v>
      </c>
      <c r="AQ9" s="251"/>
      <c r="AR9" s="664">
        <v>33405</v>
      </c>
      <c r="AS9" s="251"/>
      <c r="AT9" s="664">
        <v>33272</v>
      </c>
      <c r="AU9" s="251"/>
      <c r="AV9" s="664">
        <v>35177</v>
      </c>
      <c r="AW9" s="251"/>
      <c r="AX9" s="664">
        <v>35714</v>
      </c>
      <c r="AY9" s="251"/>
      <c r="AZ9" s="664">
        <v>38593</v>
      </c>
      <c r="BA9" s="251"/>
      <c r="BB9" s="664">
        <v>34758</v>
      </c>
      <c r="BC9" s="251"/>
      <c r="BD9" s="664">
        <v>38547</v>
      </c>
      <c r="BE9" s="251"/>
      <c r="BF9" s="664">
        <v>39046</v>
      </c>
      <c r="BG9" s="251"/>
      <c r="BH9" s="664">
        <v>40683</v>
      </c>
      <c r="BI9" s="251"/>
      <c r="BJ9" s="185">
        <v>419028</v>
      </c>
      <c r="BK9" s="178">
        <v>431839</v>
      </c>
      <c r="BL9" s="179">
        <v>191687</v>
      </c>
      <c r="BM9" s="722">
        <v>210919</v>
      </c>
      <c r="BN9" s="186">
        <v>29801</v>
      </c>
      <c r="BO9" s="187">
        <v>18.295490631946649</v>
      </c>
      <c r="BP9" s="664">
        <v>32819</v>
      </c>
      <c r="BQ9" s="187">
        <v>13.540909877183879</v>
      </c>
      <c r="BR9" s="664">
        <v>40024</v>
      </c>
      <c r="BS9" s="187">
        <v>11.999104544436975</v>
      </c>
      <c r="BT9" s="664">
        <v>36491</v>
      </c>
      <c r="BU9" s="187">
        <v>9.2381380032929172</v>
      </c>
      <c r="BV9" s="664">
        <v>33619</v>
      </c>
      <c r="BW9" s="187">
        <v>1.0429189709064701</v>
      </c>
      <c r="BX9" s="664">
        <v>33696</v>
      </c>
      <c r="BY9" s="187">
        <v>-4.2101373056258353</v>
      </c>
      <c r="BZ9" s="664">
        <v>34779</v>
      </c>
      <c r="CA9" s="187">
        <v>-2.6180209441675544</v>
      </c>
      <c r="CB9" s="664">
        <v>38877</v>
      </c>
      <c r="CC9" s="187">
        <v>0.73588474593837816</v>
      </c>
      <c r="CD9" s="664">
        <v>38518</v>
      </c>
      <c r="CE9" s="187">
        <v>10.817653489844076</v>
      </c>
      <c r="CF9" s="183">
        <v>40592</v>
      </c>
      <c r="CG9" s="188">
        <v>5.3052118193374298</v>
      </c>
      <c r="CH9" s="664">
        <v>41425</v>
      </c>
      <c r="CI9" s="187">
        <v>6.0928136044665138</v>
      </c>
      <c r="CJ9" s="664">
        <v>40639</v>
      </c>
      <c r="CK9" s="187">
        <v>-0.10815328269792701</v>
      </c>
      <c r="CL9" s="182">
        <v>441280</v>
      </c>
      <c r="CM9" s="178">
        <v>427851</v>
      </c>
      <c r="CN9" s="179">
        <v>206450</v>
      </c>
      <c r="CO9" s="722">
        <v>215980</v>
      </c>
      <c r="CP9" s="183">
        <v>25349</v>
      </c>
      <c r="CQ9" s="243">
        <v>-14.939096003489823</v>
      </c>
      <c r="CR9" s="183">
        <v>29003</v>
      </c>
      <c r="CS9" s="252">
        <v>-11.627410950973527</v>
      </c>
      <c r="CT9" s="253">
        <v>34863</v>
      </c>
      <c r="CU9" s="252">
        <v>-12.894763142114726</v>
      </c>
      <c r="CV9" s="664">
        <v>33474</v>
      </c>
      <c r="CW9" s="252">
        <v>-8.2677920583157487</v>
      </c>
      <c r="CX9" s="253">
        <v>35192</v>
      </c>
      <c r="CY9" s="252">
        <v>4.6789018114756544</v>
      </c>
      <c r="CZ9" s="664">
        <v>32977</v>
      </c>
      <c r="DA9" s="252">
        <v>-2.1337844254510969</v>
      </c>
      <c r="DB9" s="253">
        <v>36861</v>
      </c>
      <c r="DC9" s="252">
        <v>5.986371086000176</v>
      </c>
      <c r="DD9" s="253">
        <v>33632</v>
      </c>
      <c r="DE9" s="252">
        <v>-13.491267330298115</v>
      </c>
      <c r="DF9" s="253">
        <v>32509</v>
      </c>
      <c r="DG9" s="252">
        <v>-15.600498468248617</v>
      </c>
      <c r="DH9" s="253">
        <v>35967</v>
      </c>
      <c r="DI9" s="252">
        <v>-11.393870713441061</v>
      </c>
      <c r="DJ9" s="253">
        <v>39353</v>
      </c>
      <c r="DK9" s="252">
        <v>-5.0018105009052505</v>
      </c>
      <c r="DL9" s="253">
        <v>37971</v>
      </c>
      <c r="DM9" s="1016">
        <v>-6.5651221732818215</v>
      </c>
      <c r="DN9" s="1174">
        <v>407151</v>
      </c>
      <c r="DO9" s="178">
        <v>391908</v>
      </c>
      <c r="DP9" s="1000">
        <v>190858</v>
      </c>
      <c r="DQ9" s="1027">
        <v>204645</v>
      </c>
      <c r="DR9" s="1123">
        <v>25774</v>
      </c>
      <c r="DS9" s="252">
        <v>1.6765947374649954</v>
      </c>
      <c r="DT9" s="253">
        <v>29747</v>
      </c>
      <c r="DU9" s="1167">
        <v>2.5652518704961693</v>
      </c>
      <c r="DV9" s="253">
        <v>18451</v>
      </c>
      <c r="DW9" s="252">
        <v>-47.075696296933714</v>
      </c>
      <c r="DX9" s="253">
        <v>7369</v>
      </c>
      <c r="DY9" s="252">
        <v>-77.985899504092728</v>
      </c>
      <c r="DZ9" s="253">
        <v>10171</v>
      </c>
      <c r="EA9" s="252">
        <v>-71.098545123891796</v>
      </c>
      <c r="EB9" s="253">
        <v>14977</v>
      </c>
      <c r="EC9" s="252">
        <v>-54.583497589228855</v>
      </c>
      <c r="ED9" s="1366">
        <v>20087</v>
      </c>
      <c r="EE9" s="252">
        <v>-45.506090447898863</v>
      </c>
      <c r="EF9" s="1366">
        <v>25189</v>
      </c>
      <c r="EG9" s="252">
        <v>-25.1040675547098</v>
      </c>
      <c r="EH9" s="1366">
        <v>28727</v>
      </c>
      <c r="EI9" s="252">
        <v>-11.633701436525271</v>
      </c>
      <c r="EJ9" s="1366">
        <v>33205</v>
      </c>
      <c r="EK9" s="252">
        <v>-7.6792615453054225</v>
      </c>
      <c r="EL9" s="1366">
        <v>33275</v>
      </c>
      <c r="EM9" s="252">
        <v>-15.444819962899899</v>
      </c>
      <c r="EN9" s="1366">
        <v>33285</v>
      </c>
      <c r="EO9" s="252">
        <v>-12.340997076716448</v>
      </c>
      <c r="EP9" s="1174">
        <v>280257</v>
      </c>
      <c r="EQ9" s="1632">
        <v>283289</v>
      </c>
      <c r="ER9" s="1644">
        <v>-27.715433213917549</v>
      </c>
      <c r="ES9" s="2582"/>
      <c r="ET9" s="1000">
        <v>106489</v>
      </c>
      <c r="EU9" s="1714">
        <v>106520</v>
      </c>
      <c r="EV9" s="1366">
        <v>21644</v>
      </c>
      <c r="EW9" s="252">
        <v>-16.023900054318304</v>
      </c>
      <c r="EX9" s="1366">
        <v>26000</v>
      </c>
      <c r="EY9" s="252">
        <v>-12.596228191078097</v>
      </c>
      <c r="EZ9" s="1366">
        <v>29360</v>
      </c>
      <c r="FA9" s="252">
        <v>59.12416671183135</v>
      </c>
      <c r="FB9" s="1366">
        <v>30763</v>
      </c>
      <c r="FC9" s="252">
        <v>317.46505631700364</v>
      </c>
      <c r="FD9" s="1366">
        <v>31956</v>
      </c>
      <c r="FE9" s="252">
        <v>214.18739553632878</v>
      </c>
      <c r="FF9" s="1366">
        <v>35484</v>
      </c>
      <c r="FG9" s="252">
        <v>136.92328236629501</v>
      </c>
      <c r="FH9" s="1366">
        <v>34120</v>
      </c>
      <c r="FI9" s="252">
        <v>69.861104196744151</v>
      </c>
      <c r="FJ9" s="1366">
        <v>33947</v>
      </c>
      <c r="FK9" s="252">
        <v>34.769145261820654</v>
      </c>
      <c r="FL9" s="1366">
        <v>32357</v>
      </c>
      <c r="FM9" s="252">
        <v>12.636195913252337</v>
      </c>
      <c r="FN9" s="1366">
        <v>33750</v>
      </c>
      <c r="FO9" s="252">
        <v>1.6413190784520424</v>
      </c>
      <c r="FP9" s="1366">
        <v>36551</v>
      </c>
      <c r="FQ9" s="252">
        <v>9.8452291510142658</v>
      </c>
      <c r="FR9" s="1366">
        <v>39314</v>
      </c>
      <c r="FS9" s="252">
        <v>18.113264233138054</v>
      </c>
      <c r="FT9" s="1844">
        <v>385246</v>
      </c>
      <c r="FU9" s="1845">
        <v>37.461686951619413</v>
      </c>
      <c r="FV9" s="180"/>
      <c r="FW9" s="1000">
        <f t="shared" si="0"/>
        <v>175207</v>
      </c>
      <c r="FX9" s="1471">
        <v>198627</v>
      </c>
      <c r="FY9" s="1836">
        <v>86.469207660533243</v>
      </c>
      <c r="FZ9" s="2264">
        <v>27677</v>
      </c>
      <c r="GA9" s="2265">
        <v>27.873775642210319</v>
      </c>
      <c r="GB9" s="2266"/>
      <c r="GC9" s="2267"/>
      <c r="GD9" s="2268"/>
      <c r="GE9" s="2267"/>
      <c r="GF9" s="2268"/>
      <c r="GG9" s="2267"/>
      <c r="GH9" s="2268"/>
      <c r="GI9" s="2267"/>
      <c r="GJ9" s="2268"/>
      <c r="GK9" s="2267"/>
      <c r="GL9" s="2268"/>
      <c r="GM9" s="2267"/>
      <c r="GN9" s="2268"/>
      <c r="GO9" s="2267"/>
      <c r="GP9" s="2268"/>
      <c r="GQ9" s="2267"/>
      <c r="GR9" s="2268"/>
      <c r="GS9" s="2267"/>
      <c r="GT9" s="2268"/>
      <c r="GU9" s="2267"/>
      <c r="GV9" s="2269"/>
      <c r="GW9" s="2270"/>
      <c r="GX9" s="2653"/>
      <c r="GY9" s="193"/>
      <c r="GZ9" s="1779"/>
      <c r="HA9" s="2656"/>
      <c r="HB9" s="1972"/>
      <c r="HC9" s="1990"/>
      <c r="HD9" s="2622"/>
      <c r="HE9" s="2013"/>
      <c r="HF9" s="2002"/>
      <c r="HG9" s="2659"/>
      <c r="HH9" s="1471"/>
      <c r="HI9" s="1495"/>
      <c r="HJ9" s="2628"/>
      <c r="HK9" s="2554"/>
      <c r="HL9" s="2554"/>
    </row>
    <row r="10" spans="2:220" s="18" customFormat="1" ht="14">
      <c r="B10" s="2620"/>
      <c r="C10" s="49" t="s">
        <v>40</v>
      </c>
      <c r="D10" s="194">
        <v>72313</v>
      </c>
      <c r="E10" s="195">
        <v>80572</v>
      </c>
      <c r="F10" s="195">
        <v>94709</v>
      </c>
      <c r="G10" s="196">
        <v>97926</v>
      </c>
      <c r="H10" s="197">
        <v>42601</v>
      </c>
      <c r="I10" s="723">
        <v>47137</v>
      </c>
      <c r="J10" s="195">
        <v>99474</v>
      </c>
      <c r="K10" s="196">
        <v>98614</v>
      </c>
      <c r="L10" s="197">
        <v>46383</v>
      </c>
      <c r="M10" s="723">
        <v>47527</v>
      </c>
      <c r="N10" s="194">
        <v>99552</v>
      </c>
      <c r="O10" s="196">
        <v>96698</v>
      </c>
      <c r="P10" s="197">
        <v>43978</v>
      </c>
      <c r="Q10" s="723">
        <v>46248</v>
      </c>
      <c r="R10" s="195">
        <v>116579</v>
      </c>
      <c r="S10" s="196">
        <v>134489</v>
      </c>
      <c r="T10" s="197">
        <v>44935</v>
      </c>
      <c r="U10" s="723">
        <v>56245</v>
      </c>
      <c r="V10" s="195">
        <v>177982</v>
      </c>
      <c r="W10" s="196">
        <v>178095</v>
      </c>
      <c r="X10" s="197">
        <v>83636</v>
      </c>
      <c r="Y10" s="723">
        <v>92449</v>
      </c>
      <c r="Z10" s="195">
        <v>195478</v>
      </c>
      <c r="AA10" s="196">
        <v>201420</v>
      </c>
      <c r="AB10" s="197">
        <v>85602</v>
      </c>
      <c r="AC10" s="723">
        <v>100182</v>
      </c>
      <c r="AD10" s="195">
        <v>178658</v>
      </c>
      <c r="AE10" s="198">
        <v>174644</v>
      </c>
      <c r="AF10" s="199">
        <v>88313</v>
      </c>
      <c r="AG10" s="723">
        <v>91135</v>
      </c>
      <c r="AH10" s="200">
        <v>179441</v>
      </c>
      <c r="AI10" s="254">
        <v>179640</v>
      </c>
      <c r="AJ10" s="255">
        <v>84506</v>
      </c>
      <c r="AK10" s="723">
        <v>92376</v>
      </c>
      <c r="AL10" s="256">
        <v>9930</v>
      </c>
      <c r="AM10" s="257"/>
      <c r="AN10" s="203">
        <v>12657</v>
      </c>
      <c r="AO10" s="257"/>
      <c r="AP10" s="203">
        <v>16894</v>
      </c>
      <c r="AQ10" s="257"/>
      <c r="AR10" s="203">
        <v>15490</v>
      </c>
      <c r="AS10" s="257"/>
      <c r="AT10" s="203">
        <v>15056</v>
      </c>
      <c r="AU10" s="257"/>
      <c r="AV10" s="203">
        <v>16658</v>
      </c>
      <c r="AW10" s="257"/>
      <c r="AX10" s="203">
        <v>17003</v>
      </c>
      <c r="AY10" s="257"/>
      <c r="AZ10" s="203">
        <v>18215</v>
      </c>
      <c r="BA10" s="257"/>
      <c r="BB10" s="203">
        <v>15344</v>
      </c>
      <c r="BC10" s="257"/>
      <c r="BD10" s="203">
        <v>17298</v>
      </c>
      <c r="BE10" s="257"/>
      <c r="BF10" s="203">
        <v>17752</v>
      </c>
      <c r="BG10" s="257"/>
      <c r="BH10" s="203">
        <v>18565</v>
      </c>
      <c r="BI10" s="257"/>
      <c r="BJ10" s="204">
        <v>190862</v>
      </c>
      <c r="BK10" s="196">
        <v>196705</v>
      </c>
      <c r="BL10" s="197">
        <v>86685</v>
      </c>
      <c r="BM10" s="723">
        <v>97766</v>
      </c>
      <c r="BN10" s="205">
        <v>11495</v>
      </c>
      <c r="BO10" s="257">
        <v>15.760322255790541</v>
      </c>
      <c r="BP10" s="203">
        <v>14642</v>
      </c>
      <c r="BQ10" s="257">
        <v>15.683021253061554</v>
      </c>
      <c r="BR10" s="203">
        <v>19187</v>
      </c>
      <c r="BS10" s="257">
        <v>13.572866106309917</v>
      </c>
      <c r="BT10" s="203">
        <v>15674</v>
      </c>
      <c r="BU10" s="257">
        <v>1.1878631375080744</v>
      </c>
      <c r="BV10" s="203">
        <v>13330</v>
      </c>
      <c r="BW10" s="257">
        <v>-11.463868225292245</v>
      </c>
      <c r="BX10" s="203">
        <v>15569</v>
      </c>
      <c r="BY10" s="257">
        <v>-6.537399447712815</v>
      </c>
      <c r="BZ10" s="203">
        <v>17541</v>
      </c>
      <c r="CA10" s="257">
        <v>3.1641475033817699</v>
      </c>
      <c r="CB10" s="203">
        <v>19053</v>
      </c>
      <c r="CC10" s="257">
        <v>4.6006038978863728</v>
      </c>
      <c r="CD10" s="203">
        <v>18660</v>
      </c>
      <c r="CE10" s="257">
        <v>21.61105318039624</v>
      </c>
      <c r="CF10" s="201">
        <v>20014</v>
      </c>
      <c r="CG10" s="656">
        <v>15.701237137241293</v>
      </c>
      <c r="CH10" s="203">
        <v>19130</v>
      </c>
      <c r="CI10" s="257">
        <v>7.7625056331680895</v>
      </c>
      <c r="CJ10" s="203">
        <v>18548</v>
      </c>
      <c r="CK10" s="257">
        <v>-9.1570158901149057E-2</v>
      </c>
      <c r="CL10" s="200">
        <v>202843</v>
      </c>
      <c r="CM10" s="206">
        <v>204808</v>
      </c>
      <c r="CN10" s="207">
        <v>89897</v>
      </c>
      <c r="CO10" s="723">
        <v>99827</v>
      </c>
      <c r="CP10" s="208">
        <v>12093</v>
      </c>
      <c r="CQ10" s="257">
        <v>5.2022618529795608</v>
      </c>
      <c r="CR10" s="208">
        <v>15582</v>
      </c>
      <c r="CS10" s="210">
        <v>6.419887993443524</v>
      </c>
      <c r="CT10" s="211">
        <v>19614</v>
      </c>
      <c r="CU10" s="210">
        <v>2.225465158701212</v>
      </c>
      <c r="CV10" s="212">
        <v>18325</v>
      </c>
      <c r="CW10" s="210">
        <v>16.913359703968339</v>
      </c>
      <c r="CX10" s="211">
        <v>19571</v>
      </c>
      <c r="CY10" s="210">
        <v>46.8192048012003</v>
      </c>
      <c r="CZ10" s="212">
        <v>17637</v>
      </c>
      <c r="DA10" s="210">
        <v>13.282805575181442</v>
      </c>
      <c r="DB10" s="211">
        <v>19811</v>
      </c>
      <c r="DC10" s="210">
        <v>12.941109400832332</v>
      </c>
      <c r="DD10" s="211">
        <v>15890</v>
      </c>
      <c r="DE10" s="210">
        <v>-16.60106020049335</v>
      </c>
      <c r="DF10" s="211">
        <v>16523</v>
      </c>
      <c r="DG10" s="210">
        <v>-11.452304394426577</v>
      </c>
      <c r="DH10" s="211">
        <v>19831</v>
      </c>
      <c r="DI10" s="210">
        <v>-0.91435994803636333</v>
      </c>
      <c r="DJ10" s="211">
        <v>22004</v>
      </c>
      <c r="DK10" s="210">
        <v>15.023523261892308</v>
      </c>
      <c r="DL10" s="211">
        <v>20549</v>
      </c>
      <c r="DM10" s="1013">
        <v>10.788225145568248</v>
      </c>
      <c r="DN10" s="291">
        <v>217430</v>
      </c>
      <c r="DO10" s="206">
        <v>207211</v>
      </c>
      <c r="DP10" s="1001">
        <v>102822</v>
      </c>
      <c r="DQ10" s="1024">
        <v>107757</v>
      </c>
      <c r="DR10" s="1120">
        <v>11769</v>
      </c>
      <c r="DS10" s="210">
        <v>-2.6792359216075425</v>
      </c>
      <c r="DT10" s="211">
        <v>15165</v>
      </c>
      <c r="DU10" s="1163">
        <v>-2.6761648055448575</v>
      </c>
      <c r="DV10" s="211">
        <v>10136</v>
      </c>
      <c r="DW10" s="210">
        <v>-48.322626695217693</v>
      </c>
      <c r="DX10" s="211">
        <v>4707</v>
      </c>
      <c r="DY10" s="210">
        <v>-74.313778990450203</v>
      </c>
      <c r="DZ10" s="211">
        <v>5218</v>
      </c>
      <c r="EA10" s="210">
        <v>-73.338102294210813</v>
      </c>
      <c r="EB10" s="211">
        <v>7544</v>
      </c>
      <c r="EC10" s="210">
        <v>-57.226285649486876</v>
      </c>
      <c r="ED10" s="1363">
        <v>10520</v>
      </c>
      <c r="EE10" s="210">
        <v>-46.898187875422749</v>
      </c>
      <c r="EF10" s="1363">
        <v>12742</v>
      </c>
      <c r="EG10" s="210">
        <v>-19.81120201384519</v>
      </c>
      <c r="EH10" s="1363">
        <v>14092</v>
      </c>
      <c r="EI10" s="210">
        <v>-14.712824547600306</v>
      </c>
      <c r="EJ10" s="1363">
        <v>15689</v>
      </c>
      <c r="EK10" s="210">
        <v>-20.886490847662756</v>
      </c>
      <c r="EL10" s="1363">
        <v>13169</v>
      </c>
      <c r="EM10" s="210">
        <v>-40.151790583530264</v>
      </c>
      <c r="EN10" s="1363">
        <v>14142</v>
      </c>
      <c r="EO10" s="210">
        <v>-31.17913280451603</v>
      </c>
      <c r="EP10" s="291">
        <v>134893</v>
      </c>
      <c r="EQ10" s="1629">
        <v>131724</v>
      </c>
      <c r="ER10" s="1641">
        <v>-36.430015781015491</v>
      </c>
      <c r="ES10" s="2583"/>
      <c r="ET10" s="1001">
        <v>54539</v>
      </c>
      <c r="EU10" s="1711">
        <v>54823</v>
      </c>
      <c r="EV10" s="1363">
        <v>9224</v>
      </c>
      <c r="EW10" s="210">
        <v>-21.624607018438269</v>
      </c>
      <c r="EX10" s="1363">
        <v>12024</v>
      </c>
      <c r="EY10" s="210">
        <v>-20.712166172106834</v>
      </c>
      <c r="EZ10" s="1363">
        <v>12653</v>
      </c>
      <c r="FA10" s="210">
        <v>24.832280978689809</v>
      </c>
      <c r="FB10" s="1363">
        <v>13649</v>
      </c>
      <c r="FC10" s="210">
        <v>189.97238155937964</v>
      </c>
      <c r="FD10" s="1363">
        <v>15452</v>
      </c>
      <c r="FE10" s="210">
        <v>196.12878497508626</v>
      </c>
      <c r="FF10" s="1363">
        <v>17493</v>
      </c>
      <c r="FG10" s="210">
        <v>131.87963944856841</v>
      </c>
      <c r="FH10" s="1363">
        <v>17875</v>
      </c>
      <c r="FI10" s="210">
        <v>69.914448669201505</v>
      </c>
      <c r="FJ10" s="1363">
        <v>15289</v>
      </c>
      <c r="FK10" s="210">
        <v>19.989012713859665</v>
      </c>
      <c r="FL10" s="1363">
        <v>12541</v>
      </c>
      <c r="FM10" s="210">
        <v>-11.00624467783139</v>
      </c>
      <c r="FN10" s="1363">
        <v>13589</v>
      </c>
      <c r="FO10" s="210">
        <v>-13.385174325960875</v>
      </c>
      <c r="FP10" s="1363">
        <v>17278</v>
      </c>
      <c r="FQ10" s="210">
        <v>31.202065456754497</v>
      </c>
      <c r="FR10" s="1363">
        <v>16408</v>
      </c>
      <c r="FS10" s="210">
        <v>16.023193324847966</v>
      </c>
      <c r="FT10" s="1846">
        <v>173475</v>
      </c>
      <c r="FU10" s="1847">
        <v>28.601928936267996</v>
      </c>
      <c r="FV10" s="1323"/>
      <c r="FW10" s="1001">
        <f t="shared" si="0"/>
        <v>80495</v>
      </c>
      <c r="FX10" s="1468">
        <v>92299</v>
      </c>
      <c r="FY10" s="1833">
        <v>68.358170840705554</v>
      </c>
      <c r="FZ10" s="2243">
        <v>10987</v>
      </c>
      <c r="GA10" s="2244">
        <v>19.113183000867309</v>
      </c>
      <c r="GB10" s="2245"/>
      <c r="GC10" s="1781"/>
      <c r="GD10" s="2246"/>
      <c r="GE10" s="1781"/>
      <c r="GF10" s="2246"/>
      <c r="GG10" s="1781"/>
      <c r="GH10" s="2246"/>
      <c r="GI10" s="1781"/>
      <c r="GJ10" s="2246"/>
      <c r="GK10" s="1781"/>
      <c r="GL10" s="2246"/>
      <c r="GM10" s="1781"/>
      <c r="GN10" s="2246"/>
      <c r="GO10" s="1781"/>
      <c r="GP10" s="2246"/>
      <c r="GQ10" s="1781"/>
      <c r="GR10" s="2246"/>
      <c r="GS10" s="1781"/>
      <c r="GT10" s="2246"/>
      <c r="GU10" s="1781"/>
      <c r="GV10" s="2248"/>
      <c r="GW10" s="2249"/>
      <c r="GX10" s="2654"/>
      <c r="GY10" s="293"/>
      <c r="GZ10" s="1780"/>
      <c r="HA10" s="2657"/>
      <c r="HB10" s="1973"/>
      <c r="HC10" s="1987"/>
      <c r="HD10" s="2623"/>
      <c r="HE10" s="2014"/>
      <c r="HF10" s="1999"/>
      <c r="HG10" s="2660"/>
      <c r="HH10" s="1468"/>
      <c r="HI10" s="1492"/>
      <c r="HJ10" s="2629"/>
      <c r="HK10" s="2555"/>
      <c r="HL10" s="2554"/>
    </row>
    <row r="11" spans="2:220" s="18" customFormat="1" ht="14">
      <c r="B11" s="2620"/>
      <c r="C11" s="45" t="s">
        <v>41</v>
      </c>
      <c r="D11" s="213">
        <v>28581</v>
      </c>
      <c r="E11" s="214">
        <v>31168</v>
      </c>
      <c r="F11" s="214">
        <v>28482</v>
      </c>
      <c r="G11" s="215">
        <v>29174</v>
      </c>
      <c r="H11" s="216">
        <v>13762</v>
      </c>
      <c r="I11" s="724">
        <v>14146</v>
      </c>
      <c r="J11" s="214">
        <v>32859</v>
      </c>
      <c r="K11" s="215">
        <v>33344</v>
      </c>
      <c r="L11" s="216">
        <v>14955</v>
      </c>
      <c r="M11" s="724">
        <v>15973</v>
      </c>
      <c r="N11" s="213">
        <v>36355</v>
      </c>
      <c r="O11" s="215">
        <v>39515</v>
      </c>
      <c r="P11" s="216">
        <v>17849</v>
      </c>
      <c r="Q11" s="724">
        <v>19951</v>
      </c>
      <c r="R11" s="214">
        <v>47818</v>
      </c>
      <c r="S11" s="215">
        <v>48959</v>
      </c>
      <c r="T11" s="216">
        <v>22876</v>
      </c>
      <c r="U11" s="724">
        <v>23924</v>
      </c>
      <c r="V11" s="214">
        <v>56439</v>
      </c>
      <c r="W11" s="215">
        <v>58657</v>
      </c>
      <c r="X11" s="216">
        <v>25123</v>
      </c>
      <c r="Y11" s="724">
        <v>26169</v>
      </c>
      <c r="Z11" s="214">
        <v>63082</v>
      </c>
      <c r="AA11" s="215">
        <v>62827</v>
      </c>
      <c r="AB11" s="216">
        <v>31279</v>
      </c>
      <c r="AC11" s="724">
        <v>33080</v>
      </c>
      <c r="AD11" s="214">
        <v>67085</v>
      </c>
      <c r="AE11" s="217">
        <v>70554</v>
      </c>
      <c r="AF11" s="218">
        <v>29393</v>
      </c>
      <c r="AG11" s="724">
        <v>35398</v>
      </c>
      <c r="AH11" s="219">
        <v>81295</v>
      </c>
      <c r="AI11" s="215">
        <v>82038</v>
      </c>
      <c r="AJ11" s="216">
        <v>39816</v>
      </c>
      <c r="AK11" s="724">
        <v>42950</v>
      </c>
      <c r="AL11" s="220">
        <v>4979</v>
      </c>
      <c r="AM11" s="221"/>
      <c r="AN11" s="222">
        <v>6053</v>
      </c>
      <c r="AO11" s="221"/>
      <c r="AP11" s="222">
        <v>7212</v>
      </c>
      <c r="AQ11" s="221"/>
      <c r="AR11" s="222">
        <v>7916</v>
      </c>
      <c r="AS11" s="221"/>
      <c r="AT11" s="222">
        <v>7779</v>
      </c>
      <c r="AU11" s="221"/>
      <c r="AV11" s="222">
        <v>7869</v>
      </c>
      <c r="AW11" s="221"/>
      <c r="AX11" s="222">
        <v>7380</v>
      </c>
      <c r="AY11" s="221"/>
      <c r="AZ11" s="222">
        <v>8347</v>
      </c>
      <c r="BA11" s="221"/>
      <c r="BB11" s="222">
        <v>8472</v>
      </c>
      <c r="BC11" s="221"/>
      <c r="BD11" s="222">
        <v>8640</v>
      </c>
      <c r="BE11" s="221"/>
      <c r="BF11" s="222">
        <v>8389</v>
      </c>
      <c r="BG11" s="221"/>
      <c r="BH11" s="222">
        <v>9016</v>
      </c>
      <c r="BI11" s="221"/>
      <c r="BJ11" s="223">
        <v>92052</v>
      </c>
      <c r="BK11" s="215">
        <v>97513</v>
      </c>
      <c r="BL11" s="216">
        <v>41808</v>
      </c>
      <c r="BM11" s="724">
        <v>47763</v>
      </c>
      <c r="BN11" s="224">
        <v>7387</v>
      </c>
      <c r="BO11" s="221">
        <v>48.363125125527205</v>
      </c>
      <c r="BP11" s="222">
        <v>7764</v>
      </c>
      <c r="BQ11" s="221">
        <v>28.266975053692391</v>
      </c>
      <c r="BR11" s="222">
        <v>8554</v>
      </c>
      <c r="BS11" s="221">
        <v>18.607875762617866</v>
      </c>
      <c r="BT11" s="222">
        <v>8709</v>
      </c>
      <c r="BU11" s="221">
        <v>10.0176856998484</v>
      </c>
      <c r="BV11" s="222">
        <v>8982</v>
      </c>
      <c r="BW11" s="221">
        <v>15.464712688006173</v>
      </c>
      <c r="BX11" s="222">
        <v>7716</v>
      </c>
      <c r="BY11" s="221">
        <v>-1.9443385436523073</v>
      </c>
      <c r="BZ11" s="222">
        <v>6117</v>
      </c>
      <c r="CA11" s="221">
        <v>-17.113821138211378</v>
      </c>
      <c r="CB11" s="222">
        <v>7436</v>
      </c>
      <c r="CC11" s="221">
        <v>-10.914100874565719</v>
      </c>
      <c r="CD11" s="222">
        <v>8846</v>
      </c>
      <c r="CE11" s="221">
        <v>4.41454202077432</v>
      </c>
      <c r="CF11" s="220">
        <v>7527</v>
      </c>
      <c r="CG11" s="653">
        <v>-12.881944444444443</v>
      </c>
      <c r="CH11" s="222">
        <v>7695</v>
      </c>
      <c r="CI11" s="221">
        <v>-8.2727381094290138</v>
      </c>
      <c r="CJ11" s="222">
        <v>7377</v>
      </c>
      <c r="CK11" s="221">
        <v>-18.178793256433011</v>
      </c>
      <c r="CL11" s="219">
        <v>94110</v>
      </c>
      <c r="CM11" s="215">
        <v>81234</v>
      </c>
      <c r="CN11" s="216">
        <v>49112</v>
      </c>
      <c r="CO11" s="724">
        <v>47806</v>
      </c>
      <c r="CP11" s="220">
        <v>3113</v>
      </c>
      <c r="CQ11" s="221">
        <v>-57.858399891701637</v>
      </c>
      <c r="CR11" s="220">
        <v>3608</v>
      </c>
      <c r="CS11" s="225">
        <v>-53.529108706852135</v>
      </c>
      <c r="CT11" s="226">
        <v>4108</v>
      </c>
      <c r="CU11" s="225">
        <v>-51.975683890577507</v>
      </c>
      <c r="CV11" s="222">
        <v>4217</v>
      </c>
      <c r="CW11" s="225">
        <v>-51.578826501320471</v>
      </c>
      <c r="CX11" s="226">
        <v>4508</v>
      </c>
      <c r="CY11" s="225">
        <v>-49.810732576263639</v>
      </c>
      <c r="CZ11" s="663">
        <v>4998</v>
      </c>
      <c r="DA11" s="225">
        <v>-35.225505443234837</v>
      </c>
      <c r="DB11" s="226">
        <v>5813</v>
      </c>
      <c r="DC11" s="225">
        <v>-4.9697564165440582</v>
      </c>
      <c r="DD11" s="226">
        <v>6446</v>
      </c>
      <c r="DE11" s="225">
        <v>-13.31360946745562</v>
      </c>
      <c r="DF11" s="226">
        <v>4888</v>
      </c>
      <c r="DG11" s="225">
        <v>-44.743386841510294</v>
      </c>
      <c r="DH11" s="226">
        <v>4002</v>
      </c>
      <c r="DI11" s="225">
        <v>-46.831406935033883</v>
      </c>
      <c r="DJ11" s="226">
        <v>4293</v>
      </c>
      <c r="DK11" s="225">
        <v>-44.21052631578948</v>
      </c>
      <c r="DL11" s="226">
        <v>4027</v>
      </c>
      <c r="DM11" s="1014">
        <v>-45.411413853870144</v>
      </c>
      <c r="DN11" s="1175">
        <v>54021</v>
      </c>
      <c r="DO11" s="215">
        <v>53712</v>
      </c>
      <c r="DP11" s="1002">
        <v>24552</v>
      </c>
      <c r="DQ11" s="1025">
        <v>30870</v>
      </c>
      <c r="DR11" s="1121">
        <v>3686</v>
      </c>
      <c r="DS11" s="225">
        <v>18.406681657565045</v>
      </c>
      <c r="DT11" s="226">
        <v>4197</v>
      </c>
      <c r="DU11" s="1164">
        <v>16.324833702882486</v>
      </c>
      <c r="DV11" s="226">
        <v>2637</v>
      </c>
      <c r="DW11" s="225">
        <v>-35.808179162609548</v>
      </c>
      <c r="DX11" s="226">
        <v>958</v>
      </c>
      <c r="DY11" s="225">
        <v>-77.282428266540194</v>
      </c>
      <c r="DZ11" s="226">
        <v>1976</v>
      </c>
      <c r="EA11" s="225">
        <v>-56.16681455190772</v>
      </c>
      <c r="EB11" s="226">
        <v>2926</v>
      </c>
      <c r="EC11" s="225">
        <v>-41.456582633053216</v>
      </c>
      <c r="ED11" s="1364">
        <v>3113</v>
      </c>
      <c r="EE11" s="225">
        <v>-46.447617409255116</v>
      </c>
      <c r="EF11" s="1364">
        <v>4623</v>
      </c>
      <c r="EG11" s="225">
        <v>-28.281104560968046</v>
      </c>
      <c r="EH11" s="1364">
        <v>4935</v>
      </c>
      <c r="EI11" s="225">
        <v>0.96153846153845279</v>
      </c>
      <c r="EJ11" s="1364">
        <v>5884</v>
      </c>
      <c r="EK11" s="225">
        <v>47.026486756621694</v>
      </c>
      <c r="EL11" s="1364">
        <v>8020</v>
      </c>
      <c r="EM11" s="225">
        <v>86.815746564174248</v>
      </c>
      <c r="EN11" s="1364">
        <v>8704</v>
      </c>
      <c r="EO11" s="225">
        <v>116.14104792649616</v>
      </c>
      <c r="EP11" s="1175">
        <v>51659</v>
      </c>
      <c r="EQ11" s="1630">
        <v>57528</v>
      </c>
      <c r="ER11" s="1642">
        <v>7.1045576407506701</v>
      </c>
      <c r="ES11" s="2583"/>
      <c r="ET11" s="1002">
        <v>16380</v>
      </c>
      <c r="EU11" s="1712">
        <v>18531</v>
      </c>
      <c r="EV11" s="1364">
        <v>4757</v>
      </c>
      <c r="EW11" s="225">
        <v>29.055887140531723</v>
      </c>
      <c r="EX11" s="1364">
        <v>5255</v>
      </c>
      <c r="EY11" s="225">
        <v>25.208482249225625</v>
      </c>
      <c r="EZ11" s="1364">
        <v>6377</v>
      </c>
      <c r="FA11" s="225">
        <v>141.82783466059919</v>
      </c>
      <c r="FB11" s="1364">
        <v>6071</v>
      </c>
      <c r="FC11" s="225">
        <v>533.71607515657627</v>
      </c>
      <c r="FD11" s="1364">
        <v>5720</v>
      </c>
      <c r="FE11" s="225">
        <v>189.4736842105263</v>
      </c>
      <c r="FF11" s="1364">
        <v>5518</v>
      </c>
      <c r="FG11" s="225">
        <v>88.585099111414905</v>
      </c>
      <c r="FH11" s="1364">
        <v>4843</v>
      </c>
      <c r="FI11" s="225">
        <v>55.573401863154515</v>
      </c>
      <c r="FJ11" s="1364">
        <v>5866</v>
      </c>
      <c r="FK11" s="225">
        <v>26.887302617348041</v>
      </c>
      <c r="FL11" s="1364">
        <v>5918</v>
      </c>
      <c r="FM11" s="225">
        <v>19.918946301925033</v>
      </c>
      <c r="FN11" s="1364">
        <v>6081</v>
      </c>
      <c r="FO11" s="225">
        <v>3.3480625424880941</v>
      </c>
      <c r="FP11" s="1364">
        <v>6262</v>
      </c>
      <c r="FQ11" s="225">
        <v>-21.920199501246884</v>
      </c>
      <c r="FR11" s="1364">
        <v>7245</v>
      </c>
      <c r="FS11" s="225">
        <v>-16.76240808823529</v>
      </c>
      <c r="FT11" s="1848">
        <v>69913</v>
      </c>
      <c r="FU11" s="1849">
        <v>35.335565922685305</v>
      </c>
      <c r="FV11" s="217"/>
      <c r="FW11" s="1002">
        <f t="shared" si="0"/>
        <v>33698</v>
      </c>
      <c r="FX11" s="1469">
        <v>33936</v>
      </c>
      <c r="FY11" s="1834">
        <v>83.130969726404402</v>
      </c>
      <c r="FZ11" s="2250">
        <v>4765</v>
      </c>
      <c r="GA11" s="2251">
        <v>0.1681732184149638</v>
      </c>
      <c r="GB11" s="2252"/>
      <c r="GC11" s="1783"/>
      <c r="GD11" s="2253"/>
      <c r="GE11" s="1783"/>
      <c r="GF11" s="2253"/>
      <c r="GG11" s="1783"/>
      <c r="GH11" s="2253"/>
      <c r="GI11" s="1783"/>
      <c r="GJ11" s="2253"/>
      <c r="GK11" s="1783"/>
      <c r="GL11" s="2253"/>
      <c r="GM11" s="1783"/>
      <c r="GN11" s="2253"/>
      <c r="GO11" s="1783"/>
      <c r="GP11" s="2253"/>
      <c r="GQ11" s="1783"/>
      <c r="GR11" s="2253"/>
      <c r="GS11" s="1783"/>
      <c r="GT11" s="2253"/>
      <c r="GU11" s="1783"/>
      <c r="GV11" s="2254"/>
      <c r="GW11" s="2255"/>
      <c r="GX11" s="2654"/>
      <c r="GY11" s="279"/>
      <c r="GZ11" s="1781"/>
      <c r="HA11" s="2657"/>
      <c r="HB11" s="1974"/>
      <c r="HC11" s="1988"/>
      <c r="HD11" s="2623"/>
      <c r="HE11" s="2015"/>
      <c r="HF11" s="2000"/>
      <c r="HG11" s="2660"/>
      <c r="HH11" s="1469"/>
      <c r="HI11" s="1493"/>
      <c r="HJ11" s="2629"/>
      <c r="HK11" s="2555"/>
      <c r="HL11" s="2554"/>
    </row>
    <row r="12" spans="2:220" s="18" customFormat="1" ht="23.25" customHeight="1" thickBot="1">
      <c r="B12" s="2621"/>
      <c r="C12" s="45" t="s">
        <v>38</v>
      </c>
      <c r="D12" s="229">
        <v>177836</v>
      </c>
      <c r="E12" s="230">
        <v>163581</v>
      </c>
      <c r="F12" s="230">
        <v>92619</v>
      </c>
      <c r="G12" s="231">
        <v>96762</v>
      </c>
      <c r="H12" s="232">
        <v>43530</v>
      </c>
      <c r="I12" s="725">
        <v>42798</v>
      </c>
      <c r="J12" s="230">
        <v>137180</v>
      </c>
      <c r="K12" s="231">
        <v>142350</v>
      </c>
      <c r="L12" s="232">
        <v>61302</v>
      </c>
      <c r="M12" s="725">
        <v>70632</v>
      </c>
      <c r="N12" s="229">
        <v>124056</v>
      </c>
      <c r="O12" s="231">
        <v>124783</v>
      </c>
      <c r="P12" s="232">
        <v>58317</v>
      </c>
      <c r="Q12" s="725">
        <v>54399</v>
      </c>
      <c r="R12" s="230">
        <v>157119</v>
      </c>
      <c r="S12" s="231">
        <v>158649</v>
      </c>
      <c r="T12" s="232">
        <v>72084</v>
      </c>
      <c r="U12" s="725">
        <v>80029</v>
      </c>
      <c r="V12" s="230">
        <v>158519</v>
      </c>
      <c r="W12" s="231">
        <v>159166</v>
      </c>
      <c r="X12" s="232">
        <v>73541</v>
      </c>
      <c r="Y12" s="725">
        <v>81237</v>
      </c>
      <c r="Z12" s="230">
        <v>144459</v>
      </c>
      <c r="AA12" s="231">
        <v>141696</v>
      </c>
      <c r="AB12" s="232">
        <v>67008</v>
      </c>
      <c r="AC12" s="725">
        <v>68430</v>
      </c>
      <c r="AD12" s="230">
        <v>132148</v>
      </c>
      <c r="AE12" s="233">
        <v>129478</v>
      </c>
      <c r="AF12" s="234">
        <v>63184</v>
      </c>
      <c r="AG12" s="725">
        <v>64312</v>
      </c>
      <c r="AH12" s="235">
        <v>131058</v>
      </c>
      <c r="AI12" s="236">
        <v>134088</v>
      </c>
      <c r="AJ12" s="237">
        <v>59808</v>
      </c>
      <c r="AK12" s="725">
        <v>63068</v>
      </c>
      <c r="AL12" s="238">
        <v>10283</v>
      </c>
      <c r="AM12" s="239"/>
      <c r="AN12" s="240">
        <v>10195</v>
      </c>
      <c r="AO12" s="239"/>
      <c r="AP12" s="240">
        <v>11630</v>
      </c>
      <c r="AQ12" s="239"/>
      <c r="AR12" s="240">
        <v>9999</v>
      </c>
      <c r="AS12" s="239"/>
      <c r="AT12" s="240">
        <v>10437</v>
      </c>
      <c r="AU12" s="239"/>
      <c r="AV12" s="240">
        <v>10650</v>
      </c>
      <c r="AW12" s="239"/>
      <c r="AX12" s="240">
        <v>11331</v>
      </c>
      <c r="AY12" s="239"/>
      <c r="AZ12" s="240">
        <v>12031</v>
      </c>
      <c r="BA12" s="239"/>
      <c r="BB12" s="240">
        <v>10942</v>
      </c>
      <c r="BC12" s="239"/>
      <c r="BD12" s="240">
        <v>12609</v>
      </c>
      <c r="BE12" s="239"/>
      <c r="BF12" s="240">
        <v>12905</v>
      </c>
      <c r="BG12" s="239"/>
      <c r="BH12" s="240">
        <v>13102</v>
      </c>
      <c r="BI12" s="239"/>
      <c r="BJ12" s="241">
        <v>136114</v>
      </c>
      <c r="BK12" s="231">
        <v>137621</v>
      </c>
      <c r="BL12" s="232">
        <v>63194</v>
      </c>
      <c r="BM12" s="725">
        <v>65390</v>
      </c>
      <c r="BN12" s="242">
        <v>10919</v>
      </c>
      <c r="BO12" s="259">
        <v>6.1849654770008726</v>
      </c>
      <c r="BP12" s="240">
        <v>10413</v>
      </c>
      <c r="BQ12" s="259">
        <v>2.1383030897498685</v>
      </c>
      <c r="BR12" s="240">
        <v>12283</v>
      </c>
      <c r="BS12" s="259">
        <v>5.6147893379191629</v>
      </c>
      <c r="BT12" s="240">
        <v>12108</v>
      </c>
      <c r="BU12" s="259">
        <v>21.09210921092108</v>
      </c>
      <c r="BV12" s="240">
        <v>11307</v>
      </c>
      <c r="BW12" s="259">
        <v>8.3357286576602547</v>
      </c>
      <c r="BX12" s="240">
        <v>10411</v>
      </c>
      <c r="BY12" s="259">
        <v>-2.2441314553990566</v>
      </c>
      <c r="BZ12" s="240">
        <v>11121</v>
      </c>
      <c r="CA12" s="259">
        <v>-1.8533227429176691</v>
      </c>
      <c r="CB12" s="240">
        <v>12388</v>
      </c>
      <c r="CC12" s="259">
        <v>2.9673343861690711</v>
      </c>
      <c r="CD12" s="240">
        <v>11012</v>
      </c>
      <c r="CE12" s="259">
        <v>0.63973679400474737</v>
      </c>
      <c r="CF12" s="244">
        <v>13051</v>
      </c>
      <c r="CG12" s="654">
        <v>3.5054326274883039</v>
      </c>
      <c r="CH12" s="240">
        <v>14600</v>
      </c>
      <c r="CI12" s="259">
        <v>13.13444401394807</v>
      </c>
      <c r="CJ12" s="240">
        <v>14714</v>
      </c>
      <c r="CK12" s="259">
        <v>12.303465119829028</v>
      </c>
      <c r="CL12" s="235">
        <v>144327</v>
      </c>
      <c r="CM12" s="231">
        <v>141809</v>
      </c>
      <c r="CN12" s="232">
        <v>67441</v>
      </c>
      <c r="CO12" s="725">
        <v>68347</v>
      </c>
      <c r="CP12" s="244">
        <v>10143</v>
      </c>
      <c r="CQ12" s="259">
        <v>-7.1068779192233791</v>
      </c>
      <c r="CR12" s="244">
        <v>9813</v>
      </c>
      <c r="CS12" s="246">
        <v>-5.762028233938338</v>
      </c>
      <c r="CT12" s="247">
        <v>11141</v>
      </c>
      <c r="CU12" s="246">
        <v>-9.2974029145974129</v>
      </c>
      <c r="CV12" s="240">
        <v>10932</v>
      </c>
      <c r="CW12" s="246">
        <v>-9.7125867195242819</v>
      </c>
      <c r="CX12" s="247">
        <v>11113</v>
      </c>
      <c r="CY12" s="246">
        <v>-1.7157513045016373</v>
      </c>
      <c r="CZ12" s="240">
        <v>10342</v>
      </c>
      <c r="DA12" s="246">
        <v>-0.66276054173471266</v>
      </c>
      <c r="DB12" s="247">
        <v>11237</v>
      </c>
      <c r="DC12" s="246">
        <v>1.0430716662170596</v>
      </c>
      <c r="DD12" s="247">
        <v>11296</v>
      </c>
      <c r="DE12" s="246">
        <v>-8.8149822408782654</v>
      </c>
      <c r="DF12" s="247">
        <v>11098</v>
      </c>
      <c r="DG12" s="246">
        <v>0.78096621867054239</v>
      </c>
      <c r="DH12" s="247">
        <v>12134</v>
      </c>
      <c r="DI12" s="246">
        <v>-7.0262815109953181</v>
      </c>
      <c r="DJ12" s="247">
        <v>13056</v>
      </c>
      <c r="DK12" s="246">
        <v>-10.575342465753423</v>
      </c>
      <c r="DL12" s="247">
        <v>13395</v>
      </c>
      <c r="DM12" s="1015">
        <v>-8.9642517330433549</v>
      </c>
      <c r="DN12" s="1176">
        <v>135700</v>
      </c>
      <c r="DO12" s="231">
        <v>130985</v>
      </c>
      <c r="DP12" s="1003">
        <v>63484</v>
      </c>
      <c r="DQ12" s="1026">
        <v>66018</v>
      </c>
      <c r="DR12" s="1122">
        <v>10319</v>
      </c>
      <c r="DS12" s="246">
        <v>1.7351868283545429</v>
      </c>
      <c r="DT12" s="247">
        <v>10385</v>
      </c>
      <c r="DU12" s="1166">
        <v>5.8290023438296146</v>
      </c>
      <c r="DV12" s="247">
        <v>5678</v>
      </c>
      <c r="DW12" s="246">
        <v>-49.035095592855214</v>
      </c>
      <c r="DX12" s="247">
        <v>1704</v>
      </c>
      <c r="DY12" s="246">
        <v>-84.412733260153672</v>
      </c>
      <c r="DZ12" s="247">
        <v>2977</v>
      </c>
      <c r="EA12" s="246">
        <v>-73.211554035813919</v>
      </c>
      <c r="EB12" s="247">
        <v>4507</v>
      </c>
      <c r="EC12" s="246">
        <v>-56.420421581899056</v>
      </c>
      <c r="ED12" s="1365">
        <v>6454</v>
      </c>
      <c r="EE12" s="246">
        <v>-42.564741479042446</v>
      </c>
      <c r="EF12" s="1365">
        <v>7824</v>
      </c>
      <c r="EG12" s="246">
        <v>-30.736543909348441</v>
      </c>
      <c r="EH12" s="1365">
        <v>9700</v>
      </c>
      <c r="EI12" s="246">
        <v>-12.596864299873857</v>
      </c>
      <c r="EJ12" s="1365">
        <v>11632</v>
      </c>
      <c r="EK12" s="246">
        <v>-4.1371353222350393</v>
      </c>
      <c r="EL12" s="1365">
        <v>12086</v>
      </c>
      <c r="EM12" s="246">
        <v>-7.4295343137254974</v>
      </c>
      <c r="EN12" s="1365">
        <v>10439</v>
      </c>
      <c r="EO12" s="246">
        <v>-22.067935796939153</v>
      </c>
      <c r="EP12" s="1176">
        <v>93705</v>
      </c>
      <c r="EQ12" s="1631">
        <v>94037</v>
      </c>
      <c r="ER12" s="1643">
        <v>-28.207810054586403</v>
      </c>
      <c r="ES12" s="2584"/>
      <c r="ET12" s="1003">
        <v>35570</v>
      </c>
      <c r="EU12" s="1713">
        <v>33166</v>
      </c>
      <c r="EV12" s="1365">
        <v>7663</v>
      </c>
      <c r="EW12" s="246">
        <v>-25.738928190716166</v>
      </c>
      <c r="EX12" s="1365">
        <v>8721</v>
      </c>
      <c r="EY12" s="246">
        <v>-16.023110255175737</v>
      </c>
      <c r="EZ12" s="1365">
        <v>10330</v>
      </c>
      <c r="FA12" s="246">
        <v>81.93025713279323</v>
      </c>
      <c r="FB12" s="1365">
        <v>11043</v>
      </c>
      <c r="FC12" s="246">
        <v>548.06338028169012</v>
      </c>
      <c r="FD12" s="1365">
        <v>10784</v>
      </c>
      <c r="FE12" s="246">
        <v>262.24386966745044</v>
      </c>
      <c r="FF12" s="1365">
        <v>12473</v>
      </c>
      <c r="FG12" s="246">
        <v>176.7472820057688</v>
      </c>
      <c r="FH12" s="1365">
        <v>11402</v>
      </c>
      <c r="FI12" s="246">
        <v>76.665633715525274</v>
      </c>
      <c r="FJ12" s="1365">
        <v>12792</v>
      </c>
      <c r="FK12" s="246">
        <v>63.496932515337448</v>
      </c>
      <c r="FL12" s="1365">
        <v>13898</v>
      </c>
      <c r="FM12" s="246">
        <v>43.278350515463927</v>
      </c>
      <c r="FN12" s="1365">
        <v>14080</v>
      </c>
      <c r="FO12" s="246">
        <v>21.045392022008258</v>
      </c>
      <c r="FP12" s="1365">
        <v>13011</v>
      </c>
      <c r="FQ12" s="246">
        <v>7.6534833691874979</v>
      </c>
      <c r="FR12" s="1365">
        <v>15661</v>
      </c>
      <c r="FS12" s="246">
        <v>50.023948654085643</v>
      </c>
      <c r="FT12" s="1850">
        <v>141858</v>
      </c>
      <c r="FU12" s="1851">
        <v>51.387866175764373</v>
      </c>
      <c r="FV12" s="233"/>
      <c r="FW12" s="1003">
        <f t="shared" si="0"/>
        <v>61014</v>
      </c>
      <c r="FX12" s="1470">
        <v>72392</v>
      </c>
      <c r="FY12" s="1835">
        <v>118.27172405475488</v>
      </c>
      <c r="FZ12" s="2257">
        <v>11925</v>
      </c>
      <c r="GA12" s="2258">
        <v>55.617904215059355</v>
      </c>
      <c r="GB12" s="2259"/>
      <c r="GC12" s="2260"/>
      <c r="GD12" s="2261"/>
      <c r="GE12" s="2260"/>
      <c r="GF12" s="2261"/>
      <c r="GG12" s="2260"/>
      <c r="GH12" s="2261"/>
      <c r="GI12" s="2260"/>
      <c r="GJ12" s="2261"/>
      <c r="GK12" s="2260"/>
      <c r="GL12" s="2261"/>
      <c r="GM12" s="2260"/>
      <c r="GN12" s="2261"/>
      <c r="GO12" s="2260"/>
      <c r="GP12" s="2261"/>
      <c r="GQ12" s="2260"/>
      <c r="GR12" s="2261"/>
      <c r="GS12" s="2260"/>
      <c r="GT12" s="2261"/>
      <c r="GU12" s="2260"/>
      <c r="GV12" s="2262"/>
      <c r="GW12" s="2263"/>
      <c r="GX12" s="2655"/>
      <c r="GY12" s="655"/>
      <c r="GZ12" s="1782"/>
      <c r="HA12" s="2658"/>
      <c r="HB12" s="1975"/>
      <c r="HC12" s="1989"/>
      <c r="HD12" s="2624"/>
      <c r="HE12" s="2016"/>
      <c r="HF12" s="2001"/>
      <c r="HG12" s="2661"/>
      <c r="HH12" s="1470"/>
      <c r="HI12" s="1494"/>
      <c r="HJ12" s="2630"/>
      <c r="HK12" s="2555"/>
      <c r="HL12" s="2554"/>
    </row>
    <row r="13" spans="2:220" s="973" customFormat="1" ht="31.15" customHeight="1" thickBot="1">
      <c r="B13" s="47" t="s">
        <v>42</v>
      </c>
      <c r="C13" s="48"/>
      <c r="D13" s="176">
        <v>1246753</v>
      </c>
      <c r="E13" s="177">
        <v>1121082</v>
      </c>
      <c r="F13" s="177">
        <v>888343</v>
      </c>
      <c r="G13" s="178">
        <v>860820</v>
      </c>
      <c r="H13" s="179">
        <v>455165</v>
      </c>
      <c r="I13" s="722">
        <v>445214</v>
      </c>
      <c r="J13" s="177">
        <v>787343</v>
      </c>
      <c r="K13" s="178">
        <v>813535</v>
      </c>
      <c r="L13" s="179">
        <v>397336</v>
      </c>
      <c r="M13" s="722">
        <v>390037</v>
      </c>
      <c r="N13" s="176">
        <v>803681</v>
      </c>
      <c r="O13" s="178">
        <v>789714</v>
      </c>
      <c r="P13" s="179">
        <v>415566</v>
      </c>
      <c r="Q13" s="722">
        <v>366593</v>
      </c>
      <c r="R13" s="177">
        <v>813866</v>
      </c>
      <c r="S13" s="178">
        <v>792038</v>
      </c>
      <c r="T13" s="179">
        <v>424422</v>
      </c>
      <c r="U13" s="722">
        <v>411185</v>
      </c>
      <c r="V13" s="177">
        <v>819191</v>
      </c>
      <c r="W13" s="178">
        <v>844331</v>
      </c>
      <c r="X13" s="179">
        <v>401230</v>
      </c>
      <c r="Y13" s="722">
        <v>418713</v>
      </c>
      <c r="Z13" s="177">
        <v>855477</v>
      </c>
      <c r="AA13" s="178">
        <v>859354</v>
      </c>
      <c r="AB13" s="179">
        <v>434469</v>
      </c>
      <c r="AC13" s="722">
        <v>417836</v>
      </c>
      <c r="AD13" s="177">
        <v>843707</v>
      </c>
      <c r="AE13" s="180">
        <v>854632</v>
      </c>
      <c r="AF13" s="181">
        <v>433488</v>
      </c>
      <c r="AG13" s="722">
        <v>416524</v>
      </c>
      <c r="AH13" s="182">
        <v>898019</v>
      </c>
      <c r="AI13" s="248">
        <v>924660</v>
      </c>
      <c r="AJ13" s="249">
        <v>458525</v>
      </c>
      <c r="AK13" s="722">
        <v>440435</v>
      </c>
      <c r="AL13" s="250">
        <v>76270</v>
      </c>
      <c r="AM13" s="251"/>
      <c r="AN13" s="664">
        <v>70289</v>
      </c>
      <c r="AO13" s="251"/>
      <c r="AP13" s="664">
        <v>111595</v>
      </c>
      <c r="AQ13" s="251"/>
      <c r="AR13" s="664">
        <v>77949</v>
      </c>
      <c r="AS13" s="251"/>
      <c r="AT13" s="664">
        <v>82384</v>
      </c>
      <c r="AU13" s="251"/>
      <c r="AV13" s="664">
        <v>89152</v>
      </c>
      <c r="AW13" s="251"/>
      <c r="AX13" s="664">
        <v>76761</v>
      </c>
      <c r="AY13" s="251"/>
      <c r="AZ13" s="664">
        <v>60711</v>
      </c>
      <c r="BA13" s="251"/>
      <c r="BB13" s="664">
        <v>92386</v>
      </c>
      <c r="BC13" s="251"/>
      <c r="BD13" s="664">
        <v>76523</v>
      </c>
      <c r="BE13" s="251"/>
      <c r="BF13" s="664">
        <v>79040</v>
      </c>
      <c r="BG13" s="251"/>
      <c r="BH13" s="664">
        <v>76017</v>
      </c>
      <c r="BI13" s="251"/>
      <c r="BJ13" s="185">
        <v>969077</v>
      </c>
      <c r="BK13" s="178">
        <v>981038</v>
      </c>
      <c r="BL13" s="179">
        <v>507639</v>
      </c>
      <c r="BM13" s="722">
        <v>479343</v>
      </c>
      <c r="BN13" s="186">
        <v>85990</v>
      </c>
      <c r="BO13" s="243">
        <v>12.744198243083773</v>
      </c>
      <c r="BP13" s="664">
        <v>74685</v>
      </c>
      <c r="BQ13" s="243">
        <v>6.2541791745507851</v>
      </c>
      <c r="BR13" s="664">
        <v>109440</v>
      </c>
      <c r="BS13" s="243">
        <v>-1.9310901026031644</v>
      </c>
      <c r="BT13" s="664">
        <v>88732</v>
      </c>
      <c r="BU13" s="243">
        <v>13.833403892288558</v>
      </c>
      <c r="BV13" s="664">
        <v>87256</v>
      </c>
      <c r="BW13" s="243">
        <v>5.9137696640124204</v>
      </c>
      <c r="BX13" s="664">
        <v>95319</v>
      </c>
      <c r="BY13" s="243">
        <v>6.9173994974874375</v>
      </c>
      <c r="BZ13" s="664">
        <v>83642</v>
      </c>
      <c r="CA13" s="243">
        <v>8.9641875431534288</v>
      </c>
      <c r="CB13" s="664">
        <v>69111</v>
      </c>
      <c r="CC13" s="243">
        <v>13.836042891732973</v>
      </c>
      <c r="CD13" s="664">
        <v>93981</v>
      </c>
      <c r="CE13" s="243">
        <v>1.726452059835907</v>
      </c>
      <c r="CF13" s="183">
        <v>76187</v>
      </c>
      <c r="CG13" s="245">
        <v>-0.4390836741894617</v>
      </c>
      <c r="CH13" s="664">
        <v>80671</v>
      </c>
      <c r="CI13" s="243">
        <v>2.0635121457489731</v>
      </c>
      <c r="CJ13" s="664">
        <v>60356</v>
      </c>
      <c r="CK13" s="243">
        <v>-20.601970611836833</v>
      </c>
      <c r="CL13" s="182">
        <v>1005370</v>
      </c>
      <c r="CM13" s="178">
        <v>1002249</v>
      </c>
      <c r="CN13" s="179">
        <v>541422</v>
      </c>
      <c r="CO13" s="722">
        <v>518041</v>
      </c>
      <c r="CP13" s="183">
        <v>92028</v>
      </c>
      <c r="CQ13" s="243">
        <v>7.0217467147342774</v>
      </c>
      <c r="CR13" s="183">
        <v>70950</v>
      </c>
      <c r="CS13" s="252">
        <v>-5.0010042177143958</v>
      </c>
      <c r="CT13" s="253">
        <v>104016</v>
      </c>
      <c r="CU13" s="252">
        <v>-4.9561403508771917</v>
      </c>
      <c r="CV13" s="664">
        <v>97732</v>
      </c>
      <c r="CW13" s="252">
        <v>10.142902222422578</v>
      </c>
      <c r="CX13" s="253">
        <v>91066</v>
      </c>
      <c r="CY13" s="252">
        <v>4.3664619051984914</v>
      </c>
      <c r="CZ13" s="664">
        <v>99567</v>
      </c>
      <c r="DA13" s="252">
        <v>4.4566141063166782</v>
      </c>
      <c r="DB13" s="253">
        <v>84554</v>
      </c>
      <c r="DC13" s="252">
        <v>1.0903613017383691</v>
      </c>
      <c r="DD13" s="253">
        <v>68832</v>
      </c>
      <c r="DE13" s="252">
        <v>-0.40369839822893994</v>
      </c>
      <c r="DF13" s="253">
        <v>96946</v>
      </c>
      <c r="DG13" s="252">
        <v>3.1548930102892996</v>
      </c>
      <c r="DH13" s="253">
        <v>87118</v>
      </c>
      <c r="DI13" s="252">
        <v>14.347592108889955</v>
      </c>
      <c r="DJ13" s="253">
        <v>83014</v>
      </c>
      <c r="DK13" s="252">
        <v>2.9043894336254823</v>
      </c>
      <c r="DL13" s="253">
        <v>75727</v>
      </c>
      <c r="DM13" s="1016">
        <v>25.467227781827816</v>
      </c>
      <c r="DN13" s="1174">
        <v>1051550</v>
      </c>
      <c r="DO13" s="178">
        <v>1045367</v>
      </c>
      <c r="DP13" s="1000">
        <v>555359</v>
      </c>
      <c r="DQ13" s="1027">
        <v>538697</v>
      </c>
      <c r="DR13" s="1123">
        <v>91939</v>
      </c>
      <c r="DS13" s="252">
        <v>-9.6709697048723342E-2</v>
      </c>
      <c r="DT13" s="253">
        <v>78530</v>
      </c>
      <c r="DU13" s="1167">
        <v>10.683579985905567</v>
      </c>
      <c r="DV13" s="253">
        <v>90342</v>
      </c>
      <c r="DW13" s="252">
        <v>-13.146054453161042</v>
      </c>
      <c r="DX13" s="253">
        <v>16249</v>
      </c>
      <c r="DY13" s="252">
        <v>-83.373920517333119</v>
      </c>
      <c r="DZ13" s="253">
        <v>44757</v>
      </c>
      <c r="EA13" s="252">
        <v>-50.852129224957721</v>
      </c>
      <c r="EB13" s="253">
        <v>88076</v>
      </c>
      <c r="EC13" s="252">
        <v>-11.540972410537634</v>
      </c>
      <c r="ED13" s="1366">
        <v>96821</v>
      </c>
      <c r="EE13" s="252">
        <v>14.507888449984634</v>
      </c>
      <c r="EF13" s="1366">
        <v>73730</v>
      </c>
      <c r="EG13" s="252">
        <v>7.1158763365876325</v>
      </c>
      <c r="EH13" s="1366">
        <v>111592</v>
      </c>
      <c r="EI13" s="252">
        <v>15.107379365832529</v>
      </c>
      <c r="EJ13" s="1366">
        <v>91726</v>
      </c>
      <c r="EK13" s="252">
        <v>5.2893776257489975</v>
      </c>
      <c r="EL13" s="1366">
        <v>81546</v>
      </c>
      <c r="EM13" s="252">
        <v>-1.7683764184354516</v>
      </c>
      <c r="EN13" s="1366">
        <v>96391</v>
      </c>
      <c r="EO13" s="252">
        <v>27.287493232268531</v>
      </c>
      <c r="EP13" s="1174">
        <v>961699</v>
      </c>
      <c r="EQ13" s="1632">
        <v>976226</v>
      </c>
      <c r="ER13" s="1644">
        <v>-6.614040810547877</v>
      </c>
      <c r="ES13" s="2585" t="s">
        <v>291</v>
      </c>
      <c r="ET13" s="1000">
        <v>409893</v>
      </c>
      <c r="EU13" s="1714">
        <v>431225</v>
      </c>
      <c r="EV13" s="1366">
        <v>79228</v>
      </c>
      <c r="EW13" s="252">
        <v>-13.825471236363242</v>
      </c>
      <c r="EX13" s="1366">
        <v>77971</v>
      </c>
      <c r="EY13" s="252">
        <v>-0.71182987393353869</v>
      </c>
      <c r="EZ13" s="1366">
        <v>118139</v>
      </c>
      <c r="FA13" s="252">
        <v>30.768634743530129</v>
      </c>
      <c r="FB13" s="1366">
        <v>95656</v>
      </c>
      <c r="FC13" s="252">
        <v>488.68853467905717</v>
      </c>
      <c r="FD13" s="1366">
        <v>94171</v>
      </c>
      <c r="FE13" s="252">
        <v>110.40507630091381</v>
      </c>
      <c r="FF13" s="1366">
        <v>109489</v>
      </c>
      <c r="FG13" s="252">
        <v>24.311957854580129</v>
      </c>
      <c r="FH13" s="1366">
        <v>89722</v>
      </c>
      <c r="FI13" s="252">
        <v>-7.3320870472314823</v>
      </c>
      <c r="FJ13" s="1366">
        <v>71810</v>
      </c>
      <c r="FK13" s="252">
        <v>-2.6040960260409634</v>
      </c>
      <c r="FL13" s="1366">
        <v>94956</v>
      </c>
      <c r="FM13" s="252">
        <v>-14.907878700982153</v>
      </c>
      <c r="FN13" s="1366">
        <v>66273</v>
      </c>
      <c r="FO13" s="252">
        <v>-27.748947953688159</v>
      </c>
      <c r="FP13" s="1366">
        <v>77157</v>
      </c>
      <c r="FQ13" s="252">
        <v>-5.3822382458980229</v>
      </c>
      <c r="FR13" s="1366">
        <v>62554</v>
      </c>
      <c r="FS13" s="252">
        <v>-35.103899741677125</v>
      </c>
      <c r="FT13" s="1844">
        <v>1037126</v>
      </c>
      <c r="FU13" s="1845">
        <v>7.8430985162717235</v>
      </c>
      <c r="FV13" s="180"/>
      <c r="FW13" s="1000">
        <f t="shared" si="0"/>
        <v>574654</v>
      </c>
      <c r="FX13" s="1471">
        <v>555804</v>
      </c>
      <c r="FY13" s="1836">
        <v>28.889558815003767</v>
      </c>
      <c r="FZ13" s="2264">
        <v>106987</v>
      </c>
      <c r="GA13" s="2265">
        <v>36.082880728577067</v>
      </c>
      <c r="GB13" s="2266"/>
      <c r="GC13" s="2267"/>
      <c r="GD13" s="2268"/>
      <c r="GE13" s="2267"/>
      <c r="GF13" s="2268"/>
      <c r="GG13" s="2267"/>
      <c r="GH13" s="2268"/>
      <c r="GI13" s="2267"/>
      <c r="GJ13" s="2268"/>
      <c r="GK13" s="2267"/>
      <c r="GL13" s="2268"/>
      <c r="GM13" s="2267"/>
      <c r="GN13" s="2268"/>
      <c r="GO13" s="2267"/>
      <c r="GP13" s="2268"/>
      <c r="GQ13" s="2267"/>
      <c r="GR13" s="2268"/>
      <c r="GS13" s="2267"/>
      <c r="GT13" s="2268"/>
      <c r="GU13" s="2267"/>
      <c r="GV13" s="2269"/>
      <c r="GW13" s="2270"/>
      <c r="GX13" s="2666" t="s">
        <v>366</v>
      </c>
      <c r="GY13" s="193"/>
      <c r="GZ13" s="1779"/>
      <c r="HA13" s="2669"/>
      <c r="HB13" s="1972"/>
      <c r="HC13" s="1990"/>
      <c r="HD13" s="2585"/>
      <c r="HE13" s="2013"/>
      <c r="HF13" s="2002"/>
      <c r="HG13" s="2670"/>
      <c r="HH13" s="1471"/>
      <c r="HI13" s="1495"/>
      <c r="HJ13" s="2631"/>
      <c r="HK13" s="2554"/>
      <c r="HL13" s="2554"/>
    </row>
    <row r="14" spans="2:220" s="18" customFormat="1" ht="14">
      <c r="B14" s="50"/>
      <c r="C14" s="49" t="s">
        <v>43</v>
      </c>
      <c r="D14" s="194">
        <v>144538</v>
      </c>
      <c r="E14" s="195">
        <v>125519</v>
      </c>
      <c r="F14" s="195">
        <v>117339</v>
      </c>
      <c r="G14" s="196">
        <v>118781</v>
      </c>
      <c r="H14" s="197">
        <v>55590</v>
      </c>
      <c r="I14" s="723">
        <v>61083</v>
      </c>
      <c r="J14" s="195">
        <v>100885</v>
      </c>
      <c r="K14" s="196">
        <v>96423</v>
      </c>
      <c r="L14" s="197">
        <v>56594</v>
      </c>
      <c r="M14" s="723">
        <v>50164</v>
      </c>
      <c r="N14" s="194">
        <v>91275</v>
      </c>
      <c r="O14" s="196">
        <v>93208</v>
      </c>
      <c r="P14" s="197">
        <v>46773</v>
      </c>
      <c r="Q14" s="723">
        <v>42612</v>
      </c>
      <c r="R14" s="195">
        <v>101822</v>
      </c>
      <c r="S14" s="196">
        <v>102209</v>
      </c>
      <c r="T14" s="197">
        <v>53900</v>
      </c>
      <c r="U14" s="723">
        <v>52421</v>
      </c>
      <c r="V14" s="195">
        <v>106642</v>
      </c>
      <c r="W14" s="196">
        <v>109446</v>
      </c>
      <c r="X14" s="197">
        <v>56138</v>
      </c>
      <c r="Y14" s="723">
        <v>56176</v>
      </c>
      <c r="Z14" s="195">
        <v>115429</v>
      </c>
      <c r="AA14" s="196">
        <v>119605</v>
      </c>
      <c r="AB14" s="197">
        <v>62485</v>
      </c>
      <c r="AC14" s="723">
        <v>59478</v>
      </c>
      <c r="AD14" s="195">
        <v>123813</v>
      </c>
      <c r="AE14" s="198">
        <v>124272</v>
      </c>
      <c r="AF14" s="199">
        <v>67611</v>
      </c>
      <c r="AG14" s="723">
        <v>64579</v>
      </c>
      <c r="AH14" s="200">
        <v>119315</v>
      </c>
      <c r="AI14" s="254">
        <v>123368</v>
      </c>
      <c r="AJ14" s="255">
        <v>66347</v>
      </c>
      <c r="AK14" s="723">
        <v>60421</v>
      </c>
      <c r="AL14" s="256">
        <v>8931</v>
      </c>
      <c r="AM14" s="257"/>
      <c r="AN14" s="203">
        <v>3546</v>
      </c>
      <c r="AO14" s="257"/>
      <c r="AP14" s="203">
        <v>29739</v>
      </c>
      <c r="AQ14" s="257"/>
      <c r="AR14" s="203">
        <v>6541</v>
      </c>
      <c r="AS14" s="257"/>
      <c r="AT14" s="203">
        <v>8323</v>
      </c>
      <c r="AU14" s="257"/>
      <c r="AV14" s="203">
        <v>11836</v>
      </c>
      <c r="AW14" s="257"/>
      <c r="AX14" s="203">
        <v>7909</v>
      </c>
      <c r="AY14" s="257"/>
      <c r="AZ14" s="203">
        <v>3291</v>
      </c>
      <c r="BA14" s="257"/>
      <c r="BB14" s="203">
        <v>23608</v>
      </c>
      <c r="BC14" s="257"/>
      <c r="BD14" s="203">
        <v>7300</v>
      </c>
      <c r="BE14" s="257"/>
      <c r="BF14" s="203">
        <v>7485</v>
      </c>
      <c r="BG14" s="257"/>
      <c r="BH14" s="203">
        <v>6437</v>
      </c>
      <c r="BI14" s="257"/>
      <c r="BJ14" s="204">
        <v>124946</v>
      </c>
      <c r="BK14" s="196">
        <v>122725</v>
      </c>
      <c r="BL14" s="197">
        <v>68916</v>
      </c>
      <c r="BM14" s="723">
        <v>61508</v>
      </c>
      <c r="BN14" s="205">
        <v>9431</v>
      </c>
      <c r="BO14" s="257">
        <v>5.5984772141977288</v>
      </c>
      <c r="BP14" s="203">
        <v>3224</v>
      </c>
      <c r="BQ14" s="257">
        <v>-9.0806542583192282</v>
      </c>
      <c r="BR14" s="203">
        <v>27340</v>
      </c>
      <c r="BS14" s="257">
        <v>-8.0668482464104443</v>
      </c>
      <c r="BT14" s="203">
        <v>8089</v>
      </c>
      <c r="BU14" s="257">
        <v>23.666106099984717</v>
      </c>
      <c r="BV14" s="203">
        <v>8575</v>
      </c>
      <c r="BW14" s="257">
        <v>3.0277544154751865</v>
      </c>
      <c r="BX14" s="203">
        <v>12019</v>
      </c>
      <c r="BY14" s="257">
        <v>1.5461304494761805</v>
      </c>
      <c r="BZ14" s="203">
        <v>8714</v>
      </c>
      <c r="CA14" s="257">
        <v>10.178277911240357</v>
      </c>
      <c r="CB14" s="203">
        <v>4192</v>
      </c>
      <c r="CC14" s="257">
        <v>27.377696748708601</v>
      </c>
      <c r="CD14" s="203">
        <v>23629</v>
      </c>
      <c r="CE14" s="257">
        <v>8.8952897322940316E-2</v>
      </c>
      <c r="CF14" s="201">
        <v>8475</v>
      </c>
      <c r="CG14" s="656">
        <v>16.095890410958916</v>
      </c>
      <c r="CH14" s="203">
        <v>7429</v>
      </c>
      <c r="CI14" s="257">
        <v>-0.74816299265197017</v>
      </c>
      <c r="CJ14" s="203">
        <v>3726</v>
      </c>
      <c r="CK14" s="257">
        <v>-42.115892496504578</v>
      </c>
      <c r="CL14" s="200">
        <v>124843</v>
      </c>
      <c r="CM14" s="206">
        <v>124642</v>
      </c>
      <c r="CN14" s="207">
        <v>68678</v>
      </c>
      <c r="CO14" s="723">
        <v>65218</v>
      </c>
      <c r="CP14" s="208">
        <v>10623</v>
      </c>
      <c r="CQ14" s="257">
        <v>12.639168698971474</v>
      </c>
      <c r="CR14" s="208">
        <v>3095</v>
      </c>
      <c r="CS14" s="210">
        <v>-4.0012406947890753</v>
      </c>
      <c r="CT14" s="211">
        <v>26076</v>
      </c>
      <c r="CU14" s="210">
        <v>-4.62326261887344</v>
      </c>
      <c r="CV14" s="212">
        <v>7791</v>
      </c>
      <c r="CW14" s="210">
        <v>-3.6840153294597542</v>
      </c>
      <c r="CX14" s="211">
        <v>8866</v>
      </c>
      <c r="CY14" s="210">
        <v>3.3935860058309117</v>
      </c>
      <c r="CZ14" s="212">
        <v>13057</v>
      </c>
      <c r="DA14" s="210">
        <v>8.6363258174556989</v>
      </c>
      <c r="DB14" s="211">
        <v>9974</v>
      </c>
      <c r="DC14" s="210">
        <v>14.459490475097539</v>
      </c>
      <c r="DD14" s="211">
        <v>4888</v>
      </c>
      <c r="DE14" s="210">
        <v>16.603053435114504</v>
      </c>
      <c r="DF14" s="211">
        <v>23042</v>
      </c>
      <c r="DG14" s="210">
        <v>-2.4842354733590071</v>
      </c>
      <c r="DH14" s="211">
        <v>9399</v>
      </c>
      <c r="DI14" s="210">
        <v>10.902654867256629</v>
      </c>
      <c r="DJ14" s="211">
        <v>7103</v>
      </c>
      <c r="DK14" s="210">
        <v>-4.3882083725938941</v>
      </c>
      <c r="DL14" s="211">
        <v>6210</v>
      </c>
      <c r="DM14" s="1013">
        <v>66.666666666666686</v>
      </c>
      <c r="DN14" s="291">
        <v>130124</v>
      </c>
      <c r="DO14" s="206">
        <v>125611</v>
      </c>
      <c r="DP14" s="1001">
        <v>69508</v>
      </c>
      <c r="DQ14" s="1024">
        <v>67618</v>
      </c>
      <c r="DR14" s="1120">
        <v>10558</v>
      </c>
      <c r="DS14" s="210">
        <v>-0.61187988327215237</v>
      </c>
      <c r="DT14" s="211">
        <v>3809</v>
      </c>
      <c r="DU14" s="1163">
        <v>23.069466882067857</v>
      </c>
      <c r="DV14" s="211">
        <v>20914</v>
      </c>
      <c r="DW14" s="210">
        <v>-19.795980978677704</v>
      </c>
      <c r="DX14" s="211">
        <v>44</v>
      </c>
      <c r="DY14" s="210">
        <v>-99.435245796431786</v>
      </c>
      <c r="DZ14" s="211">
        <v>822</v>
      </c>
      <c r="EA14" s="210">
        <v>-90.728626212497176</v>
      </c>
      <c r="EB14" s="211">
        <v>12663</v>
      </c>
      <c r="EC14" s="210">
        <v>-3.0175384851037705</v>
      </c>
      <c r="ED14" s="1363">
        <v>12828</v>
      </c>
      <c r="EE14" s="210">
        <v>28.614397433326644</v>
      </c>
      <c r="EF14" s="1363">
        <v>5044</v>
      </c>
      <c r="EG14" s="210">
        <v>3.1914893617021249</v>
      </c>
      <c r="EH14" s="1363">
        <v>25832</v>
      </c>
      <c r="EI14" s="210">
        <v>12.108323930214397</v>
      </c>
      <c r="EJ14" s="1363">
        <v>9446</v>
      </c>
      <c r="EK14" s="210">
        <v>0.50005319714863106</v>
      </c>
      <c r="EL14" s="1363">
        <v>5703</v>
      </c>
      <c r="EM14" s="210">
        <v>-19.709981697874142</v>
      </c>
      <c r="EN14" s="1363">
        <v>7137</v>
      </c>
      <c r="EO14" s="210">
        <v>14.927536231884048</v>
      </c>
      <c r="EP14" s="291">
        <v>114800</v>
      </c>
      <c r="EQ14" s="1629">
        <v>111219</v>
      </c>
      <c r="ER14" s="1641">
        <v>-11.457595274299223</v>
      </c>
      <c r="ES14" s="2580"/>
      <c r="ET14" s="1001">
        <v>48810</v>
      </c>
      <c r="EU14" s="1711">
        <v>57233</v>
      </c>
      <c r="EV14" s="1363">
        <v>6720</v>
      </c>
      <c r="EW14" s="210">
        <v>-36.351581738965713</v>
      </c>
      <c r="EX14" s="1363">
        <v>3292</v>
      </c>
      <c r="EY14" s="210">
        <v>-13.57311630349173</v>
      </c>
      <c r="EZ14" s="1363">
        <v>21688</v>
      </c>
      <c r="FA14" s="210">
        <v>3.7008702304676291</v>
      </c>
      <c r="FB14" s="1363">
        <v>10737</v>
      </c>
      <c r="FC14" s="210">
        <v>24302.272727272728</v>
      </c>
      <c r="FD14" s="1363">
        <v>10518</v>
      </c>
      <c r="FE14" s="210">
        <v>1179.5620437956204</v>
      </c>
      <c r="FF14" s="1363">
        <v>14430</v>
      </c>
      <c r="FG14" s="210">
        <v>13.954039327173646</v>
      </c>
      <c r="FH14" s="1363">
        <v>11239</v>
      </c>
      <c r="FI14" s="210">
        <v>-12.386966011849083</v>
      </c>
      <c r="FJ14" s="1363">
        <v>6122</v>
      </c>
      <c r="FK14" s="210">
        <v>21.371927042030123</v>
      </c>
      <c r="FL14" s="1363">
        <v>22668</v>
      </c>
      <c r="FM14" s="210">
        <v>-12.24837410963147</v>
      </c>
      <c r="FN14" s="1363">
        <v>6869</v>
      </c>
      <c r="FO14" s="210">
        <v>-27.281388947702737</v>
      </c>
      <c r="FP14" s="1363">
        <v>7961</v>
      </c>
      <c r="FQ14" s="210">
        <v>39.593196563212331</v>
      </c>
      <c r="FR14" s="1363">
        <v>6090</v>
      </c>
      <c r="FS14" s="210">
        <v>-14.67002942412779</v>
      </c>
      <c r="FT14" s="1846">
        <v>128334</v>
      </c>
      <c r="FU14" s="1847">
        <v>11.789198606271768</v>
      </c>
      <c r="FV14" s="1323"/>
      <c r="FW14" s="1001">
        <f t="shared" si="0"/>
        <v>67385</v>
      </c>
      <c r="FX14" s="1468">
        <v>75714</v>
      </c>
      <c r="FY14" s="1833">
        <v>32.290811245260613</v>
      </c>
      <c r="FZ14" s="2243">
        <v>10694</v>
      </c>
      <c r="GA14" s="2244">
        <v>59.136904761904759</v>
      </c>
      <c r="GB14" s="2245"/>
      <c r="GC14" s="1781"/>
      <c r="GD14" s="2246"/>
      <c r="GE14" s="1781"/>
      <c r="GF14" s="2246"/>
      <c r="GG14" s="1781"/>
      <c r="GH14" s="2246"/>
      <c r="GI14" s="1781"/>
      <c r="GJ14" s="2246"/>
      <c r="GK14" s="1781"/>
      <c r="GL14" s="2246"/>
      <c r="GM14" s="1781"/>
      <c r="GN14" s="2246"/>
      <c r="GO14" s="1781"/>
      <c r="GP14" s="2246"/>
      <c r="GQ14" s="1781"/>
      <c r="GR14" s="2246"/>
      <c r="GS14" s="1781"/>
      <c r="GT14" s="2246"/>
      <c r="GU14" s="1781"/>
      <c r="GV14" s="2248"/>
      <c r="GW14" s="2249"/>
      <c r="GX14" s="2667"/>
      <c r="GY14" s="293"/>
      <c r="GZ14" s="1780"/>
      <c r="HA14" s="2648"/>
      <c r="HB14" s="1973"/>
      <c r="HC14" s="1987"/>
      <c r="HD14" s="2580"/>
      <c r="HE14" s="2014"/>
      <c r="HF14" s="1999"/>
      <c r="HG14" s="2651"/>
      <c r="HH14" s="1468"/>
      <c r="HI14" s="1492"/>
      <c r="HJ14" s="2626"/>
      <c r="HK14" s="2555"/>
      <c r="HL14" s="2554"/>
    </row>
    <row r="15" spans="2:220" s="18" customFormat="1" ht="14">
      <c r="B15" s="50"/>
      <c r="C15" s="45" t="s">
        <v>44</v>
      </c>
      <c r="D15" s="213">
        <v>157895</v>
      </c>
      <c r="E15" s="214">
        <v>204849</v>
      </c>
      <c r="F15" s="214">
        <v>77000</v>
      </c>
      <c r="G15" s="215">
        <v>69460</v>
      </c>
      <c r="H15" s="216">
        <v>42000</v>
      </c>
      <c r="I15" s="724">
        <v>39101</v>
      </c>
      <c r="J15" s="214">
        <v>89262</v>
      </c>
      <c r="K15" s="215">
        <v>106331</v>
      </c>
      <c r="L15" s="216">
        <v>34569</v>
      </c>
      <c r="M15" s="724">
        <v>48860</v>
      </c>
      <c r="N15" s="213">
        <v>133789</v>
      </c>
      <c r="O15" s="215">
        <v>139208</v>
      </c>
      <c r="P15" s="216">
        <v>65128</v>
      </c>
      <c r="Q15" s="724">
        <v>66131</v>
      </c>
      <c r="R15" s="214">
        <v>169282</v>
      </c>
      <c r="S15" s="215">
        <v>166261</v>
      </c>
      <c r="T15" s="216">
        <v>83826</v>
      </c>
      <c r="U15" s="724">
        <v>93956</v>
      </c>
      <c r="V15" s="214">
        <v>171616</v>
      </c>
      <c r="W15" s="215">
        <v>177673</v>
      </c>
      <c r="X15" s="216">
        <v>80923</v>
      </c>
      <c r="Y15" s="724">
        <v>94798</v>
      </c>
      <c r="Z15" s="214">
        <v>182613</v>
      </c>
      <c r="AA15" s="215">
        <v>172225</v>
      </c>
      <c r="AB15" s="216">
        <v>85913</v>
      </c>
      <c r="AC15" s="724">
        <v>91769</v>
      </c>
      <c r="AD15" s="214">
        <v>119655</v>
      </c>
      <c r="AE15" s="217">
        <v>118835</v>
      </c>
      <c r="AF15" s="218">
        <v>57174</v>
      </c>
      <c r="AG15" s="724">
        <v>60538</v>
      </c>
      <c r="AH15" s="219">
        <v>119949</v>
      </c>
      <c r="AI15" s="215">
        <v>117472</v>
      </c>
      <c r="AJ15" s="216">
        <v>55953</v>
      </c>
      <c r="AK15" s="724">
        <v>59117</v>
      </c>
      <c r="AL15" s="220">
        <v>4852</v>
      </c>
      <c r="AM15" s="221"/>
      <c r="AN15" s="222">
        <v>8197</v>
      </c>
      <c r="AO15" s="221"/>
      <c r="AP15" s="222">
        <v>11989</v>
      </c>
      <c r="AQ15" s="221"/>
      <c r="AR15" s="222">
        <v>9007</v>
      </c>
      <c r="AS15" s="221"/>
      <c r="AT15" s="222">
        <v>9715</v>
      </c>
      <c r="AU15" s="221"/>
      <c r="AV15" s="222">
        <v>11054</v>
      </c>
      <c r="AW15" s="221"/>
      <c r="AX15" s="222">
        <v>10005</v>
      </c>
      <c r="AY15" s="221"/>
      <c r="AZ15" s="222">
        <v>10001</v>
      </c>
      <c r="BA15" s="221"/>
      <c r="BB15" s="222">
        <v>10068</v>
      </c>
      <c r="BC15" s="221"/>
      <c r="BD15" s="222">
        <v>9498</v>
      </c>
      <c r="BE15" s="221"/>
      <c r="BF15" s="222">
        <v>10677</v>
      </c>
      <c r="BG15" s="221"/>
      <c r="BH15" s="222">
        <v>13684</v>
      </c>
      <c r="BI15" s="221"/>
      <c r="BJ15" s="223">
        <v>118747</v>
      </c>
      <c r="BK15" s="215">
        <v>119403</v>
      </c>
      <c r="BL15" s="216">
        <v>54814</v>
      </c>
      <c r="BM15" s="724">
        <v>59850</v>
      </c>
      <c r="BN15" s="224">
        <v>6384</v>
      </c>
      <c r="BO15" s="221">
        <v>31.574608408903543</v>
      </c>
      <c r="BP15" s="222">
        <v>7871</v>
      </c>
      <c r="BQ15" s="221">
        <v>-3.9770647797974874</v>
      </c>
      <c r="BR15" s="222">
        <v>11439</v>
      </c>
      <c r="BS15" s="221">
        <v>-4.587538577028937</v>
      </c>
      <c r="BT15" s="222">
        <v>11279</v>
      </c>
      <c r="BU15" s="221">
        <v>25.224825136005322</v>
      </c>
      <c r="BV15" s="222">
        <v>10771</v>
      </c>
      <c r="BW15" s="221">
        <v>10.869788986103956</v>
      </c>
      <c r="BX15" s="222">
        <v>11209</v>
      </c>
      <c r="BY15" s="221">
        <v>1.4022073457572048</v>
      </c>
      <c r="BZ15" s="222">
        <v>11808</v>
      </c>
      <c r="CA15" s="221">
        <v>18.020989505247371</v>
      </c>
      <c r="CB15" s="222">
        <v>12118</v>
      </c>
      <c r="CC15" s="221">
        <v>21.167883211678841</v>
      </c>
      <c r="CD15" s="222">
        <v>13597</v>
      </c>
      <c r="CE15" s="221">
        <v>35.051648788239959</v>
      </c>
      <c r="CF15" s="220">
        <v>10268</v>
      </c>
      <c r="CG15" s="653">
        <v>8.1069698883975576</v>
      </c>
      <c r="CH15" s="222">
        <v>12184</v>
      </c>
      <c r="CI15" s="221">
        <v>14.114451624988305</v>
      </c>
      <c r="CJ15" s="222">
        <v>14849</v>
      </c>
      <c r="CK15" s="221">
        <v>8.5135925168079467</v>
      </c>
      <c r="CL15" s="219">
        <v>133777</v>
      </c>
      <c r="CM15" s="215">
        <v>133804</v>
      </c>
      <c r="CN15" s="216">
        <v>58953</v>
      </c>
      <c r="CO15" s="724">
        <v>70782</v>
      </c>
      <c r="CP15" s="220">
        <v>6389</v>
      </c>
      <c r="CQ15" s="221">
        <v>7.8320802005009682E-2</v>
      </c>
      <c r="CR15" s="220">
        <v>8301</v>
      </c>
      <c r="CS15" s="225">
        <v>5.4630923643755693</v>
      </c>
      <c r="CT15" s="226">
        <v>11031</v>
      </c>
      <c r="CU15" s="225">
        <v>-3.5667453448727997</v>
      </c>
      <c r="CV15" s="222">
        <v>10461</v>
      </c>
      <c r="CW15" s="225">
        <v>-7.2524159943257303</v>
      </c>
      <c r="CX15" s="226">
        <v>9723</v>
      </c>
      <c r="CY15" s="225">
        <v>-9.7298300993408162</v>
      </c>
      <c r="CZ15" s="663">
        <v>10296</v>
      </c>
      <c r="DA15" s="225">
        <v>-8.1452404317958695</v>
      </c>
      <c r="DB15" s="226">
        <v>11381</v>
      </c>
      <c r="DC15" s="225">
        <v>-3.6161924119241178</v>
      </c>
      <c r="DD15" s="226">
        <v>11444</v>
      </c>
      <c r="DE15" s="225">
        <v>-5.5619739230896101</v>
      </c>
      <c r="DF15" s="226">
        <v>11824</v>
      </c>
      <c r="DG15" s="225">
        <v>-13.039641097300887</v>
      </c>
      <c r="DH15" s="226">
        <v>9940</v>
      </c>
      <c r="DI15" s="225">
        <v>-3.1943903389170174</v>
      </c>
      <c r="DJ15" s="226">
        <v>10963</v>
      </c>
      <c r="DK15" s="225">
        <v>-10.02133946158898</v>
      </c>
      <c r="DL15" s="226">
        <v>15498</v>
      </c>
      <c r="DM15" s="1014">
        <v>4.3706646912250022</v>
      </c>
      <c r="DN15" s="1175">
        <v>127251</v>
      </c>
      <c r="DO15" s="215">
        <v>133777</v>
      </c>
      <c r="DP15" s="1002">
        <v>56201</v>
      </c>
      <c r="DQ15" s="1025">
        <v>65129</v>
      </c>
      <c r="DR15" s="1121">
        <v>7604</v>
      </c>
      <c r="DS15" s="225">
        <v>19.017060572859606</v>
      </c>
      <c r="DT15" s="226">
        <v>9566</v>
      </c>
      <c r="DU15" s="1164">
        <v>15.239127815925798</v>
      </c>
      <c r="DV15" s="226">
        <v>15077</v>
      </c>
      <c r="DW15" s="225">
        <v>36.678451636297694</v>
      </c>
      <c r="DX15" s="226">
        <v>3342</v>
      </c>
      <c r="DY15" s="225">
        <v>-68.052767421852593</v>
      </c>
      <c r="DZ15" s="226">
        <v>5866</v>
      </c>
      <c r="EA15" s="225">
        <v>-39.668826493880495</v>
      </c>
      <c r="EB15" s="226">
        <v>9565</v>
      </c>
      <c r="EC15" s="225">
        <v>-7.0998445998446016</v>
      </c>
      <c r="ED15" s="1364">
        <v>11506</v>
      </c>
      <c r="EE15" s="225">
        <v>1.0983217643440781</v>
      </c>
      <c r="EF15" s="1364">
        <v>9234</v>
      </c>
      <c r="EG15" s="225">
        <v>-19.311429570080392</v>
      </c>
      <c r="EH15" s="1364">
        <v>9898</v>
      </c>
      <c r="EI15" s="225">
        <v>-16.288903924221927</v>
      </c>
      <c r="EJ15" s="1364">
        <v>9971</v>
      </c>
      <c r="EK15" s="225">
        <v>0.31187122736417905</v>
      </c>
      <c r="EL15" s="1364">
        <v>10561</v>
      </c>
      <c r="EM15" s="225">
        <v>-3.6668795037854522</v>
      </c>
      <c r="EN15" s="1364">
        <v>11725</v>
      </c>
      <c r="EO15" s="225">
        <v>-24.345076784101167</v>
      </c>
      <c r="EP15" s="1175">
        <v>113915</v>
      </c>
      <c r="EQ15" s="1630">
        <v>110421</v>
      </c>
      <c r="ER15" s="1642">
        <v>-17.458905491975457</v>
      </c>
      <c r="ES15" s="2580"/>
      <c r="ET15" s="1002">
        <v>51020</v>
      </c>
      <c r="EU15" s="1712">
        <v>49411</v>
      </c>
      <c r="EV15" s="1364">
        <v>6840</v>
      </c>
      <c r="EW15" s="225">
        <v>-10.047343503419242</v>
      </c>
      <c r="EX15" s="1364">
        <v>8983</v>
      </c>
      <c r="EY15" s="225">
        <v>-6.094501358979727</v>
      </c>
      <c r="EZ15" s="1364">
        <v>12930</v>
      </c>
      <c r="FA15" s="225">
        <v>-14.240233468196593</v>
      </c>
      <c r="FB15" s="1364">
        <v>10711</v>
      </c>
      <c r="FC15" s="225">
        <v>220.49670855774986</v>
      </c>
      <c r="FD15" s="1364">
        <v>9376</v>
      </c>
      <c r="FE15" s="225">
        <v>59.836345039208993</v>
      </c>
      <c r="FF15" s="1364">
        <v>9146</v>
      </c>
      <c r="FG15" s="225">
        <v>-4.3805541035023481</v>
      </c>
      <c r="FH15" s="1364">
        <v>9610</v>
      </c>
      <c r="FI15" s="225">
        <v>-16.478359116982446</v>
      </c>
      <c r="FJ15" s="1364">
        <v>8948</v>
      </c>
      <c r="FK15" s="225">
        <v>-3.0972492960797098</v>
      </c>
      <c r="FL15" s="1364">
        <v>12187</v>
      </c>
      <c r="FM15" s="225">
        <v>23.125884016973131</v>
      </c>
      <c r="FN15" s="1364">
        <v>10064</v>
      </c>
      <c r="FO15" s="225">
        <v>0.93270484404774834</v>
      </c>
      <c r="FP15" s="1364">
        <v>8674</v>
      </c>
      <c r="FQ15" s="225">
        <v>-17.867626171764044</v>
      </c>
      <c r="FR15" s="1364">
        <v>11709</v>
      </c>
      <c r="FS15" s="225">
        <v>-0.13646055437099847</v>
      </c>
      <c r="FT15" s="1848">
        <v>119178</v>
      </c>
      <c r="FU15" s="1849">
        <v>4.6201114866347694</v>
      </c>
      <c r="FV15" s="217"/>
      <c r="FW15" s="1002">
        <f t="shared" si="0"/>
        <v>57986</v>
      </c>
      <c r="FX15" s="1469">
        <v>59978</v>
      </c>
      <c r="FY15" s="1834">
        <v>21.38592621076279</v>
      </c>
      <c r="FZ15" s="2250">
        <v>6830</v>
      </c>
      <c r="GA15" s="2251">
        <v>-0.14619883040936088</v>
      </c>
      <c r="GB15" s="2252"/>
      <c r="GC15" s="1783"/>
      <c r="GD15" s="2253"/>
      <c r="GE15" s="1783"/>
      <c r="GF15" s="2253"/>
      <c r="GG15" s="1783"/>
      <c r="GH15" s="2253"/>
      <c r="GI15" s="1783"/>
      <c r="GJ15" s="2253"/>
      <c r="GK15" s="1783"/>
      <c r="GL15" s="2253"/>
      <c r="GM15" s="1783"/>
      <c r="GN15" s="2253"/>
      <c r="GO15" s="1783"/>
      <c r="GP15" s="2253"/>
      <c r="GQ15" s="1783"/>
      <c r="GR15" s="2253"/>
      <c r="GS15" s="1783"/>
      <c r="GT15" s="2253"/>
      <c r="GU15" s="1783"/>
      <c r="GV15" s="2254"/>
      <c r="GW15" s="2255"/>
      <c r="GX15" s="2667"/>
      <c r="GY15" s="279"/>
      <c r="GZ15" s="1781"/>
      <c r="HA15" s="2648"/>
      <c r="HB15" s="1974"/>
      <c r="HC15" s="1988"/>
      <c r="HD15" s="2580"/>
      <c r="HE15" s="2015"/>
      <c r="HF15" s="2000"/>
      <c r="HG15" s="2651"/>
      <c r="HH15" s="1469"/>
      <c r="HI15" s="1493"/>
      <c r="HJ15" s="2626"/>
      <c r="HK15" s="2555"/>
      <c r="HL15" s="2554"/>
    </row>
    <row r="16" spans="2:220" s="18" customFormat="1" ht="14">
      <c r="B16" s="50"/>
      <c r="C16" s="45" t="s">
        <v>45</v>
      </c>
      <c r="D16" s="213">
        <v>108803</v>
      </c>
      <c r="E16" s="214">
        <v>100096</v>
      </c>
      <c r="F16" s="214">
        <v>91311</v>
      </c>
      <c r="G16" s="215">
        <v>86589</v>
      </c>
      <c r="H16" s="216">
        <v>42260</v>
      </c>
      <c r="I16" s="724">
        <v>42224</v>
      </c>
      <c r="J16" s="214">
        <v>66146</v>
      </c>
      <c r="K16" s="215">
        <v>73137</v>
      </c>
      <c r="L16" s="216">
        <v>31822</v>
      </c>
      <c r="M16" s="724">
        <v>31330</v>
      </c>
      <c r="N16" s="213">
        <v>75021</v>
      </c>
      <c r="O16" s="215">
        <v>70371</v>
      </c>
      <c r="P16" s="216">
        <v>40567</v>
      </c>
      <c r="Q16" s="724">
        <v>33377</v>
      </c>
      <c r="R16" s="214">
        <v>74110</v>
      </c>
      <c r="S16" s="215">
        <v>75899</v>
      </c>
      <c r="T16" s="216">
        <v>37627</v>
      </c>
      <c r="U16" s="724">
        <v>35940</v>
      </c>
      <c r="V16" s="214">
        <v>78073</v>
      </c>
      <c r="W16" s="215">
        <v>79969</v>
      </c>
      <c r="X16" s="216">
        <v>40641</v>
      </c>
      <c r="Y16" s="724">
        <v>38191</v>
      </c>
      <c r="Z16" s="214">
        <v>78145</v>
      </c>
      <c r="AA16" s="215">
        <v>77911</v>
      </c>
      <c r="AB16" s="216">
        <v>41956</v>
      </c>
      <c r="AC16" s="724">
        <v>36346</v>
      </c>
      <c r="AD16" s="214">
        <v>82981</v>
      </c>
      <c r="AE16" s="217">
        <v>84707</v>
      </c>
      <c r="AF16" s="218">
        <v>43256</v>
      </c>
      <c r="AG16" s="724">
        <v>39741</v>
      </c>
      <c r="AH16" s="219">
        <v>88120</v>
      </c>
      <c r="AI16" s="215">
        <v>92439</v>
      </c>
      <c r="AJ16" s="216">
        <v>46306</v>
      </c>
      <c r="AK16" s="724">
        <v>42201</v>
      </c>
      <c r="AL16" s="220">
        <v>8524</v>
      </c>
      <c r="AM16" s="221"/>
      <c r="AN16" s="222">
        <v>8767</v>
      </c>
      <c r="AO16" s="221"/>
      <c r="AP16" s="222">
        <v>10258</v>
      </c>
      <c r="AQ16" s="221"/>
      <c r="AR16" s="222">
        <v>9448</v>
      </c>
      <c r="AS16" s="221"/>
      <c r="AT16" s="222">
        <v>7760</v>
      </c>
      <c r="AU16" s="221"/>
      <c r="AV16" s="222">
        <v>9543</v>
      </c>
      <c r="AW16" s="221"/>
      <c r="AX16" s="222">
        <v>6940</v>
      </c>
      <c r="AY16" s="221"/>
      <c r="AZ16" s="222">
        <v>5725</v>
      </c>
      <c r="BA16" s="221"/>
      <c r="BB16" s="222">
        <v>7756</v>
      </c>
      <c r="BC16" s="221"/>
      <c r="BD16" s="222">
        <v>8511</v>
      </c>
      <c r="BE16" s="221"/>
      <c r="BF16" s="222">
        <v>7567</v>
      </c>
      <c r="BG16" s="221"/>
      <c r="BH16" s="222">
        <v>7237</v>
      </c>
      <c r="BI16" s="221"/>
      <c r="BJ16" s="223">
        <v>98036</v>
      </c>
      <c r="BK16" s="215">
        <v>98948</v>
      </c>
      <c r="BL16" s="216">
        <v>54300</v>
      </c>
      <c r="BM16" s="724">
        <v>47172</v>
      </c>
      <c r="BN16" s="224">
        <v>10073</v>
      </c>
      <c r="BO16" s="221">
        <v>18.172219615204128</v>
      </c>
      <c r="BP16" s="222">
        <v>8877</v>
      </c>
      <c r="BQ16" s="221">
        <v>1.2547051442910941</v>
      </c>
      <c r="BR16" s="222">
        <v>9511</v>
      </c>
      <c r="BS16" s="221">
        <v>-7.2821212712029677</v>
      </c>
      <c r="BT16" s="222">
        <v>12361</v>
      </c>
      <c r="BU16" s="221">
        <v>30.831922099915317</v>
      </c>
      <c r="BV16" s="222">
        <v>8561</v>
      </c>
      <c r="BW16" s="221">
        <v>10.322164948453619</v>
      </c>
      <c r="BX16" s="222">
        <v>10065</v>
      </c>
      <c r="BY16" s="221">
        <v>5.4699779943414057</v>
      </c>
      <c r="BZ16" s="222">
        <v>9181</v>
      </c>
      <c r="CA16" s="221">
        <v>32.291066282420758</v>
      </c>
      <c r="CB16" s="222">
        <v>7059</v>
      </c>
      <c r="CC16" s="221">
        <v>23.301310043668138</v>
      </c>
      <c r="CD16" s="222">
        <v>7879</v>
      </c>
      <c r="CE16" s="221">
        <v>1.585869004641566</v>
      </c>
      <c r="CF16" s="220">
        <v>8519</v>
      </c>
      <c r="CG16" s="653">
        <v>9.3996005169771024E-2</v>
      </c>
      <c r="CH16" s="222">
        <v>8938</v>
      </c>
      <c r="CI16" s="221">
        <v>18.118144575128852</v>
      </c>
      <c r="CJ16" s="222">
        <v>5112</v>
      </c>
      <c r="CK16" s="221">
        <v>-29.362995716457092</v>
      </c>
      <c r="CL16" s="219">
        <v>106136</v>
      </c>
      <c r="CM16" s="215">
        <v>107165</v>
      </c>
      <c r="CN16" s="216">
        <v>59448</v>
      </c>
      <c r="CO16" s="724">
        <v>55106</v>
      </c>
      <c r="CP16" s="220">
        <v>14126</v>
      </c>
      <c r="CQ16" s="221">
        <v>40.236275191104937</v>
      </c>
      <c r="CR16" s="220">
        <v>9035</v>
      </c>
      <c r="CS16" s="225">
        <v>1.7798805902895083</v>
      </c>
      <c r="CT16" s="226">
        <v>6329</v>
      </c>
      <c r="CU16" s="225">
        <v>-33.455998317737354</v>
      </c>
      <c r="CV16" s="222">
        <v>17224</v>
      </c>
      <c r="CW16" s="225">
        <v>39.341477226761583</v>
      </c>
      <c r="CX16" s="226">
        <v>9277</v>
      </c>
      <c r="CY16" s="225">
        <v>8.363508935871991</v>
      </c>
      <c r="CZ16" s="663">
        <v>11664</v>
      </c>
      <c r="DA16" s="225">
        <v>15.886736214605051</v>
      </c>
      <c r="DB16" s="226">
        <v>9515</v>
      </c>
      <c r="DC16" s="225">
        <v>3.6379479359546849</v>
      </c>
      <c r="DD16" s="226">
        <v>6456</v>
      </c>
      <c r="DE16" s="225">
        <v>-8.5422864428389289</v>
      </c>
      <c r="DF16" s="226">
        <v>8851</v>
      </c>
      <c r="DG16" s="225">
        <v>12.336590937936293</v>
      </c>
      <c r="DH16" s="226">
        <v>10988</v>
      </c>
      <c r="DI16" s="225">
        <v>28.982274914896124</v>
      </c>
      <c r="DJ16" s="226">
        <v>9158</v>
      </c>
      <c r="DK16" s="225">
        <v>2.4614007607965931</v>
      </c>
      <c r="DL16" s="226">
        <v>6365</v>
      </c>
      <c r="DM16" s="1014">
        <v>24.510954616588407</v>
      </c>
      <c r="DN16" s="1175">
        <v>118988</v>
      </c>
      <c r="DO16" s="215">
        <v>119105</v>
      </c>
      <c r="DP16" s="1002">
        <v>67655</v>
      </c>
      <c r="DQ16" s="1025">
        <v>62987</v>
      </c>
      <c r="DR16" s="1121">
        <v>12770</v>
      </c>
      <c r="DS16" s="225">
        <v>-9.5993204020954295</v>
      </c>
      <c r="DT16" s="226">
        <v>9208</v>
      </c>
      <c r="DU16" s="1164">
        <v>1.9147758716104022</v>
      </c>
      <c r="DV16" s="226">
        <v>7629</v>
      </c>
      <c r="DW16" s="225">
        <v>20.540369726655072</v>
      </c>
      <c r="DX16" s="226">
        <v>2</v>
      </c>
      <c r="DY16" s="228">
        <v>-99.988388295401762</v>
      </c>
      <c r="DZ16" s="226">
        <v>5425</v>
      </c>
      <c r="EA16" s="225">
        <v>-41.522043764147895</v>
      </c>
      <c r="EB16" s="226">
        <v>13972</v>
      </c>
      <c r="EC16" s="225">
        <v>19.787379972565162</v>
      </c>
      <c r="ED16" s="1364">
        <v>13779</v>
      </c>
      <c r="EE16" s="225">
        <v>44.813452443510243</v>
      </c>
      <c r="EF16" s="1364">
        <v>7757</v>
      </c>
      <c r="EG16" s="225">
        <v>20.151796778190828</v>
      </c>
      <c r="EH16" s="1364">
        <v>11155</v>
      </c>
      <c r="EI16" s="225">
        <v>26.030956954016489</v>
      </c>
      <c r="EJ16" s="1364">
        <v>8655</v>
      </c>
      <c r="EK16" s="225">
        <v>-21.232253367309795</v>
      </c>
      <c r="EL16" s="1364">
        <v>5783</v>
      </c>
      <c r="EM16" s="225">
        <v>-36.853024677877265</v>
      </c>
      <c r="EN16" s="1364">
        <v>11770</v>
      </c>
      <c r="EO16" s="225">
        <v>84.917517674783966</v>
      </c>
      <c r="EP16" s="1175">
        <v>107905</v>
      </c>
      <c r="EQ16" s="1630">
        <v>110523</v>
      </c>
      <c r="ER16" s="1642">
        <v>-7.2054069938289729</v>
      </c>
      <c r="ES16" s="2580"/>
      <c r="ET16" s="1002">
        <v>49006</v>
      </c>
      <c r="EU16" s="1712">
        <v>52090</v>
      </c>
      <c r="EV16" s="1364">
        <v>10227</v>
      </c>
      <c r="EW16" s="225">
        <v>-19.91386061080658</v>
      </c>
      <c r="EX16" s="1364">
        <v>10268</v>
      </c>
      <c r="EY16" s="225">
        <v>11.511728931364033</v>
      </c>
      <c r="EZ16" s="1364">
        <v>11730</v>
      </c>
      <c r="FA16" s="225">
        <v>53.755406999606777</v>
      </c>
      <c r="FB16" s="1364">
        <v>9581</v>
      </c>
      <c r="FC16" s="225">
        <v>478950</v>
      </c>
      <c r="FD16" s="1364">
        <v>9635</v>
      </c>
      <c r="FE16" s="225">
        <v>77.603686635944712</v>
      </c>
      <c r="FF16" s="1364">
        <v>13158</v>
      </c>
      <c r="FG16" s="225">
        <v>-5.8259375894646439</v>
      </c>
      <c r="FH16" s="1364">
        <v>9595</v>
      </c>
      <c r="FI16" s="225">
        <v>-30.365048261847733</v>
      </c>
      <c r="FJ16" s="1364">
        <v>7717</v>
      </c>
      <c r="FK16" s="225">
        <v>-0.5156632718834544</v>
      </c>
      <c r="FL16" s="1364">
        <v>6658</v>
      </c>
      <c r="FM16" s="225">
        <v>-40.313760645450472</v>
      </c>
      <c r="FN16" s="1364">
        <v>6259</v>
      </c>
      <c r="FO16" s="225">
        <v>-27.683419988445991</v>
      </c>
      <c r="FP16" s="1364">
        <v>6645</v>
      </c>
      <c r="FQ16" s="225">
        <v>14.905758256960056</v>
      </c>
      <c r="FR16" s="1364">
        <v>6085</v>
      </c>
      <c r="FS16" s="225">
        <v>-48.300764655904835</v>
      </c>
      <c r="FT16" s="1848">
        <v>107558</v>
      </c>
      <c r="FU16" s="1849">
        <v>-0.32157916685974897</v>
      </c>
      <c r="FV16" s="217"/>
      <c r="FW16" s="1002">
        <f t="shared" si="0"/>
        <v>64599</v>
      </c>
      <c r="FX16" s="1469">
        <v>56344</v>
      </c>
      <c r="FY16" s="1834">
        <v>8.16663467076215</v>
      </c>
      <c r="FZ16" s="2250">
        <v>11536</v>
      </c>
      <c r="GA16" s="2251">
        <v>12.799452429842574</v>
      </c>
      <c r="GB16" s="2252"/>
      <c r="GC16" s="1783"/>
      <c r="GD16" s="2253"/>
      <c r="GE16" s="1783"/>
      <c r="GF16" s="2253"/>
      <c r="GG16" s="1783"/>
      <c r="GH16" s="2253"/>
      <c r="GI16" s="1783"/>
      <c r="GJ16" s="2253"/>
      <c r="GK16" s="1783"/>
      <c r="GL16" s="2253"/>
      <c r="GM16" s="1783"/>
      <c r="GN16" s="2253"/>
      <c r="GO16" s="1783"/>
      <c r="GP16" s="2253"/>
      <c r="GQ16" s="1783"/>
      <c r="GR16" s="2253"/>
      <c r="GS16" s="1783"/>
      <c r="GT16" s="2253"/>
      <c r="GU16" s="1783"/>
      <c r="GV16" s="2254"/>
      <c r="GW16" s="2255"/>
      <c r="GX16" s="2667"/>
      <c r="GY16" s="279"/>
      <c r="GZ16" s="1781"/>
      <c r="HA16" s="2648"/>
      <c r="HB16" s="1974"/>
      <c r="HC16" s="1988"/>
      <c r="HD16" s="2580"/>
      <c r="HE16" s="2015"/>
      <c r="HF16" s="2000"/>
      <c r="HG16" s="2651"/>
      <c r="HH16" s="1469"/>
      <c r="HI16" s="1493"/>
      <c r="HJ16" s="2626"/>
      <c r="HK16" s="2555"/>
      <c r="HL16" s="2554"/>
    </row>
    <row r="17" spans="2:220" s="18" customFormat="1" ht="14">
      <c r="B17" s="50"/>
      <c r="C17" s="45" t="s">
        <v>46</v>
      </c>
      <c r="D17" s="213">
        <v>145217</v>
      </c>
      <c r="E17" s="214">
        <v>113172</v>
      </c>
      <c r="F17" s="214">
        <v>97428</v>
      </c>
      <c r="G17" s="215">
        <v>96481</v>
      </c>
      <c r="H17" s="216">
        <v>49726</v>
      </c>
      <c r="I17" s="724">
        <v>44234</v>
      </c>
      <c r="J17" s="214">
        <v>79311</v>
      </c>
      <c r="K17" s="215">
        <v>79085</v>
      </c>
      <c r="L17" s="216">
        <v>45814</v>
      </c>
      <c r="M17" s="724">
        <v>37912</v>
      </c>
      <c r="N17" s="213">
        <v>70250</v>
      </c>
      <c r="O17" s="215">
        <v>63909</v>
      </c>
      <c r="P17" s="216">
        <v>41546</v>
      </c>
      <c r="Q17" s="724">
        <v>30394</v>
      </c>
      <c r="R17" s="214">
        <v>57399</v>
      </c>
      <c r="S17" s="215">
        <v>54837</v>
      </c>
      <c r="T17" s="216">
        <v>32057</v>
      </c>
      <c r="U17" s="724">
        <v>24987</v>
      </c>
      <c r="V17" s="214">
        <v>56691</v>
      </c>
      <c r="W17" s="215">
        <v>59720</v>
      </c>
      <c r="X17" s="216">
        <v>29777</v>
      </c>
      <c r="Y17" s="724">
        <v>26717</v>
      </c>
      <c r="Z17" s="214">
        <v>63949</v>
      </c>
      <c r="AA17" s="215">
        <v>65615</v>
      </c>
      <c r="AB17" s="216">
        <v>35086</v>
      </c>
      <c r="AC17" s="724">
        <v>29206</v>
      </c>
      <c r="AD17" s="214">
        <v>71900</v>
      </c>
      <c r="AE17" s="217">
        <v>73818</v>
      </c>
      <c r="AF17" s="218">
        <v>38931</v>
      </c>
      <c r="AG17" s="724">
        <v>34150</v>
      </c>
      <c r="AH17" s="219">
        <v>78307</v>
      </c>
      <c r="AI17" s="215">
        <v>82509</v>
      </c>
      <c r="AJ17" s="216">
        <v>43400</v>
      </c>
      <c r="AK17" s="724">
        <v>37215</v>
      </c>
      <c r="AL17" s="220">
        <v>8455</v>
      </c>
      <c r="AM17" s="221"/>
      <c r="AN17" s="222">
        <v>8111</v>
      </c>
      <c r="AO17" s="221"/>
      <c r="AP17" s="222">
        <v>9241</v>
      </c>
      <c r="AQ17" s="221"/>
      <c r="AR17" s="222">
        <v>7408</v>
      </c>
      <c r="AS17" s="221"/>
      <c r="AT17" s="222">
        <v>8851</v>
      </c>
      <c r="AU17" s="221"/>
      <c r="AV17" s="222">
        <v>8115</v>
      </c>
      <c r="AW17" s="221"/>
      <c r="AX17" s="222">
        <v>6658</v>
      </c>
      <c r="AY17" s="221"/>
      <c r="AZ17" s="222">
        <v>3283</v>
      </c>
      <c r="BA17" s="221"/>
      <c r="BB17" s="222">
        <v>8101</v>
      </c>
      <c r="BC17" s="221"/>
      <c r="BD17" s="222">
        <v>7772</v>
      </c>
      <c r="BE17" s="221"/>
      <c r="BF17" s="222">
        <v>7771</v>
      </c>
      <c r="BG17" s="221"/>
      <c r="BH17" s="222">
        <v>6236</v>
      </c>
      <c r="BI17" s="221"/>
      <c r="BJ17" s="223">
        <v>90002</v>
      </c>
      <c r="BK17" s="215">
        <v>90083</v>
      </c>
      <c r="BL17" s="216">
        <v>50181</v>
      </c>
      <c r="BM17" s="724">
        <v>42416</v>
      </c>
      <c r="BN17" s="224">
        <v>8040</v>
      </c>
      <c r="BO17" s="221">
        <v>-4.9083382613837898</v>
      </c>
      <c r="BP17" s="222">
        <v>8311</v>
      </c>
      <c r="BQ17" s="221">
        <v>2.4657872025644281</v>
      </c>
      <c r="BR17" s="222">
        <v>9537</v>
      </c>
      <c r="BS17" s="221">
        <v>3.2031165458283652</v>
      </c>
      <c r="BT17" s="222">
        <v>6711</v>
      </c>
      <c r="BU17" s="221">
        <v>-9.4087473002159783</v>
      </c>
      <c r="BV17" s="222">
        <v>7805</v>
      </c>
      <c r="BW17" s="221">
        <v>-11.817873686589081</v>
      </c>
      <c r="BX17" s="222">
        <v>9250</v>
      </c>
      <c r="BY17" s="221">
        <v>13.986444855206415</v>
      </c>
      <c r="BZ17" s="222">
        <v>7810</v>
      </c>
      <c r="CA17" s="221">
        <v>17.302493241213583</v>
      </c>
      <c r="CB17" s="222">
        <v>3781</v>
      </c>
      <c r="CC17" s="221">
        <v>15.169052695705147</v>
      </c>
      <c r="CD17" s="222">
        <v>8182</v>
      </c>
      <c r="CE17" s="221">
        <v>0.99987655844957146</v>
      </c>
      <c r="CF17" s="220">
        <v>7763</v>
      </c>
      <c r="CG17" s="653">
        <v>-0.11580030880082859</v>
      </c>
      <c r="CH17" s="222">
        <v>7473</v>
      </c>
      <c r="CI17" s="221">
        <v>-3.8347702998327122</v>
      </c>
      <c r="CJ17" s="222">
        <v>5854</v>
      </c>
      <c r="CK17" s="221">
        <v>-6.1257216164207904</v>
      </c>
      <c r="CL17" s="219">
        <v>90517</v>
      </c>
      <c r="CM17" s="215">
        <v>91375</v>
      </c>
      <c r="CN17" s="216">
        <v>49654</v>
      </c>
      <c r="CO17" s="724">
        <v>43539</v>
      </c>
      <c r="CP17" s="220">
        <v>8168</v>
      </c>
      <c r="CQ17" s="221">
        <v>1.5920398009950247</v>
      </c>
      <c r="CR17" s="220">
        <v>8636</v>
      </c>
      <c r="CS17" s="225">
        <v>3.9104800866321767</v>
      </c>
      <c r="CT17" s="226">
        <v>9942</v>
      </c>
      <c r="CU17" s="225">
        <v>4.2466184334696493</v>
      </c>
      <c r="CV17" s="222">
        <v>10397</v>
      </c>
      <c r="CW17" s="225">
        <v>54.924750409775015</v>
      </c>
      <c r="CX17" s="226">
        <v>9696</v>
      </c>
      <c r="CY17" s="225">
        <v>24.228058936579117</v>
      </c>
      <c r="CZ17" s="663">
        <v>9375</v>
      </c>
      <c r="DA17" s="225">
        <v>1.3513513513513544</v>
      </c>
      <c r="DB17" s="226">
        <v>5774</v>
      </c>
      <c r="DC17" s="225">
        <v>-26.069142125480155</v>
      </c>
      <c r="DD17" s="226">
        <v>3899</v>
      </c>
      <c r="DE17" s="225">
        <v>3.1208674953715985</v>
      </c>
      <c r="DF17" s="226">
        <v>5575</v>
      </c>
      <c r="DG17" s="225">
        <v>-31.862625274993889</v>
      </c>
      <c r="DH17" s="226">
        <v>8656</v>
      </c>
      <c r="DI17" s="225">
        <v>11.50328481257246</v>
      </c>
      <c r="DJ17" s="226">
        <v>8249</v>
      </c>
      <c r="DK17" s="225">
        <v>10.384049243944872</v>
      </c>
      <c r="DL17" s="226">
        <v>8331</v>
      </c>
      <c r="DM17" s="1014">
        <v>42.312948411342688</v>
      </c>
      <c r="DN17" s="1177">
        <v>96698</v>
      </c>
      <c r="DO17" s="215">
        <v>91911</v>
      </c>
      <c r="DP17" s="1002">
        <v>56214</v>
      </c>
      <c r="DQ17" s="1025">
        <v>44716</v>
      </c>
      <c r="DR17" s="1121">
        <v>8719</v>
      </c>
      <c r="DS17" s="225">
        <v>6.7458374142997002</v>
      </c>
      <c r="DT17" s="226">
        <v>8959</v>
      </c>
      <c r="DU17" s="1164">
        <v>3.7401574803149487</v>
      </c>
      <c r="DV17" s="226">
        <v>4281</v>
      </c>
      <c r="DW17" s="225">
        <v>-56.940253470126734</v>
      </c>
      <c r="DX17" s="226">
        <v>76</v>
      </c>
      <c r="DY17" s="225">
        <v>-99.269019909589304</v>
      </c>
      <c r="DZ17" s="226">
        <v>4296</v>
      </c>
      <c r="EA17" s="225">
        <v>-55.693069306930695</v>
      </c>
      <c r="EB17" s="226">
        <v>7779</v>
      </c>
      <c r="EC17" s="225">
        <v>-17.024000000000001</v>
      </c>
      <c r="ED17" s="1364">
        <v>6714</v>
      </c>
      <c r="EE17" s="225">
        <v>16.27987530308279</v>
      </c>
      <c r="EF17" s="1364">
        <v>4760</v>
      </c>
      <c r="EG17" s="225">
        <v>22.082585278276497</v>
      </c>
      <c r="EH17" s="1364">
        <v>8187</v>
      </c>
      <c r="EI17" s="225">
        <v>46.852017937219728</v>
      </c>
      <c r="EJ17" s="1364">
        <v>12066</v>
      </c>
      <c r="EK17" s="225">
        <v>39.394639556377086</v>
      </c>
      <c r="EL17" s="1364">
        <v>7814</v>
      </c>
      <c r="EM17" s="225">
        <v>-5.2733664686628714</v>
      </c>
      <c r="EN17" s="1364">
        <v>9823</v>
      </c>
      <c r="EO17" s="225">
        <v>17.909014524066748</v>
      </c>
      <c r="EP17" s="1177">
        <v>83474</v>
      </c>
      <c r="EQ17" s="1630">
        <v>88511</v>
      </c>
      <c r="ER17" s="1642">
        <v>-3.6992307776000644</v>
      </c>
      <c r="ES17" s="2580"/>
      <c r="ET17" s="1002">
        <v>34110</v>
      </c>
      <c r="EU17" s="1712">
        <v>31812</v>
      </c>
      <c r="EV17" s="1364">
        <v>8097</v>
      </c>
      <c r="EW17" s="225">
        <v>-7.1338456244982211</v>
      </c>
      <c r="EX17" s="1364">
        <v>9238</v>
      </c>
      <c r="EY17" s="225">
        <v>3.1141868512110733</v>
      </c>
      <c r="EZ17" s="1364">
        <v>9661</v>
      </c>
      <c r="FA17" s="225">
        <v>125.67157206260217</v>
      </c>
      <c r="FB17" s="1364">
        <v>8721</v>
      </c>
      <c r="FC17" s="225">
        <v>11375</v>
      </c>
      <c r="FD17" s="1364">
        <v>9811</v>
      </c>
      <c r="FE17" s="225">
        <v>128.37523277467412</v>
      </c>
      <c r="FF17" s="1364">
        <v>9688</v>
      </c>
      <c r="FG17" s="225">
        <v>24.540429361100394</v>
      </c>
      <c r="FH17" s="1364">
        <v>6470</v>
      </c>
      <c r="FI17" s="225">
        <v>-3.6341971998808447</v>
      </c>
      <c r="FJ17" s="1364">
        <v>4162</v>
      </c>
      <c r="FK17" s="225">
        <v>-12.563025210084035</v>
      </c>
      <c r="FL17" s="1364">
        <v>7957</v>
      </c>
      <c r="FM17" s="225">
        <v>-2.8093318675949632</v>
      </c>
      <c r="FN17" s="1364">
        <v>5386</v>
      </c>
      <c r="FO17" s="225">
        <v>-55.362174705784852</v>
      </c>
      <c r="FP17" s="1364">
        <v>6178</v>
      </c>
      <c r="FQ17" s="225">
        <v>-20.936780138213464</v>
      </c>
      <c r="FR17" s="1364">
        <v>1868</v>
      </c>
      <c r="FS17" s="225">
        <v>-80.983406291357014</v>
      </c>
      <c r="FT17" s="1852">
        <v>87237</v>
      </c>
      <c r="FU17" s="1853">
        <v>4.5079905120157093</v>
      </c>
      <c r="FV17" s="217"/>
      <c r="FW17" s="1002">
        <f t="shared" si="0"/>
        <v>55216</v>
      </c>
      <c r="FX17" s="1469">
        <v>46809</v>
      </c>
      <c r="FY17" s="1834">
        <v>47.142587702753673</v>
      </c>
      <c r="FZ17" s="2250">
        <v>11206</v>
      </c>
      <c r="GA17" s="2251">
        <v>38.396937137211296</v>
      </c>
      <c r="GB17" s="2252"/>
      <c r="GC17" s="1783"/>
      <c r="GD17" s="2253"/>
      <c r="GE17" s="1783"/>
      <c r="GF17" s="2253"/>
      <c r="GG17" s="1783"/>
      <c r="GH17" s="2253"/>
      <c r="GI17" s="1783"/>
      <c r="GJ17" s="2253"/>
      <c r="GK17" s="1783"/>
      <c r="GL17" s="2253"/>
      <c r="GM17" s="1783"/>
      <c r="GN17" s="2253"/>
      <c r="GO17" s="1783"/>
      <c r="GP17" s="2253"/>
      <c r="GQ17" s="1783"/>
      <c r="GR17" s="2253"/>
      <c r="GS17" s="1783"/>
      <c r="GT17" s="2253"/>
      <c r="GU17" s="1783"/>
      <c r="GV17" s="2254"/>
      <c r="GW17" s="2255"/>
      <c r="GX17" s="2667"/>
      <c r="GY17" s="227"/>
      <c r="GZ17" s="1783"/>
      <c r="HA17" s="2648"/>
      <c r="HB17" s="1974"/>
      <c r="HC17" s="1988"/>
      <c r="HD17" s="2580"/>
      <c r="HE17" s="2015"/>
      <c r="HF17" s="2000"/>
      <c r="HG17" s="2651"/>
      <c r="HH17" s="1469"/>
      <c r="HI17" s="1493"/>
      <c r="HJ17" s="2626"/>
      <c r="HK17" s="2555"/>
      <c r="HL17" s="2554"/>
    </row>
    <row r="18" spans="2:220" s="18" customFormat="1" ht="14">
      <c r="B18" s="50"/>
      <c r="C18" s="45" t="s">
        <v>47</v>
      </c>
      <c r="D18" s="213">
        <v>133010</v>
      </c>
      <c r="E18" s="214">
        <v>94563</v>
      </c>
      <c r="F18" s="214">
        <v>131303</v>
      </c>
      <c r="G18" s="215">
        <v>112606</v>
      </c>
      <c r="H18" s="216">
        <v>73447</v>
      </c>
      <c r="I18" s="724">
        <v>71007</v>
      </c>
      <c r="J18" s="214">
        <v>76869</v>
      </c>
      <c r="K18" s="215">
        <v>83577</v>
      </c>
      <c r="L18" s="216">
        <v>34003</v>
      </c>
      <c r="M18" s="724">
        <v>38246</v>
      </c>
      <c r="N18" s="213">
        <v>83026</v>
      </c>
      <c r="O18" s="215">
        <v>82802</v>
      </c>
      <c r="P18" s="216">
        <v>39542</v>
      </c>
      <c r="Q18" s="724">
        <v>36833</v>
      </c>
      <c r="R18" s="214">
        <v>83307</v>
      </c>
      <c r="S18" s="215">
        <v>78381</v>
      </c>
      <c r="T18" s="216">
        <v>43645</v>
      </c>
      <c r="U18" s="724">
        <v>40780</v>
      </c>
      <c r="V18" s="214">
        <v>76354</v>
      </c>
      <c r="W18" s="215">
        <v>75948</v>
      </c>
      <c r="X18" s="216">
        <v>36722</v>
      </c>
      <c r="Y18" s="724">
        <v>38629</v>
      </c>
      <c r="Z18" s="214">
        <v>71528</v>
      </c>
      <c r="AA18" s="215">
        <v>70693</v>
      </c>
      <c r="AB18" s="216">
        <v>36288</v>
      </c>
      <c r="AC18" s="724">
        <v>36834</v>
      </c>
      <c r="AD18" s="214">
        <v>68959</v>
      </c>
      <c r="AE18" s="217">
        <v>69736</v>
      </c>
      <c r="AF18" s="218">
        <v>35137</v>
      </c>
      <c r="AG18" s="724">
        <v>34724</v>
      </c>
      <c r="AH18" s="219">
        <v>76104</v>
      </c>
      <c r="AI18" s="215">
        <v>80406</v>
      </c>
      <c r="AJ18" s="216">
        <v>36196</v>
      </c>
      <c r="AK18" s="724">
        <v>37628</v>
      </c>
      <c r="AL18" s="220">
        <v>5724</v>
      </c>
      <c r="AM18" s="221"/>
      <c r="AN18" s="222">
        <v>6718</v>
      </c>
      <c r="AO18" s="221"/>
      <c r="AP18" s="222">
        <v>9387</v>
      </c>
      <c r="AQ18" s="221"/>
      <c r="AR18" s="222">
        <v>7241</v>
      </c>
      <c r="AS18" s="221"/>
      <c r="AT18" s="222">
        <v>8291</v>
      </c>
      <c r="AU18" s="221"/>
      <c r="AV18" s="222">
        <v>7794</v>
      </c>
      <c r="AW18" s="221"/>
      <c r="AX18" s="222">
        <v>6646</v>
      </c>
      <c r="AY18" s="221"/>
      <c r="AZ18" s="222">
        <v>6214</v>
      </c>
      <c r="BA18" s="221"/>
      <c r="BB18" s="222">
        <v>7764</v>
      </c>
      <c r="BC18" s="221"/>
      <c r="BD18" s="222">
        <v>6733</v>
      </c>
      <c r="BE18" s="221"/>
      <c r="BF18" s="222">
        <v>7280</v>
      </c>
      <c r="BG18" s="221"/>
      <c r="BH18" s="222">
        <v>6069</v>
      </c>
      <c r="BI18" s="221"/>
      <c r="BJ18" s="223">
        <v>85861</v>
      </c>
      <c r="BK18" s="215">
        <v>86889</v>
      </c>
      <c r="BL18" s="216">
        <v>45155</v>
      </c>
      <c r="BM18" s="724">
        <v>43950</v>
      </c>
      <c r="BN18" s="224">
        <v>5777</v>
      </c>
      <c r="BO18" s="221">
        <v>0.92592592592592382</v>
      </c>
      <c r="BP18" s="222">
        <v>7091</v>
      </c>
      <c r="BQ18" s="221">
        <v>5.5522476927657038</v>
      </c>
      <c r="BR18" s="222">
        <v>9989</v>
      </c>
      <c r="BS18" s="221">
        <v>6.4131245339299028</v>
      </c>
      <c r="BT18" s="222">
        <v>7642</v>
      </c>
      <c r="BU18" s="221">
        <v>5.5379091285733892</v>
      </c>
      <c r="BV18" s="222">
        <v>7873</v>
      </c>
      <c r="BW18" s="221">
        <v>-5.0416113858400706</v>
      </c>
      <c r="BX18" s="222">
        <v>9060</v>
      </c>
      <c r="BY18" s="221">
        <v>16.24326404926866</v>
      </c>
      <c r="BZ18" s="222">
        <v>6705</v>
      </c>
      <c r="CA18" s="221">
        <v>0.88775203129702618</v>
      </c>
      <c r="CB18" s="222">
        <v>6164</v>
      </c>
      <c r="CC18" s="221">
        <v>-0.80463469584807967</v>
      </c>
      <c r="CD18" s="222">
        <v>7773</v>
      </c>
      <c r="CE18" s="221">
        <v>0.11591962905718844</v>
      </c>
      <c r="CF18" s="220">
        <v>7245</v>
      </c>
      <c r="CG18" s="653">
        <v>7.6043368483588409</v>
      </c>
      <c r="CH18" s="222">
        <v>6764</v>
      </c>
      <c r="CI18" s="221">
        <v>-7.0879120879120876</v>
      </c>
      <c r="CJ18" s="222">
        <v>3767</v>
      </c>
      <c r="CK18" s="221">
        <v>-37.930466304168732</v>
      </c>
      <c r="CL18" s="219">
        <v>85850</v>
      </c>
      <c r="CM18" s="215">
        <v>87687</v>
      </c>
      <c r="CN18" s="216">
        <v>47432</v>
      </c>
      <c r="CO18" s="724">
        <v>45217</v>
      </c>
      <c r="CP18" s="220">
        <v>7555</v>
      </c>
      <c r="CQ18" s="221">
        <v>30.777220010386003</v>
      </c>
      <c r="CR18" s="220">
        <v>7180</v>
      </c>
      <c r="CS18" s="225">
        <v>1.2551121139472627</v>
      </c>
      <c r="CT18" s="226">
        <v>9959</v>
      </c>
      <c r="CU18" s="225">
        <v>-0.30033036339973762</v>
      </c>
      <c r="CV18" s="222">
        <v>8424</v>
      </c>
      <c r="CW18" s="225">
        <v>10.232923318503012</v>
      </c>
      <c r="CX18" s="226">
        <v>8869</v>
      </c>
      <c r="CY18" s="225">
        <v>12.650831957322481</v>
      </c>
      <c r="CZ18" s="663">
        <v>8381</v>
      </c>
      <c r="DA18" s="225">
        <v>-7.4944812362030859</v>
      </c>
      <c r="DB18" s="226">
        <v>7261</v>
      </c>
      <c r="DC18" s="225">
        <v>8.2923191648023789</v>
      </c>
      <c r="DD18" s="226">
        <v>7116</v>
      </c>
      <c r="DE18" s="225">
        <v>15.444516547696296</v>
      </c>
      <c r="DF18" s="226">
        <v>8232</v>
      </c>
      <c r="DG18" s="225">
        <v>5.9050559629486514</v>
      </c>
      <c r="DH18" s="226">
        <v>8111</v>
      </c>
      <c r="DI18" s="225">
        <v>11.953071083505876</v>
      </c>
      <c r="DJ18" s="226">
        <v>7717</v>
      </c>
      <c r="DK18" s="225">
        <v>14.08929627439386</v>
      </c>
      <c r="DL18" s="226">
        <v>4997</v>
      </c>
      <c r="DM18" s="1014">
        <v>32.651977701088413</v>
      </c>
      <c r="DN18" s="1177">
        <v>93802</v>
      </c>
      <c r="DO18" s="215">
        <v>91232</v>
      </c>
      <c r="DP18" s="1002">
        <v>50368</v>
      </c>
      <c r="DQ18" s="1025">
        <v>48283</v>
      </c>
      <c r="DR18" s="1121">
        <v>6376</v>
      </c>
      <c r="DS18" s="225">
        <v>-15.6055592322965</v>
      </c>
      <c r="DT18" s="226">
        <v>6775</v>
      </c>
      <c r="DU18" s="1164">
        <v>-5.6406685236768794</v>
      </c>
      <c r="DV18" s="226">
        <v>8973</v>
      </c>
      <c r="DW18" s="225">
        <v>-9.9005924289587313</v>
      </c>
      <c r="DX18" s="226">
        <v>755</v>
      </c>
      <c r="DY18" s="225">
        <v>-91.037511870845208</v>
      </c>
      <c r="DZ18" s="226">
        <v>4760</v>
      </c>
      <c r="EA18" s="225">
        <v>-46.329913180741912</v>
      </c>
      <c r="EB18" s="226">
        <v>7690</v>
      </c>
      <c r="EC18" s="225">
        <v>-8.2448395179572742</v>
      </c>
      <c r="ED18" s="1364">
        <v>7284</v>
      </c>
      <c r="EE18" s="225">
        <v>0.3167607767525169</v>
      </c>
      <c r="EF18" s="1364">
        <v>6874</v>
      </c>
      <c r="EG18" s="225">
        <v>-3.4007869589657105</v>
      </c>
      <c r="EH18" s="1364">
        <v>9430</v>
      </c>
      <c r="EI18" s="225">
        <v>14.552964042759967</v>
      </c>
      <c r="EJ18" s="1364">
        <v>9151</v>
      </c>
      <c r="EK18" s="225">
        <v>12.822093453334986</v>
      </c>
      <c r="EL18" s="1364">
        <v>9386</v>
      </c>
      <c r="EM18" s="225">
        <v>21.627575482700536</v>
      </c>
      <c r="EN18" s="1364">
        <v>9418</v>
      </c>
      <c r="EO18" s="225">
        <v>88.473083850310189</v>
      </c>
      <c r="EP18" s="1177">
        <v>86872</v>
      </c>
      <c r="EQ18" s="1630">
        <v>83384</v>
      </c>
      <c r="ER18" s="1642">
        <v>-8.6022448263767188</v>
      </c>
      <c r="ES18" s="2580"/>
      <c r="ET18" s="1002">
        <v>35329</v>
      </c>
      <c r="EU18" s="1712">
        <v>36793</v>
      </c>
      <c r="EV18" s="1364">
        <v>4895</v>
      </c>
      <c r="EW18" s="225">
        <v>-23.227728983688834</v>
      </c>
      <c r="EX18" s="1364">
        <v>5274</v>
      </c>
      <c r="EY18" s="225">
        <v>-22.154981549815503</v>
      </c>
      <c r="EZ18" s="1364">
        <v>8467</v>
      </c>
      <c r="FA18" s="225">
        <v>-5.6391396411456611</v>
      </c>
      <c r="FB18" s="1364">
        <v>6168</v>
      </c>
      <c r="FC18" s="225">
        <v>716.95364238410593</v>
      </c>
      <c r="FD18" s="1364">
        <v>6631</v>
      </c>
      <c r="FE18" s="225">
        <v>39.306722689075627</v>
      </c>
      <c r="FF18" s="1364">
        <v>8709</v>
      </c>
      <c r="FG18" s="225">
        <v>13.250975292587782</v>
      </c>
      <c r="FH18" s="1364">
        <v>7405</v>
      </c>
      <c r="FI18" s="225">
        <v>1.6611751784733713</v>
      </c>
      <c r="FJ18" s="1364">
        <v>7402</v>
      </c>
      <c r="FK18" s="225">
        <v>7.6811172534186909</v>
      </c>
      <c r="FL18" s="1364">
        <v>7448</v>
      </c>
      <c r="FM18" s="225">
        <v>-21.018027571580063</v>
      </c>
      <c r="FN18" s="1364">
        <v>5327</v>
      </c>
      <c r="FO18" s="225">
        <v>-41.787782755982953</v>
      </c>
      <c r="FP18" s="1364">
        <v>6137</v>
      </c>
      <c r="FQ18" s="225">
        <v>-34.615384615384613</v>
      </c>
      <c r="FR18" s="1364">
        <v>7198</v>
      </c>
      <c r="FS18" s="225">
        <v>-23.571883627097051</v>
      </c>
      <c r="FT18" s="1852">
        <v>81061</v>
      </c>
      <c r="FU18" s="1853">
        <v>-6.6891518556036544</v>
      </c>
      <c r="FV18" s="217"/>
      <c r="FW18" s="1002">
        <f t="shared" si="0"/>
        <v>40144</v>
      </c>
      <c r="FX18" s="1469">
        <v>43763</v>
      </c>
      <c r="FY18" s="1834">
        <v>18.943820835484999</v>
      </c>
      <c r="FZ18" s="2250">
        <v>5600</v>
      </c>
      <c r="GA18" s="2251">
        <v>14.402451481103171</v>
      </c>
      <c r="GB18" s="2252"/>
      <c r="GC18" s="1783"/>
      <c r="GD18" s="2253"/>
      <c r="GE18" s="1783"/>
      <c r="GF18" s="2253"/>
      <c r="GG18" s="1783"/>
      <c r="GH18" s="2253"/>
      <c r="GI18" s="1783"/>
      <c r="GJ18" s="2253"/>
      <c r="GK18" s="1783"/>
      <c r="GL18" s="2253"/>
      <c r="GM18" s="1783"/>
      <c r="GN18" s="2253"/>
      <c r="GO18" s="1783"/>
      <c r="GP18" s="2253"/>
      <c r="GQ18" s="1783"/>
      <c r="GR18" s="2253"/>
      <c r="GS18" s="1783"/>
      <c r="GT18" s="2253"/>
      <c r="GU18" s="1783"/>
      <c r="GV18" s="2254"/>
      <c r="GW18" s="2255"/>
      <c r="GX18" s="2667"/>
      <c r="GY18" s="227"/>
      <c r="GZ18" s="1783"/>
      <c r="HA18" s="2648"/>
      <c r="HB18" s="1974"/>
      <c r="HC18" s="1988"/>
      <c r="HD18" s="2580"/>
      <c r="HE18" s="2015"/>
      <c r="HF18" s="2000"/>
      <c r="HG18" s="2651"/>
      <c r="HH18" s="1469"/>
      <c r="HI18" s="1493"/>
      <c r="HJ18" s="2626"/>
      <c r="HK18" s="2555"/>
      <c r="HL18" s="2554"/>
    </row>
    <row r="19" spans="2:220" s="18" customFormat="1" ht="14">
      <c r="B19" s="50"/>
      <c r="C19" s="45" t="s">
        <v>48</v>
      </c>
      <c r="D19" s="213">
        <v>81677</v>
      </c>
      <c r="E19" s="214">
        <v>57219</v>
      </c>
      <c r="F19" s="214">
        <v>54055</v>
      </c>
      <c r="G19" s="215">
        <v>56983</v>
      </c>
      <c r="H19" s="216">
        <v>23514</v>
      </c>
      <c r="I19" s="724">
        <v>27095</v>
      </c>
      <c r="J19" s="214">
        <v>47944</v>
      </c>
      <c r="K19" s="215">
        <v>45550</v>
      </c>
      <c r="L19" s="216">
        <v>30417</v>
      </c>
      <c r="M19" s="724">
        <v>25282</v>
      </c>
      <c r="N19" s="213">
        <v>43051</v>
      </c>
      <c r="O19" s="215">
        <v>43007</v>
      </c>
      <c r="P19" s="216">
        <v>22350</v>
      </c>
      <c r="Q19" s="724">
        <v>20256</v>
      </c>
      <c r="R19" s="214">
        <v>38054</v>
      </c>
      <c r="S19" s="215">
        <v>35080</v>
      </c>
      <c r="T19" s="216">
        <v>21136</v>
      </c>
      <c r="U19" s="724">
        <v>18100</v>
      </c>
      <c r="V19" s="214">
        <v>38452</v>
      </c>
      <c r="W19" s="215">
        <v>40589</v>
      </c>
      <c r="X19" s="216">
        <v>18547</v>
      </c>
      <c r="Y19" s="724">
        <v>19154</v>
      </c>
      <c r="Z19" s="214">
        <v>45456</v>
      </c>
      <c r="AA19" s="215">
        <v>48808</v>
      </c>
      <c r="AB19" s="216">
        <v>23377</v>
      </c>
      <c r="AC19" s="724">
        <v>22671</v>
      </c>
      <c r="AD19" s="214">
        <v>56843</v>
      </c>
      <c r="AE19" s="217">
        <v>59010</v>
      </c>
      <c r="AF19" s="218">
        <v>29363</v>
      </c>
      <c r="AG19" s="724">
        <v>28293</v>
      </c>
      <c r="AH19" s="219">
        <v>64200</v>
      </c>
      <c r="AI19" s="215">
        <v>65882</v>
      </c>
      <c r="AJ19" s="216">
        <v>33714</v>
      </c>
      <c r="AK19" s="724">
        <v>31303</v>
      </c>
      <c r="AL19" s="220">
        <v>4771</v>
      </c>
      <c r="AM19" s="221"/>
      <c r="AN19" s="222">
        <v>6177</v>
      </c>
      <c r="AO19" s="221"/>
      <c r="AP19" s="222">
        <v>6980</v>
      </c>
      <c r="AQ19" s="221"/>
      <c r="AR19" s="222">
        <v>5632</v>
      </c>
      <c r="AS19" s="221"/>
      <c r="AT19" s="222">
        <v>7026</v>
      </c>
      <c r="AU19" s="221"/>
      <c r="AV19" s="222">
        <v>7165</v>
      </c>
      <c r="AW19" s="221"/>
      <c r="AX19" s="222">
        <v>6059</v>
      </c>
      <c r="AY19" s="221"/>
      <c r="AZ19" s="222">
        <v>4474</v>
      </c>
      <c r="BA19" s="221"/>
      <c r="BB19" s="222">
        <v>5201</v>
      </c>
      <c r="BC19" s="221"/>
      <c r="BD19" s="222">
        <v>5798</v>
      </c>
      <c r="BE19" s="221"/>
      <c r="BF19" s="222">
        <v>6029</v>
      </c>
      <c r="BG19" s="221"/>
      <c r="BH19" s="222">
        <v>5665</v>
      </c>
      <c r="BI19" s="221"/>
      <c r="BJ19" s="223">
        <v>70977</v>
      </c>
      <c r="BK19" s="215">
        <v>74095</v>
      </c>
      <c r="BL19" s="216">
        <v>37751</v>
      </c>
      <c r="BM19" s="724">
        <v>35557</v>
      </c>
      <c r="BN19" s="224">
        <v>5910</v>
      </c>
      <c r="BO19" s="221">
        <v>23.873401802557126</v>
      </c>
      <c r="BP19" s="222">
        <v>7108</v>
      </c>
      <c r="BQ19" s="221">
        <v>15.072041444066713</v>
      </c>
      <c r="BR19" s="222">
        <v>8028</v>
      </c>
      <c r="BS19" s="221">
        <v>15.014326647564474</v>
      </c>
      <c r="BT19" s="222">
        <v>6571</v>
      </c>
      <c r="BU19" s="221">
        <v>16.672585227272734</v>
      </c>
      <c r="BV19" s="222">
        <v>7777</v>
      </c>
      <c r="BW19" s="221">
        <v>10.688869911756328</v>
      </c>
      <c r="BX19" s="222">
        <v>8257</v>
      </c>
      <c r="BY19" s="221">
        <v>15.240753663642707</v>
      </c>
      <c r="BZ19" s="222">
        <v>7404</v>
      </c>
      <c r="CA19" s="221">
        <v>22.19838257138143</v>
      </c>
      <c r="CB19" s="222">
        <v>5267</v>
      </c>
      <c r="CC19" s="221">
        <v>17.72463120250336</v>
      </c>
      <c r="CD19" s="222">
        <v>5786</v>
      </c>
      <c r="CE19" s="221">
        <v>11.247836954431833</v>
      </c>
      <c r="CF19" s="220">
        <v>6324</v>
      </c>
      <c r="CG19" s="653">
        <v>9.0720938254570598</v>
      </c>
      <c r="CH19" s="222">
        <v>5951</v>
      </c>
      <c r="CI19" s="221">
        <v>-1.2937468900315139</v>
      </c>
      <c r="CJ19" s="222">
        <v>5122</v>
      </c>
      <c r="CK19" s="221">
        <v>-9.5851721094439455</v>
      </c>
      <c r="CL19" s="219">
        <v>79505</v>
      </c>
      <c r="CM19" s="215">
        <v>80618</v>
      </c>
      <c r="CN19" s="216">
        <v>43651</v>
      </c>
      <c r="CO19" s="724">
        <v>41062</v>
      </c>
      <c r="CP19" s="220">
        <v>7242</v>
      </c>
      <c r="CQ19" s="221">
        <v>22.53807106598984</v>
      </c>
      <c r="CR19" s="220">
        <v>6718</v>
      </c>
      <c r="CS19" s="225">
        <v>-5.4867754642656195</v>
      </c>
      <c r="CT19" s="226">
        <v>8199</v>
      </c>
      <c r="CU19" s="225">
        <v>2.1300448430493333</v>
      </c>
      <c r="CV19" s="222">
        <v>7565</v>
      </c>
      <c r="CW19" s="225">
        <v>15.127073504793785</v>
      </c>
      <c r="CX19" s="226">
        <v>8090</v>
      </c>
      <c r="CY19" s="225">
        <v>4.0246881831040184</v>
      </c>
      <c r="CZ19" s="663">
        <v>8466</v>
      </c>
      <c r="DA19" s="225">
        <v>2.531185660651559</v>
      </c>
      <c r="DB19" s="226">
        <v>6881</v>
      </c>
      <c r="DC19" s="225">
        <v>-7.0637493246893541</v>
      </c>
      <c r="DD19" s="226">
        <v>5121</v>
      </c>
      <c r="DE19" s="225">
        <v>-2.7719764571862555</v>
      </c>
      <c r="DF19" s="226">
        <v>6105</v>
      </c>
      <c r="DG19" s="225">
        <v>5.5133079847908846</v>
      </c>
      <c r="DH19" s="226">
        <v>6998</v>
      </c>
      <c r="DI19" s="225">
        <v>10.657811511701468</v>
      </c>
      <c r="DJ19" s="226">
        <v>7496</v>
      </c>
      <c r="DK19" s="225">
        <v>25.962023189379948</v>
      </c>
      <c r="DL19" s="226">
        <v>6000</v>
      </c>
      <c r="DM19" s="1014">
        <v>17.141741507223742</v>
      </c>
      <c r="DN19" s="1175">
        <v>84881</v>
      </c>
      <c r="DO19" s="215">
        <v>79819</v>
      </c>
      <c r="DP19" s="1002">
        <v>46280</v>
      </c>
      <c r="DQ19" s="1025">
        <v>42228</v>
      </c>
      <c r="DR19" s="1121">
        <v>7338</v>
      </c>
      <c r="DS19" s="225">
        <v>1.3256006628003405</v>
      </c>
      <c r="DT19" s="226">
        <v>7369</v>
      </c>
      <c r="DU19" s="1164">
        <v>9.6903840428699084</v>
      </c>
      <c r="DV19" s="226">
        <v>2390</v>
      </c>
      <c r="DW19" s="225">
        <v>-70.850103671179411</v>
      </c>
      <c r="DX19" s="226">
        <v>74</v>
      </c>
      <c r="DY19" s="225">
        <v>-99.02181097157964</v>
      </c>
      <c r="DZ19" s="226">
        <v>3329</v>
      </c>
      <c r="EA19" s="225">
        <v>-58.8504326328801</v>
      </c>
      <c r="EB19" s="226">
        <v>6772</v>
      </c>
      <c r="EC19" s="225">
        <v>-20.009449562957712</v>
      </c>
      <c r="ED19" s="1364">
        <v>8970</v>
      </c>
      <c r="EE19" s="225">
        <v>30.358959453567792</v>
      </c>
      <c r="EF19" s="1364">
        <v>6587</v>
      </c>
      <c r="EG19" s="225">
        <v>28.627221245850421</v>
      </c>
      <c r="EH19" s="1364">
        <v>6476</v>
      </c>
      <c r="EI19" s="225">
        <v>6.0769860769860742</v>
      </c>
      <c r="EJ19" s="1364">
        <v>6162</v>
      </c>
      <c r="EK19" s="225">
        <v>-11.946270362960846</v>
      </c>
      <c r="EL19" s="1364">
        <v>6016</v>
      </c>
      <c r="EM19" s="225">
        <v>-19.743863393810031</v>
      </c>
      <c r="EN19" s="1364">
        <v>5928</v>
      </c>
      <c r="EO19" s="225">
        <v>-1.2000000000000028</v>
      </c>
      <c r="EP19" s="1175">
        <v>67411</v>
      </c>
      <c r="EQ19" s="1630">
        <v>69785</v>
      </c>
      <c r="ER19" s="1642">
        <v>-12.570941755722316</v>
      </c>
      <c r="ES19" s="2580"/>
      <c r="ET19" s="1002">
        <v>27272</v>
      </c>
      <c r="EU19" s="1712">
        <v>32208</v>
      </c>
      <c r="EV19" s="1364">
        <v>6217</v>
      </c>
      <c r="EW19" s="225">
        <v>-15.276642136822034</v>
      </c>
      <c r="EX19" s="1364">
        <v>5619</v>
      </c>
      <c r="EY19" s="225">
        <v>-23.748134075179806</v>
      </c>
      <c r="EZ19" s="1364">
        <v>7635</v>
      </c>
      <c r="FA19" s="225">
        <v>219.45606694560672</v>
      </c>
      <c r="FB19" s="1364">
        <v>6884</v>
      </c>
      <c r="FC19" s="225">
        <v>9202.7027027027034</v>
      </c>
      <c r="FD19" s="1364">
        <v>8377</v>
      </c>
      <c r="FE19" s="225">
        <v>151.63712826674674</v>
      </c>
      <c r="FF19" s="1364">
        <v>8963</v>
      </c>
      <c r="FG19" s="225">
        <v>32.353809805079749</v>
      </c>
      <c r="FH19" s="1364">
        <v>7206</v>
      </c>
      <c r="FI19" s="225">
        <v>-19.665551839464882</v>
      </c>
      <c r="FJ19" s="1364">
        <v>4073</v>
      </c>
      <c r="FK19" s="225">
        <v>-38.166084712312134</v>
      </c>
      <c r="FL19" s="1364">
        <v>4689</v>
      </c>
      <c r="FM19" s="225">
        <v>-27.594193946880779</v>
      </c>
      <c r="FN19" s="1364">
        <v>4727</v>
      </c>
      <c r="FO19" s="225">
        <v>-23.287893541058097</v>
      </c>
      <c r="FP19" s="1364">
        <v>6563</v>
      </c>
      <c r="FQ19" s="225">
        <v>9.0924202127659441</v>
      </c>
      <c r="FR19" s="1364">
        <v>1608</v>
      </c>
      <c r="FS19" s="225">
        <v>-72.874493927125513</v>
      </c>
      <c r="FT19" s="1848">
        <v>72561</v>
      </c>
      <c r="FU19" s="1849">
        <v>7.6397027191407858</v>
      </c>
      <c r="FV19" s="217"/>
      <c r="FW19" s="1002">
        <f t="shared" si="0"/>
        <v>43695</v>
      </c>
      <c r="FX19" s="1469">
        <v>40192</v>
      </c>
      <c r="FY19" s="1834">
        <v>24.788872329855934</v>
      </c>
      <c r="FZ19" s="2250">
        <v>11851</v>
      </c>
      <c r="GA19" s="2251">
        <v>90.622486729934053</v>
      </c>
      <c r="GB19" s="2252"/>
      <c r="GC19" s="1783"/>
      <c r="GD19" s="2253"/>
      <c r="GE19" s="1783"/>
      <c r="GF19" s="2253"/>
      <c r="GG19" s="1783"/>
      <c r="GH19" s="2253"/>
      <c r="GI19" s="1783"/>
      <c r="GJ19" s="2253"/>
      <c r="GK19" s="1783"/>
      <c r="GL19" s="2253"/>
      <c r="GM19" s="1783"/>
      <c r="GN19" s="2253"/>
      <c r="GO19" s="1783"/>
      <c r="GP19" s="2253"/>
      <c r="GQ19" s="1783"/>
      <c r="GR19" s="2253"/>
      <c r="GS19" s="1783"/>
      <c r="GT19" s="2253"/>
      <c r="GU19" s="1783"/>
      <c r="GV19" s="2254"/>
      <c r="GW19" s="2255"/>
      <c r="GX19" s="2667"/>
      <c r="GY19" s="279"/>
      <c r="GZ19" s="1781"/>
      <c r="HA19" s="2648"/>
      <c r="HB19" s="1974"/>
      <c r="HC19" s="1988"/>
      <c r="HD19" s="2580"/>
      <c r="HE19" s="2015"/>
      <c r="HF19" s="2000"/>
      <c r="HG19" s="2651"/>
      <c r="HH19" s="1469"/>
      <c r="HI19" s="1493"/>
      <c r="HJ19" s="2626"/>
      <c r="HK19" s="2555"/>
      <c r="HL19" s="2554"/>
    </row>
    <row r="20" spans="2:220" s="18" customFormat="1" ht="18" customHeight="1" thickBot="1">
      <c r="B20" s="51"/>
      <c r="C20" s="52" t="s">
        <v>38</v>
      </c>
      <c r="D20" s="229">
        <v>475613</v>
      </c>
      <c r="E20" s="230">
        <v>425664</v>
      </c>
      <c r="F20" s="230">
        <v>319907</v>
      </c>
      <c r="G20" s="231">
        <v>319920</v>
      </c>
      <c r="H20" s="232">
        <v>168628</v>
      </c>
      <c r="I20" s="725">
        <v>160470</v>
      </c>
      <c r="J20" s="230">
        <v>326926</v>
      </c>
      <c r="K20" s="231">
        <v>329432</v>
      </c>
      <c r="L20" s="232">
        <v>164117</v>
      </c>
      <c r="M20" s="725">
        <v>158243</v>
      </c>
      <c r="N20" s="229">
        <v>307269</v>
      </c>
      <c r="O20" s="231">
        <v>297209</v>
      </c>
      <c r="P20" s="232">
        <v>159660</v>
      </c>
      <c r="Q20" s="725">
        <v>136990</v>
      </c>
      <c r="R20" s="230">
        <v>289892</v>
      </c>
      <c r="S20" s="231">
        <v>279371</v>
      </c>
      <c r="T20" s="232">
        <v>152231</v>
      </c>
      <c r="U20" s="725">
        <v>145001</v>
      </c>
      <c r="V20" s="230">
        <v>291363</v>
      </c>
      <c r="W20" s="231">
        <v>300986</v>
      </c>
      <c r="X20" s="232">
        <v>138482</v>
      </c>
      <c r="Y20" s="725">
        <v>145048</v>
      </c>
      <c r="Z20" s="230">
        <v>298357</v>
      </c>
      <c r="AA20" s="231">
        <v>304497</v>
      </c>
      <c r="AB20" s="232">
        <v>149364</v>
      </c>
      <c r="AC20" s="725">
        <v>141532</v>
      </c>
      <c r="AD20" s="230">
        <v>319556</v>
      </c>
      <c r="AE20" s="233">
        <v>324254</v>
      </c>
      <c r="AF20" s="234">
        <v>162016</v>
      </c>
      <c r="AG20" s="725">
        <v>154499</v>
      </c>
      <c r="AH20" s="235">
        <v>352024</v>
      </c>
      <c r="AI20" s="236">
        <v>362584</v>
      </c>
      <c r="AJ20" s="237">
        <v>176609</v>
      </c>
      <c r="AK20" s="725">
        <v>172550</v>
      </c>
      <c r="AL20" s="238">
        <v>35013</v>
      </c>
      <c r="AM20" s="239"/>
      <c r="AN20" s="240">
        <v>28773</v>
      </c>
      <c r="AO20" s="239"/>
      <c r="AP20" s="240">
        <v>34001</v>
      </c>
      <c r="AQ20" s="239"/>
      <c r="AR20" s="240">
        <v>32672</v>
      </c>
      <c r="AS20" s="239"/>
      <c r="AT20" s="240">
        <v>32418</v>
      </c>
      <c r="AU20" s="239"/>
      <c r="AV20" s="240">
        <v>33645</v>
      </c>
      <c r="AW20" s="239"/>
      <c r="AX20" s="240">
        <v>32544</v>
      </c>
      <c r="AY20" s="239"/>
      <c r="AZ20" s="240">
        <v>27723</v>
      </c>
      <c r="BA20" s="239"/>
      <c r="BB20" s="240">
        <v>29888</v>
      </c>
      <c r="BC20" s="239"/>
      <c r="BD20" s="240">
        <v>30911</v>
      </c>
      <c r="BE20" s="239"/>
      <c r="BF20" s="240">
        <v>32231</v>
      </c>
      <c r="BG20" s="239"/>
      <c r="BH20" s="240">
        <v>30689</v>
      </c>
      <c r="BI20" s="239"/>
      <c r="BJ20" s="241">
        <v>380508</v>
      </c>
      <c r="BK20" s="231">
        <v>388895</v>
      </c>
      <c r="BL20" s="232">
        <v>196522</v>
      </c>
      <c r="BM20" s="725">
        <v>188890</v>
      </c>
      <c r="BN20" s="242">
        <v>40375</v>
      </c>
      <c r="BO20" s="259">
        <v>15.314311827035667</v>
      </c>
      <c r="BP20" s="240">
        <v>32203</v>
      </c>
      <c r="BQ20" s="259">
        <v>11.92089806415737</v>
      </c>
      <c r="BR20" s="240">
        <v>33596</v>
      </c>
      <c r="BS20" s="259">
        <v>-1.1911414370165687</v>
      </c>
      <c r="BT20" s="240">
        <v>36079</v>
      </c>
      <c r="BU20" s="259">
        <v>10.427889324191966</v>
      </c>
      <c r="BV20" s="240">
        <v>35894</v>
      </c>
      <c r="BW20" s="259">
        <v>10.722438151644155</v>
      </c>
      <c r="BX20" s="240">
        <v>35459</v>
      </c>
      <c r="BY20" s="259">
        <v>5.391588646158425</v>
      </c>
      <c r="BZ20" s="240">
        <v>32020</v>
      </c>
      <c r="CA20" s="259">
        <v>-1.6101278269419907</v>
      </c>
      <c r="CB20" s="240">
        <v>30530</v>
      </c>
      <c r="CC20" s="259">
        <v>10.125166828986764</v>
      </c>
      <c r="CD20" s="240">
        <v>27135</v>
      </c>
      <c r="CE20" s="259">
        <v>-9.2110546038543788</v>
      </c>
      <c r="CF20" s="244">
        <v>27593</v>
      </c>
      <c r="CG20" s="654">
        <v>-10.734042897350463</v>
      </c>
      <c r="CH20" s="240">
        <v>31932</v>
      </c>
      <c r="CI20" s="259">
        <v>-0.92767832211225709</v>
      </c>
      <c r="CJ20" s="240">
        <v>21926</v>
      </c>
      <c r="CK20" s="259">
        <v>-28.554205089771585</v>
      </c>
      <c r="CL20" s="235">
        <v>384742</v>
      </c>
      <c r="CM20" s="231">
        <v>376958</v>
      </c>
      <c r="CN20" s="232">
        <v>213606</v>
      </c>
      <c r="CO20" s="725">
        <v>197117</v>
      </c>
      <c r="CP20" s="244">
        <v>37925</v>
      </c>
      <c r="CQ20" s="259">
        <v>-6.0681114551083652</v>
      </c>
      <c r="CR20" s="244">
        <v>27985</v>
      </c>
      <c r="CS20" s="246">
        <v>-13.098158556656216</v>
      </c>
      <c r="CT20" s="247">
        <v>32480</v>
      </c>
      <c r="CU20" s="246">
        <v>-3.3218240266698444</v>
      </c>
      <c r="CV20" s="240">
        <v>35870</v>
      </c>
      <c r="CW20" s="246">
        <v>-0.57928434823581654</v>
      </c>
      <c r="CX20" s="247">
        <v>36545</v>
      </c>
      <c r="CY20" s="246">
        <v>1.8136735944726183</v>
      </c>
      <c r="CZ20" s="240">
        <v>38328</v>
      </c>
      <c r="DA20" s="246">
        <v>8.091034716151043</v>
      </c>
      <c r="DB20" s="247">
        <v>33768</v>
      </c>
      <c r="DC20" s="246">
        <v>5.4590880699562803</v>
      </c>
      <c r="DD20" s="247">
        <v>29908</v>
      </c>
      <c r="DE20" s="246">
        <v>-2.0373403209957388</v>
      </c>
      <c r="DF20" s="247">
        <v>33317</v>
      </c>
      <c r="DG20" s="246">
        <v>22.782384374424169</v>
      </c>
      <c r="DH20" s="247">
        <v>33026</v>
      </c>
      <c r="DI20" s="246">
        <v>19.689776392563331</v>
      </c>
      <c r="DJ20" s="247">
        <v>32328</v>
      </c>
      <c r="DK20" s="246">
        <v>1.2401352874858986</v>
      </c>
      <c r="DL20" s="247">
        <v>28326</v>
      </c>
      <c r="DM20" s="1015">
        <v>29.189090577396684</v>
      </c>
      <c r="DN20" s="1176">
        <v>399806</v>
      </c>
      <c r="DO20" s="231">
        <v>403912</v>
      </c>
      <c r="DP20" s="1003">
        <v>209133</v>
      </c>
      <c r="DQ20" s="1026">
        <v>207736</v>
      </c>
      <c r="DR20" s="1122">
        <v>38574</v>
      </c>
      <c r="DS20" s="246">
        <v>1.7112722478576075</v>
      </c>
      <c r="DT20" s="247">
        <v>32844</v>
      </c>
      <c r="DU20" s="1166">
        <v>17.362872967661261</v>
      </c>
      <c r="DV20" s="247">
        <v>31078</v>
      </c>
      <c r="DW20" s="246">
        <v>-4.316502463054178</v>
      </c>
      <c r="DX20" s="247">
        <v>11956</v>
      </c>
      <c r="DY20" s="246">
        <v>-66.668525229997215</v>
      </c>
      <c r="DZ20" s="247">
        <v>20259</v>
      </c>
      <c r="EA20" s="246">
        <v>-44.564235873580515</v>
      </c>
      <c r="EB20" s="247">
        <v>29635</v>
      </c>
      <c r="EC20" s="246">
        <v>-22.68054685869339</v>
      </c>
      <c r="ED20" s="1365">
        <v>35740</v>
      </c>
      <c r="EE20" s="246">
        <v>5.8398483771618004</v>
      </c>
      <c r="EF20" s="1365">
        <v>33474</v>
      </c>
      <c r="EG20" s="246">
        <v>11.923231242476945</v>
      </c>
      <c r="EH20" s="1365">
        <v>40614</v>
      </c>
      <c r="EI20" s="246">
        <v>21.90173184860582</v>
      </c>
      <c r="EJ20" s="1365">
        <v>36275</v>
      </c>
      <c r="EK20" s="246">
        <v>9.8377036274450518</v>
      </c>
      <c r="EL20" s="1365">
        <v>36283</v>
      </c>
      <c r="EM20" s="246">
        <v>12.233976738431068</v>
      </c>
      <c r="EN20" s="1365">
        <v>40590</v>
      </c>
      <c r="EO20" s="246">
        <v>43.295911883075632</v>
      </c>
      <c r="EP20" s="1176">
        <v>387322</v>
      </c>
      <c r="EQ20" s="1631">
        <v>402383</v>
      </c>
      <c r="ER20" s="1643">
        <v>-0.37854780249163866</v>
      </c>
      <c r="ES20" s="2581"/>
      <c r="ET20" s="1003">
        <v>164346</v>
      </c>
      <c r="EU20" s="1713">
        <v>171678</v>
      </c>
      <c r="EV20" s="1365">
        <v>36232</v>
      </c>
      <c r="EW20" s="246">
        <v>-6.0714470887126026</v>
      </c>
      <c r="EX20" s="1365">
        <v>35297</v>
      </c>
      <c r="EY20" s="246">
        <v>7.4686396297649367</v>
      </c>
      <c r="EZ20" s="1365">
        <v>46028</v>
      </c>
      <c r="FA20" s="246">
        <v>48.104768646631044</v>
      </c>
      <c r="FB20" s="1365">
        <v>42854</v>
      </c>
      <c r="FC20" s="246">
        <v>258.43091334894615</v>
      </c>
      <c r="FD20" s="1365">
        <v>39823</v>
      </c>
      <c r="FE20" s="246">
        <v>96.569425934152719</v>
      </c>
      <c r="FF20" s="1365">
        <v>45395</v>
      </c>
      <c r="FG20" s="246">
        <v>53.180361059557953</v>
      </c>
      <c r="FH20" s="1365">
        <v>38197</v>
      </c>
      <c r="FI20" s="246">
        <v>6.8746502518186787</v>
      </c>
      <c r="FJ20" s="1365">
        <v>33386</v>
      </c>
      <c r="FK20" s="246">
        <v>-0.26289060166099887</v>
      </c>
      <c r="FL20" s="1365">
        <v>33349</v>
      </c>
      <c r="FM20" s="246">
        <v>-17.887920421529529</v>
      </c>
      <c r="FN20" s="1365">
        <v>27641</v>
      </c>
      <c r="FO20" s="246">
        <v>-23.801516195727075</v>
      </c>
      <c r="FP20" s="1365">
        <v>34999</v>
      </c>
      <c r="FQ20" s="246">
        <v>-3.5388473940964076</v>
      </c>
      <c r="FR20" s="1365">
        <v>27996</v>
      </c>
      <c r="FS20" s="246">
        <v>-31.027346637102738</v>
      </c>
      <c r="FT20" s="1850">
        <v>441197</v>
      </c>
      <c r="FU20" s="1851">
        <v>13.909615255523832</v>
      </c>
      <c r="FV20" s="233"/>
      <c r="FW20" s="1003">
        <f t="shared" si="0"/>
        <v>245629</v>
      </c>
      <c r="FX20" s="1470">
        <v>233004</v>
      </c>
      <c r="FY20" s="1835">
        <v>35.721525180861846</v>
      </c>
      <c r="FZ20" s="2257">
        <v>49270</v>
      </c>
      <c r="GA20" s="2258">
        <v>38.309519130898565</v>
      </c>
      <c r="GB20" s="2259"/>
      <c r="GC20" s="2260"/>
      <c r="GD20" s="2261"/>
      <c r="GE20" s="2260"/>
      <c r="GF20" s="2261"/>
      <c r="GG20" s="2260"/>
      <c r="GH20" s="2261"/>
      <c r="GI20" s="2260"/>
      <c r="GJ20" s="2261"/>
      <c r="GK20" s="2260"/>
      <c r="GL20" s="2261"/>
      <c r="GM20" s="2260"/>
      <c r="GN20" s="2261"/>
      <c r="GO20" s="2260"/>
      <c r="GP20" s="2261"/>
      <c r="GQ20" s="2260"/>
      <c r="GR20" s="2261"/>
      <c r="GS20" s="2260"/>
      <c r="GT20" s="2261"/>
      <c r="GU20" s="2260"/>
      <c r="GV20" s="2262"/>
      <c r="GW20" s="2263"/>
      <c r="GX20" s="2668"/>
      <c r="GY20" s="655"/>
      <c r="GZ20" s="1782"/>
      <c r="HA20" s="2649"/>
      <c r="HB20" s="1975"/>
      <c r="HC20" s="1989"/>
      <c r="HD20" s="2581"/>
      <c r="HE20" s="2016"/>
      <c r="HF20" s="2001"/>
      <c r="HG20" s="2652"/>
      <c r="HH20" s="1470"/>
      <c r="HI20" s="1494"/>
      <c r="HJ20" s="2627"/>
      <c r="HK20" s="2555"/>
      <c r="HL20" s="2554"/>
    </row>
    <row r="21" spans="2:220" s="973" customFormat="1" ht="30" customHeight="1" thickBot="1">
      <c r="B21" s="43" t="s">
        <v>49</v>
      </c>
      <c r="C21" s="44"/>
      <c r="D21" s="176">
        <v>1333766</v>
      </c>
      <c r="E21" s="177">
        <v>1445695</v>
      </c>
      <c r="F21" s="177">
        <v>1535942</v>
      </c>
      <c r="G21" s="178">
        <v>1658858</v>
      </c>
      <c r="H21" s="179">
        <v>639112</v>
      </c>
      <c r="I21" s="722">
        <v>759436</v>
      </c>
      <c r="J21" s="177">
        <v>1899188</v>
      </c>
      <c r="K21" s="178">
        <v>1996216</v>
      </c>
      <c r="L21" s="179">
        <v>862909</v>
      </c>
      <c r="M21" s="722">
        <v>925620</v>
      </c>
      <c r="N21" s="176">
        <v>2003141</v>
      </c>
      <c r="O21" s="178">
        <v>2060489</v>
      </c>
      <c r="P21" s="179">
        <v>896334</v>
      </c>
      <c r="Q21" s="722">
        <v>958440</v>
      </c>
      <c r="R21" s="177">
        <v>2344417</v>
      </c>
      <c r="S21" s="178">
        <v>2308359</v>
      </c>
      <c r="T21" s="179">
        <v>1182079</v>
      </c>
      <c r="U21" s="722">
        <v>1179878</v>
      </c>
      <c r="V21" s="177">
        <v>2362472</v>
      </c>
      <c r="W21" s="178">
        <v>2374111</v>
      </c>
      <c r="X21" s="179">
        <v>1133048</v>
      </c>
      <c r="Y21" s="722">
        <v>1153596</v>
      </c>
      <c r="Z21" s="177">
        <v>2373214</v>
      </c>
      <c r="AA21" s="178">
        <v>2353073</v>
      </c>
      <c r="AB21" s="179">
        <v>1121293</v>
      </c>
      <c r="AC21" s="722">
        <v>1142559</v>
      </c>
      <c r="AD21" s="177">
        <v>2389606</v>
      </c>
      <c r="AE21" s="180">
        <v>2427984</v>
      </c>
      <c r="AF21" s="181">
        <v>1124977</v>
      </c>
      <c r="AG21" s="722">
        <v>1171284</v>
      </c>
      <c r="AH21" s="182">
        <v>2531974</v>
      </c>
      <c r="AI21" s="248">
        <v>2583214</v>
      </c>
      <c r="AJ21" s="249">
        <v>1204109</v>
      </c>
      <c r="AK21" s="722">
        <v>1264505</v>
      </c>
      <c r="AL21" s="250">
        <v>206473</v>
      </c>
      <c r="AM21" s="251"/>
      <c r="AN21" s="664">
        <v>181608</v>
      </c>
      <c r="AO21" s="251"/>
      <c r="AP21" s="664">
        <v>230143</v>
      </c>
      <c r="AQ21" s="251"/>
      <c r="AR21" s="664">
        <v>211938</v>
      </c>
      <c r="AS21" s="251"/>
      <c r="AT21" s="664">
        <v>224082</v>
      </c>
      <c r="AU21" s="251"/>
      <c r="AV21" s="664">
        <v>210969</v>
      </c>
      <c r="AW21" s="251"/>
      <c r="AX21" s="664">
        <v>219827</v>
      </c>
      <c r="AY21" s="251"/>
      <c r="AZ21" s="664">
        <v>218844</v>
      </c>
      <c r="BA21" s="251"/>
      <c r="BB21" s="664">
        <v>219765</v>
      </c>
      <c r="BC21" s="251"/>
      <c r="BD21" s="664">
        <v>225118</v>
      </c>
      <c r="BE21" s="251"/>
      <c r="BF21" s="664">
        <v>229576</v>
      </c>
      <c r="BG21" s="251"/>
      <c r="BH21" s="664">
        <v>243961</v>
      </c>
      <c r="BI21" s="251"/>
      <c r="BJ21" s="185">
        <v>2622304</v>
      </c>
      <c r="BK21" s="178">
        <v>2639100</v>
      </c>
      <c r="BL21" s="179">
        <v>1265213</v>
      </c>
      <c r="BM21" s="722">
        <v>1305425</v>
      </c>
      <c r="BN21" s="186">
        <v>230579</v>
      </c>
      <c r="BO21" s="243">
        <v>11.675134279058284</v>
      </c>
      <c r="BP21" s="664">
        <v>170158</v>
      </c>
      <c r="BQ21" s="243">
        <v>-6.3047883353156209</v>
      </c>
      <c r="BR21" s="664">
        <v>234283</v>
      </c>
      <c r="BS21" s="243">
        <v>1.7988815649400607</v>
      </c>
      <c r="BT21" s="664">
        <v>228406</v>
      </c>
      <c r="BU21" s="243">
        <v>7.7701969443894114</v>
      </c>
      <c r="BV21" s="664">
        <v>240252</v>
      </c>
      <c r="BW21" s="243">
        <v>7.2161083888933462</v>
      </c>
      <c r="BX21" s="664">
        <v>230188</v>
      </c>
      <c r="BY21" s="243">
        <v>9.1098692224923923</v>
      </c>
      <c r="BZ21" s="664">
        <v>246529</v>
      </c>
      <c r="CA21" s="243">
        <v>12.146824548394861</v>
      </c>
      <c r="CB21" s="664">
        <v>247305</v>
      </c>
      <c r="CC21" s="243">
        <v>13.005154356527939</v>
      </c>
      <c r="CD21" s="664">
        <v>248541</v>
      </c>
      <c r="CE21" s="243">
        <v>13.093986758583043</v>
      </c>
      <c r="CF21" s="183">
        <v>258142</v>
      </c>
      <c r="CG21" s="245">
        <v>14.669639922174142</v>
      </c>
      <c r="CH21" s="664">
        <v>257742</v>
      </c>
      <c r="CI21" s="243">
        <v>12.268704045719076</v>
      </c>
      <c r="CJ21" s="664">
        <v>262880</v>
      </c>
      <c r="CK21" s="243">
        <v>7.7549280417771769</v>
      </c>
      <c r="CL21" s="182">
        <v>2855005</v>
      </c>
      <c r="CM21" s="178">
        <v>2891929</v>
      </c>
      <c r="CN21" s="179">
        <v>1333866</v>
      </c>
      <c r="CO21" s="722">
        <v>1441221</v>
      </c>
      <c r="CP21" s="183">
        <v>255440</v>
      </c>
      <c r="CQ21" s="243">
        <v>10.781987952068476</v>
      </c>
      <c r="CR21" s="183">
        <v>170723</v>
      </c>
      <c r="CS21" s="252">
        <v>0.33204433526488231</v>
      </c>
      <c r="CT21" s="253">
        <v>245781</v>
      </c>
      <c r="CU21" s="252">
        <v>4.9077397847901949</v>
      </c>
      <c r="CV21" s="664">
        <v>249782</v>
      </c>
      <c r="CW21" s="252">
        <v>9.358773412257122</v>
      </c>
      <c r="CX21" s="253">
        <v>259387</v>
      </c>
      <c r="CY21" s="252">
        <v>7.9645538850873265</v>
      </c>
      <c r="CZ21" s="664">
        <v>254421</v>
      </c>
      <c r="DA21" s="252">
        <v>10.527481884372776</v>
      </c>
      <c r="DB21" s="253">
        <v>254638</v>
      </c>
      <c r="DC21" s="252">
        <v>3.2892681996844289</v>
      </c>
      <c r="DD21" s="253">
        <v>231677</v>
      </c>
      <c r="DE21" s="252">
        <v>-6.3193222943329062</v>
      </c>
      <c r="DF21" s="253">
        <v>248702</v>
      </c>
      <c r="DG21" s="252">
        <v>6.4778044668685197E-2</v>
      </c>
      <c r="DH21" s="253">
        <v>249113</v>
      </c>
      <c r="DI21" s="252">
        <v>-3.497687319382365</v>
      </c>
      <c r="DJ21" s="253">
        <v>268044</v>
      </c>
      <c r="DK21" s="252">
        <v>3.9970202760900406</v>
      </c>
      <c r="DL21" s="253">
        <v>282581</v>
      </c>
      <c r="DM21" s="1016">
        <v>7.4942939744370136</v>
      </c>
      <c r="DN21" s="1174">
        <v>2970289</v>
      </c>
      <c r="DO21" s="178">
        <v>2822350</v>
      </c>
      <c r="DP21" s="1000">
        <v>1435534</v>
      </c>
      <c r="DQ21" s="1027">
        <v>1498607</v>
      </c>
      <c r="DR21" s="1123">
        <v>239022</v>
      </c>
      <c r="DS21" s="252">
        <v>-6.4273410585656165</v>
      </c>
      <c r="DT21" s="253">
        <v>113955</v>
      </c>
      <c r="DU21" s="1167">
        <v>-33.251524399172922</v>
      </c>
      <c r="DV21" s="253">
        <v>171028</v>
      </c>
      <c r="DW21" s="252">
        <v>-30.414474674608698</v>
      </c>
      <c r="DX21" s="253">
        <v>178128</v>
      </c>
      <c r="DY21" s="252">
        <v>-28.686614728042855</v>
      </c>
      <c r="DZ21" s="253">
        <v>214113</v>
      </c>
      <c r="EA21" s="252">
        <v>-17.45422862363958</v>
      </c>
      <c r="EB21" s="253">
        <v>240158</v>
      </c>
      <c r="EC21" s="252">
        <v>-5.606062392648397</v>
      </c>
      <c r="ED21" s="1366">
        <v>245890</v>
      </c>
      <c r="EE21" s="252">
        <v>-3.4354652487060093</v>
      </c>
      <c r="EF21" s="1366">
        <v>239888</v>
      </c>
      <c r="EG21" s="252">
        <v>3.5441584619966449</v>
      </c>
      <c r="EH21" s="1366">
        <v>261756</v>
      </c>
      <c r="EI21" s="252">
        <v>5.2488520397905916</v>
      </c>
      <c r="EJ21" s="1366">
        <v>274227</v>
      </c>
      <c r="EK21" s="252">
        <v>10.081368696133879</v>
      </c>
      <c r="EL21" s="1366">
        <v>285187</v>
      </c>
      <c r="EM21" s="252">
        <v>6.395591768515601</v>
      </c>
      <c r="EN21" s="1366">
        <v>305229</v>
      </c>
      <c r="EO21" s="252">
        <v>8.0146931322346404</v>
      </c>
      <c r="EP21" s="1174">
        <v>2768581</v>
      </c>
      <c r="EQ21" s="1632">
        <v>2996777</v>
      </c>
      <c r="ER21" s="1644">
        <v>6.1802044395627718</v>
      </c>
      <c r="ES21" s="2586" t="s">
        <v>292</v>
      </c>
      <c r="ET21" s="1000">
        <v>1156404</v>
      </c>
      <c r="EU21" s="1714">
        <v>1379933</v>
      </c>
      <c r="EV21" s="1366">
        <v>279329</v>
      </c>
      <c r="EW21" s="252">
        <v>16.863301286074091</v>
      </c>
      <c r="EX21" s="1366">
        <v>193862</v>
      </c>
      <c r="EY21" s="252">
        <v>70.12153920407178</v>
      </c>
      <c r="EZ21" s="1366">
        <v>279010</v>
      </c>
      <c r="FA21" s="252">
        <v>63.137030193886403</v>
      </c>
      <c r="FB21" s="1366">
        <v>260162</v>
      </c>
      <c r="FC21" s="252">
        <v>46.053399802389293</v>
      </c>
      <c r="FD21" s="1366">
        <v>253127</v>
      </c>
      <c r="FE21" s="252">
        <v>18.221219636360232</v>
      </c>
      <c r="FF21" s="1366">
        <v>250534</v>
      </c>
      <c r="FG21" s="252">
        <v>4.3204890114008236</v>
      </c>
      <c r="FH21" s="1366">
        <v>260484</v>
      </c>
      <c r="FI21" s="252">
        <v>5.9351742649152044</v>
      </c>
      <c r="FJ21" s="1366">
        <v>231149</v>
      </c>
      <c r="FK21" s="252">
        <v>-3.6429500433535651</v>
      </c>
      <c r="FL21" s="1366">
        <v>216362</v>
      </c>
      <c r="FM21" s="252">
        <v>-17.342104861015599</v>
      </c>
      <c r="FN21" s="1366">
        <v>254722</v>
      </c>
      <c r="FO21" s="252">
        <v>-7.1127204833951367</v>
      </c>
      <c r="FP21" s="1366">
        <v>294011</v>
      </c>
      <c r="FQ21" s="252">
        <v>3.0941101803378075</v>
      </c>
      <c r="FR21" s="1366">
        <v>362476</v>
      </c>
      <c r="FS21" s="252">
        <v>18.755426253730818</v>
      </c>
      <c r="FT21" s="1844">
        <v>3135228</v>
      </c>
      <c r="FU21" s="1845">
        <v>13.243137910720336</v>
      </c>
      <c r="FV21" s="180"/>
      <c r="FW21" s="1000">
        <f t="shared" si="0"/>
        <v>1516024</v>
      </c>
      <c r="FX21" s="1471">
        <v>1471818</v>
      </c>
      <c r="FY21" s="1836">
        <v>6.6586566159371472</v>
      </c>
      <c r="FZ21" s="2264">
        <v>250550</v>
      </c>
      <c r="GA21" s="2265">
        <v>-10.302904460331717</v>
      </c>
      <c r="GB21" s="2266"/>
      <c r="GC21" s="2267"/>
      <c r="GD21" s="2268"/>
      <c r="GE21" s="2267"/>
      <c r="GF21" s="2268"/>
      <c r="GG21" s="2267"/>
      <c r="GH21" s="2268"/>
      <c r="GI21" s="2267"/>
      <c r="GJ21" s="2268"/>
      <c r="GK21" s="2267"/>
      <c r="GL21" s="2268"/>
      <c r="GM21" s="2267"/>
      <c r="GN21" s="2268"/>
      <c r="GO21" s="2267"/>
      <c r="GP21" s="2268"/>
      <c r="GQ21" s="2267"/>
      <c r="GR21" s="2268"/>
      <c r="GS21" s="2267"/>
      <c r="GT21" s="2268"/>
      <c r="GU21" s="2267"/>
      <c r="GV21" s="2269"/>
      <c r="GW21" s="2270"/>
      <c r="GX21" s="2671" t="s">
        <v>358</v>
      </c>
      <c r="GY21" s="193"/>
      <c r="GZ21" s="1779"/>
      <c r="HA21" s="2669"/>
      <c r="HB21" s="1972"/>
      <c r="HC21" s="1990"/>
      <c r="HD21" s="2586"/>
      <c r="HE21" s="2013"/>
      <c r="HF21" s="2002"/>
      <c r="HG21" s="2672"/>
      <c r="HH21" s="1471"/>
      <c r="HI21" s="1495"/>
      <c r="HJ21" s="2632"/>
      <c r="HK21" s="2554"/>
      <c r="HL21" s="2554"/>
    </row>
    <row r="22" spans="2:220" s="18" customFormat="1" ht="14">
      <c r="B22" s="2620"/>
      <c r="C22" s="53" t="s">
        <v>50</v>
      </c>
      <c r="D22" s="194">
        <v>511403</v>
      </c>
      <c r="E22" s="195">
        <v>598162</v>
      </c>
      <c r="F22" s="195">
        <v>716134</v>
      </c>
      <c r="G22" s="196">
        <v>767674</v>
      </c>
      <c r="H22" s="197">
        <v>287398</v>
      </c>
      <c r="I22" s="723">
        <v>361671</v>
      </c>
      <c r="J22" s="195">
        <v>857014</v>
      </c>
      <c r="K22" s="196">
        <v>886442</v>
      </c>
      <c r="L22" s="197">
        <v>367512</v>
      </c>
      <c r="M22" s="723">
        <v>408570</v>
      </c>
      <c r="N22" s="194">
        <v>895157</v>
      </c>
      <c r="O22" s="196">
        <v>898660</v>
      </c>
      <c r="P22" s="197">
        <v>358794</v>
      </c>
      <c r="Q22" s="723">
        <v>408729</v>
      </c>
      <c r="R22" s="195">
        <v>853454</v>
      </c>
      <c r="S22" s="196">
        <v>826800</v>
      </c>
      <c r="T22" s="197">
        <v>448574</v>
      </c>
      <c r="U22" s="723">
        <v>435586</v>
      </c>
      <c r="V22" s="195">
        <v>930884</v>
      </c>
      <c r="W22" s="196">
        <v>974764</v>
      </c>
      <c r="X22" s="197">
        <v>422891</v>
      </c>
      <c r="Y22" s="723">
        <v>458950</v>
      </c>
      <c r="Z22" s="195">
        <v>1047498</v>
      </c>
      <c r="AA22" s="196">
        <v>1047622</v>
      </c>
      <c r="AB22" s="197">
        <v>472856</v>
      </c>
      <c r="AC22" s="723">
        <v>489801</v>
      </c>
      <c r="AD22" s="195">
        <v>1139239</v>
      </c>
      <c r="AE22" s="198">
        <v>1201355</v>
      </c>
      <c r="AF22" s="199">
        <v>521052</v>
      </c>
      <c r="AG22" s="723">
        <v>573164</v>
      </c>
      <c r="AH22" s="200">
        <v>1225908</v>
      </c>
      <c r="AI22" s="254">
        <v>1230777</v>
      </c>
      <c r="AJ22" s="255">
        <v>597330</v>
      </c>
      <c r="AK22" s="723">
        <v>604633</v>
      </c>
      <c r="AL22" s="256">
        <v>102451</v>
      </c>
      <c r="AM22" s="257">
        <v>0</v>
      </c>
      <c r="AN22" s="203">
        <v>82646</v>
      </c>
      <c r="AO22" s="257">
        <v>0</v>
      </c>
      <c r="AP22" s="203">
        <v>113439</v>
      </c>
      <c r="AQ22" s="257">
        <v>0</v>
      </c>
      <c r="AR22" s="203">
        <v>109146</v>
      </c>
      <c r="AS22" s="257">
        <v>0</v>
      </c>
      <c r="AT22" s="203">
        <v>113660</v>
      </c>
      <c r="AU22" s="257">
        <v>0</v>
      </c>
      <c r="AV22" s="203">
        <v>107916</v>
      </c>
      <c r="AW22" s="257">
        <v>0</v>
      </c>
      <c r="AX22" s="203">
        <v>109823</v>
      </c>
      <c r="AY22" s="257">
        <v>0</v>
      </c>
      <c r="AZ22" s="203">
        <v>109654</v>
      </c>
      <c r="BA22" s="257">
        <v>0</v>
      </c>
      <c r="BB22" s="203">
        <v>120103</v>
      </c>
      <c r="BC22" s="257">
        <v>0</v>
      </c>
      <c r="BD22" s="203">
        <v>113761</v>
      </c>
      <c r="BE22" s="257">
        <v>0</v>
      </c>
      <c r="BF22" s="203">
        <v>110750</v>
      </c>
      <c r="BG22" s="257">
        <v>0</v>
      </c>
      <c r="BH22" s="203">
        <v>109008</v>
      </c>
      <c r="BI22" s="257">
        <v>0</v>
      </c>
      <c r="BJ22" s="204">
        <v>1302357</v>
      </c>
      <c r="BK22" s="196">
        <v>1328467</v>
      </c>
      <c r="BL22" s="197">
        <v>629258</v>
      </c>
      <c r="BM22" s="723">
        <v>670302</v>
      </c>
      <c r="BN22" s="205">
        <v>127542</v>
      </c>
      <c r="BO22" s="257">
        <v>24.490732154883801</v>
      </c>
      <c r="BP22" s="203">
        <v>77449</v>
      </c>
      <c r="BQ22" s="257">
        <v>-6.288265614790788</v>
      </c>
      <c r="BR22" s="203">
        <v>119655</v>
      </c>
      <c r="BS22" s="257">
        <v>5.4795969640070865</v>
      </c>
      <c r="BT22" s="203">
        <v>118930</v>
      </c>
      <c r="BU22" s="257">
        <v>8.9641397760797474</v>
      </c>
      <c r="BV22" s="203">
        <v>123527</v>
      </c>
      <c r="BW22" s="257">
        <v>8.6811543199014665</v>
      </c>
      <c r="BX22" s="203">
        <v>118862</v>
      </c>
      <c r="BY22" s="257">
        <v>10.143074242929686</v>
      </c>
      <c r="BZ22" s="203">
        <v>128489</v>
      </c>
      <c r="CA22" s="257">
        <v>16.996439725740515</v>
      </c>
      <c r="CB22" s="203">
        <v>134299</v>
      </c>
      <c r="CC22" s="257">
        <v>22.475240301311402</v>
      </c>
      <c r="CD22" s="203">
        <v>140838</v>
      </c>
      <c r="CE22" s="257">
        <v>17.26434810121313</v>
      </c>
      <c r="CF22" s="201">
        <v>135724</v>
      </c>
      <c r="CG22" s="656">
        <v>19.306264888670114</v>
      </c>
      <c r="CH22" s="203">
        <v>136702</v>
      </c>
      <c r="CI22" s="257">
        <v>23.432957110609493</v>
      </c>
      <c r="CJ22" s="203">
        <v>124776</v>
      </c>
      <c r="CK22" s="257">
        <v>14.464993394980169</v>
      </c>
      <c r="CL22" s="200">
        <v>1486793</v>
      </c>
      <c r="CM22" s="206">
        <v>1510122</v>
      </c>
      <c r="CN22" s="207">
        <v>685965</v>
      </c>
      <c r="CO22" s="723">
        <v>764945</v>
      </c>
      <c r="CP22" s="208">
        <v>147067</v>
      </c>
      <c r="CQ22" s="257">
        <v>15.308682630035591</v>
      </c>
      <c r="CR22" s="208">
        <v>79967</v>
      </c>
      <c r="CS22" s="258">
        <v>3.2511717388216823</v>
      </c>
      <c r="CT22" s="211">
        <v>120941</v>
      </c>
      <c r="CU22" s="258">
        <v>1.0747565918682938</v>
      </c>
      <c r="CV22" s="212">
        <v>142574</v>
      </c>
      <c r="CW22" s="258">
        <v>19.880602034810394</v>
      </c>
      <c r="CX22" s="211">
        <v>138490</v>
      </c>
      <c r="CY22" s="258">
        <v>12.113141256567388</v>
      </c>
      <c r="CZ22" s="212">
        <v>140806</v>
      </c>
      <c r="DA22" s="258">
        <v>18.461745553667285</v>
      </c>
      <c r="DB22" s="211">
        <v>139094</v>
      </c>
      <c r="DC22" s="258">
        <v>8.2536248239148904</v>
      </c>
      <c r="DD22" s="211">
        <v>129225</v>
      </c>
      <c r="DE22" s="258">
        <v>-3.7781368439080012</v>
      </c>
      <c r="DF22" s="211">
        <v>143142</v>
      </c>
      <c r="DG22" s="258">
        <v>1.6359221232905838</v>
      </c>
      <c r="DH22" s="211">
        <v>131722</v>
      </c>
      <c r="DI22" s="258">
        <v>-2.9486310453567484</v>
      </c>
      <c r="DJ22" s="211">
        <v>152249</v>
      </c>
      <c r="DK22" s="258">
        <v>11.372913344354885</v>
      </c>
      <c r="DL22" s="211">
        <v>155421</v>
      </c>
      <c r="DM22" s="1017">
        <v>24.560011540680904</v>
      </c>
      <c r="DN22" s="291">
        <v>1620698</v>
      </c>
      <c r="DO22" s="206">
        <v>1543628</v>
      </c>
      <c r="DP22" s="1001">
        <v>769845</v>
      </c>
      <c r="DQ22" s="1024">
        <v>833331</v>
      </c>
      <c r="DR22" s="1120">
        <v>145325</v>
      </c>
      <c r="DS22" s="210">
        <v>-1.1844941421257005</v>
      </c>
      <c r="DT22" s="211">
        <v>23809</v>
      </c>
      <c r="DU22" s="1168">
        <v>-70.22646841822251</v>
      </c>
      <c r="DV22" s="211">
        <v>101771</v>
      </c>
      <c r="DW22" s="258">
        <v>-15.850704062311365</v>
      </c>
      <c r="DX22" s="211">
        <v>142899</v>
      </c>
      <c r="DY22" s="258">
        <v>0.22795180046853147</v>
      </c>
      <c r="DZ22" s="211">
        <v>166328</v>
      </c>
      <c r="EA22" s="258">
        <v>20.101090331431877</v>
      </c>
      <c r="EB22" s="211">
        <v>172941</v>
      </c>
      <c r="EC22" s="258">
        <v>22.822180872974158</v>
      </c>
      <c r="ED22" s="1363">
        <v>165641</v>
      </c>
      <c r="EE22" s="210">
        <v>19.085654305721306</v>
      </c>
      <c r="EF22" s="1363">
        <v>164354</v>
      </c>
      <c r="EG22" s="210">
        <v>27.184368349777515</v>
      </c>
      <c r="EH22" s="1363">
        <v>179353</v>
      </c>
      <c r="EI22" s="210">
        <v>25.297257269005598</v>
      </c>
      <c r="EJ22" s="1363">
        <v>175631</v>
      </c>
      <c r="EK22" s="210">
        <v>33.334598624375587</v>
      </c>
      <c r="EL22" s="1363">
        <v>177726</v>
      </c>
      <c r="EM22" s="258">
        <v>16.733771650388519</v>
      </c>
      <c r="EN22" s="1363">
        <v>181709</v>
      </c>
      <c r="EO22" s="210">
        <v>16.914059232664826</v>
      </c>
      <c r="EP22" s="291">
        <v>1797487</v>
      </c>
      <c r="EQ22" s="1629">
        <v>2000084</v>
      </c>
      <c r="ER22" s="1645">
        <v>29.570336894640405</v>
      </c>
      <c r="ES22" s="2587"/>
      <c r="ET22" s="1001">
        <v>753073</v>
      </c>
      <c r="EU22" s="1711">
        <v>991516</v>
      </c>
      <c r="EV22" s="1363">
        <v>189526</v>
      </c>
      <c r="EW22" s="258">
        <v>30.415276105281265</v>
      </c>
      <c r="EX22" s="1363">
        <v>117365</v>
      </c>
      <c r="EY22" s="258">
        <v>392.94384476458487</v>
      </c>
      <c r="EZ22" s="1363">
        <v>166611</v>
      </c>
      <c r="FA22" s="258">
        <v>63.711666388263836</v>
      </c>
      <c r="FB22" s="1363">
        <v>160347</v>
      </c>
      <c r="FC22" s="258">
        <v>12.210022463418227</v>
      </c>
      <c r="FD22" s="1363">
        <v>168890</v>
      </c>
      <c r="FE22" s="258">
        <v>1.5403299504593377</v>
      </c>
      <c r="FF22" s="1363">
        <v>167923</v>
      </c>
      <c r="FG22" s="258">
        <v>-2.9015675866335897</v>
      </c>
      <c r="FH22" s="1363">
        <v>170221</v>
      </c>
      <c r="FI22" s="258">
        <v>2.7650159078971939</v>
      </c>
      <c r="FJ22" s="1363">
        <v>144753</v>
      </c>
      <c r="FK22" s="258">
        <v>-11.926086374533014</v>
      </c>
      <c r="FL22" s="1363">
        <v>115003</v>
      </c>
      <c r="FM22" s="258">
        <v>-35.878964946223363</v>
      </c>
      <c r="FN22" s="1363">
        <v>141982</v>
      </c>
      <c r="FO22" s="258">
        <v>-19.158918414175176</v>
      </c>
      <c r="FP22" s="1363">
        <v>172152</v>
      </c>
      <c r="FQ22" s="210">
        <v>-3.1362884440093097</v>
      </c>
      <c r="FR22" s="1363">
        <v>229237</v>
      </c>
      <c r="FS22" s="258">
        <v>26.156106742098629</v>
      </c>
      <c r="FT22" s="1846">
        <v>1944010</v>
      </c>
      <c r="FU22" s="1847">
        <v>8.1515471321906574</v>
      </c>
      <c r="FV22" s="1323"/>
      <c r="FW22" s="1001">
        <f t="shared" si="0"/>
        <v>970662</v>
      </c>
      <c r="FX22" s="1468">
        <v>927137</v>
      </c>
      <c r="FY22" s="1837">
        <v>-6.4929864974443205</v>
      </c>
      <c r="FZ22" s="2243">
        <v>148811</v>
      </c>
      <c r="GA22" s="2271">
        <v>-21.482540654052741</v>
      </c>
      <c r="GB22" s="2245"/>
      <c r="GC22" s="1780"/>
      <c r="GD22" s="2246"/>
      <c r="GE22" s="1780"/>
      <c r="GF22" s="2246"/>
      <c r="GG22" s="1780"/>
      <c r="GH22" s="2246"/>
      <c r="GI22" s="1780"/>
      <c r="GJ22" s="2246"/>
      <c r="GK22" s="1780"/>
      <c r="GL22" s="2246"/>
      <c r="GM22" s="1780"/>
      <c r="GN22" s="2246"/>
      <c r="GO22" s="1780"/>
      <c r="GP22" s="2246"/>
      <c r="GQ22" s="1780"/>
      <c r="GR22" s="2246"/>
      <c r="GS22" s="1780"/>
      <c r="GT22" s="2246"/>
      <c r="GU22" s="1781"/>
      <c r="GV22" s="2248"/>
      <c r="GW22" s="2272"/>
      <c r="GX22" s="2645"/>
      <c r="GY22" s="293"/>
      <c r="GZ22" s="1780"/>
      <c r="HA22" s="2648"/>
      <c r="HB22" s="1973"/>
      <c r="HC22" s="1987"/>
      <c r="HD22" s="2587"/>
      <c r="HE22" s="2014"/>
      <c r="HF22" s="1999"/>
      <c r="HG22" s="2673"/>
      <c r="HH22" s="1468"/>
      <c r="HI22" s="1496"/>
      <c r="HJ22" s="2633"/>
      <c r="HK22" s="2555"/>
      <c r="HL22" s="2554"/>
    </row>
    <row r="23" spans="2:220" s="18" customFormat="1" ht="14">
      <c r="B23" s="2620"/>
      <c r="C23" s="45" t="s">
        <v>51</v>
      </c>
      <c r="D23" s="213">
        <v>152455</v>
      </c>
      <c r="E23" s="214">
        <v>209396</v>
      </c>
      <c r="F23" s="214">
        <v>190731</v>
      </c>
      <c r="G23" s="215">
        <v>216307</v>
      </c>
      <c r="H23" s="216">
        <v>84067</v>
      </c>
      <c r="I23" s="724">
        <v>93471</v>
      </c>
      <c r="J23" s="214">
        <v>281055</v>
      </c>
      <c r="K23" s="215">
        <v>299557</v>
      </c>
      <c r="L23" s="216">
        <v>138570</v>
      </c>
      <c r="M23" s="724">
        <v>141307</v>
      </c>
      <c r="N23" s="213">
        <v>314878</v>
      </c>
      <c r="O23" s="215">
        <v>326651</v>
      </c>
      <c r="P23" s="216">
        <v>153497</v>
      </c>
      <c r="Q23" s="724">
        <v>155119</v>
      </c>
      <c r="R23" s="214">
        <v>400122</v>
      </c>
      <c r="S23" s="215">
        <v>400717</v>
      </c>
      <c r="T23" s="216">
        <v>201859</v>
      </c>
      <c r="U23" s="724">
        <v>199971</v>
      </c>
      <c r="V23" s="214">
        <v>435430</v>
      </c>
      <c r="W23" s="215">
        <v>437995</v>
      </c>
      <c r="X23" s="216">
        <v>205615</v>
      </c>
      <c r="Y23" s="724">
        <v>213865</v>
      </c>
      <c r="Z23" s="214">
        <v>388711</v>
      </c>
      <c r="AA23" s="215">
        <v>363597</v>
      </c>
      <c r="AB23" s="216">
        <v>203421</v>
      </c>
      <c r="AC23" s="724">
        <v>196161</v>
      </c>
      <c r="AD23" s="214">
        <v>326587</v>
      </c>
      <c r="AE23" s="217">
        <v>337647</v>
      </c>
      <c r="AF23" s="218">
        <v>167875</v>
      </c>
      <c r="AG23" s="724">
        <v>161523</v>
      </c>
      <c r="AH23" s="219">
        <v>389241</v>
      </c>
      <c r="AI23" s="215">
        <v>397442</v>
      </c>
      <c r="AJ23" s="216">
        <v>187913</v>
      </c>
      <c r="AK23" s="724">
        <v>195193</v>
      </c>
      <c r="AL23" s="220">
        <v>31233</v>
      </c>
      <c r="AM23" s="221"/>
      <c r="AN23" s="222">
        <v>29416</v>
      </c>
      <c r="AO23" s="221"/>
      <c r="AP23" s="222">
        <v>33357</v>
      </c>
      <c r="AQ23" s="221"/>
      <c r="AR23" s="222">
        <v>30555</v>
      </c>
      <c r="AS23" s="221"/>
      <c r="AT23" s="222">
        <v>33931</v>
      </c>
      <c r="AU23" s="221"/>
      <c r="AV23" s="222">
        <v>27873</v>
      </c>
      <c r="AW23" s="221"/>
      <c r="AX23" s="222">
        <v>29995</v>
      </c>
      <c r="AY23" s="221"/>
      <c r="AZ23" s="222">
        <v>30081</v>
      </c>
      <c r="BA23" s="221"/>
      <c r="BB23" s="222">
        <v>26724</v>
      </c>
      <c r="BC23" s="221"/>
      <c r="BD23" s="222">
        <v>29468</v>
      </c>
      <c r="BE23" s="221"/>
      <c r="BF23" s="222">
        <v>33699</v>
      </c>
      <c r="BG23" s="221"/>
      <c r="BH23" s="222">
        <v>34940</v>
      </c>
      <c r="BI23" s="221"/>
      <c r="BJ23" s="223">
        <v>371272</v>
      </c>
      <c r="BK23" s="215">
        <v>364149</v>
      </c>
      <c r="BL23" s="216">
        <v>186365</v>
      </c>
      <c r="BM23" s="724">
        <v>179159</v>
      </c>
      <c r="BN23" s="224">
        <v>28527</v>
      </c>
      <c r="BO23" s="221">
        <v>-8.6639131687637985</v>
      </c>
      <c r="BP23" s="222">
        <v>27912</v>
      </c>
      <c r="BQ23" s="221">
        <v>-5.112863747620338</v>
      </c>
      <c r="BR23" s="222">
        <v>30444</v>
      </c>
      <c r="BS23" s="221">
        <v>-8.7327997122043257</v>
      </c>
      <c r="BT23" s="222">
        <v>30230</v>
      </c>
      <c r="BU23" s="221">
        <v>-1.0636557028309568</v>
      </c>
      <c r="BV23" s="222">
        <v>33101</v>
      </c>
      <c r="BW23" s="221">
        <v>-2.4461406972974657</v>
      </c>
      <c r="BX23" s="222">
        <v>22069</v>
      </c>
      <c r="BY23" s="221">
        <v>-20.823018691924091</v>
      </c>
      <c r="BZ23" s="222">
        <v>31709</v>
      </c>
      <c r="CA23" s="221">
        <v>5.7142857142857224</v>
      </c>
      <c r="CB23" s="222">
        <v>30419</v>
      </c>
      <c r="CC23" s="221">
        <v>1.1236328579502128</v>
      </c>
      <c r="CD23" s="222">
        <v>28443</v>
      </c>
      <c r="CE23" s="221">
        <v>6.432420296362821</v>
      </c>
      <c r="CF23" s="220">
        <v>28760</v>
      </c>
      <c r="CG23" s="653">
        <v>-2.4026062169132558</v>
      </c>
      <c r="CH23" s="222">
        <v>30627</v>
      </c>
      <c r="CI23" s="221">
        <v>-9.1159975073444315</v>
      </c>
      <c r="CJ23" s="222">
        <v>35149</v>
      </c>
      <c r="CK23" s="221">
        <v>0.59816828849457693</v>
      </c>
      <c r="CL23" s="219">
        <v>357390</v>
      </c>
      <c r="CM23" s="215">
        <v>346858</v>
      </c>
      <c r="CN23" s="216">
        <v>172283</v>
      </c>
      <c r="CO23" s="724">
        <v>175971</v>
      </c>
      <c r="CP23" s="220">
        <v>25263</v>
      </c>
      <c r="CQ23" s="221">
        <v>-11.441791986539059</v>
      </c>
      <c r="CR23" s="220">
        <v>23323</v>
      </c>
      <c r="CS23" s="210">
        <v>-16.44095729435368</v>
      </c>
      <c r="CT23" s="226">
        <v>27765</v>
      </c>
      <c r="CU23" s="210">
        <v>-8.7997635001970878</v>
      </c>
      <c r="CV23" s="222">
        <v>26734</v>
      </c>
      <c r="CW23" s="210">
        <v>-11.564670856764806</v>
      </c>
      <c r="CX23" s="226">
        <v>31977</v>
      </c>
      <c r="CY23" s="210">
        <v>-3.3956678045980482</v>
      </c>
      <c r="CZ23" s="663">
        <v>22199</v>
      </c>
      <c r="DA23" s="210">
        <v>0.58906157959128791</v>
      </c>
      <c r="DB23" s="226">
        <v>28274</v>
      </c>
      <c r="DC23" s="210">
        <v>-10.832886562174778</v>
      </c>
      <c r="DD23" s="226">
        <v>28125</v>
      </c>
      <c r="DE23" s="210">
        <v>-7.5413392945198723</v>
      </c>
      <c r="DF23" s="226">
        <v>26652</v>
      </c>
      <c r="DG23" s="210">
        <v>-6.2968041345849599</v>
      </c>
      <c r="DH23" s="226">
        <v>28660</v>
      </c>
      <c r="DI23" s="210">
        <v>-0.3477051460361622</v>
      </c>
      <c r="DJ23" s="226">
        <v>29797</v>
      </c>
      <c r="DK23" s="210">
        <v>-2.7100271002710059</v>
      </c>
      <c r="DL23" s="226">
        <v>33585</v>
      </c>
      <c r="DM23" s="1013">
        <v>-4.4496287234345147</v>
      </c>
      <c r="DN23" s="1177">
        <v>332354</v>
      </c>
      <c r="DO23" s="215">
        <v>322873</v>
      </c>
      <c r="DP23" s="1002">
        <v>157261</v>
      </c>
      <c r="DQ23" s="1025">
        <v>163961</v>
      </c>
      <c r="DR23" s="1121">
        <v>24957</v>
      </c>
      <c r="DS23" s="225">
        <v>-1.2112575703598196</v>
      </c>
      <c r="DT23" s="226">
        <v>23989</v>
      </c>
      <c r="DU23" s="1163">
        <v>2.8555503151395527</v>
      </c>
      <c r="DV23" s="226">
        <v>17924</v>
      </c>
      <c r="DW23" s="210">
        <v>-35.443904195930131</v>
      </c>
      <c r="DX23" s="226">
        <v>8486</v>
      </c>
      <c r="DY23" s="210">
        <v>-68.257649435176177</v>
      </c>
      <c r="DZ23" s="226">
        <v>6764</v>
      </c>
      <c r="EA23" s="210">
        <v>-78.847296494355319</v>
      </c>
      <c r="EB23" s="226">
        <v>11269</v>
      </c>
      <c r="EC23" s="210">
        <v>-49.2364520924366</v>
      </c>
      <c r="ED23" s="1364">
        <v>11625</v>
      </c>
      <c r="EE23" s="225">
        <v>-58.884487515031473</v>
      </c>
      <c r="EF23" s="1364">
        <v>11150</v>
      </c>
      <c r="EG23" s="225">
        <v>-60.355555555555554</v>
      </c>
      <c r="EH23" s="1364">
        <v>12612</v>
      </c>
      <c r="EI23" s="225">
        <v>-52.678973435389466</v>
      </c>
      <c r="EJ23" s="1364">
        <v>13547</v>
      </c>
      <c r="EK23" s="225">
        <v>-52.732030704815074</v>
      </c>
      <c r="EL23" s="1364">
        <v>18032</v>
      </c>
      <c r="EM23" s="210">
        <v>-39.483840655099513</v>
      </c>
      <c r="EN23" s="1364">
        <v>23301</v>
      </c>
      <c r="EO23" s="225">
        <v>-30.620812862885217</v>
      </c>
      <c r="EP23" s="1177">
        <v>183656</v>
      </c>
      <c r="EQ23" s="1630">
        <v>171251</v>
      </c>
      <c r="ER23" s="1641">
        <v>-46.960259916437728</v>
      </c>
      <c r="ES23" s="2587"/>
      <c r="ET23" s="1002">
        <v>93389</v>
      </c>
      <c r="EU23" s="1712">
        <v>61906</v>
      </c>
      <c r="EV23" s="1364">
        <v>15320</v>
      </c>
      <c r="EW23" s="210">
        <v>-38.614416796890652</v>
      </c>
      <c r="EX23" s="1364">
        <v>12618</v>
      </c>
      <c r="EY23" s="210">
        <v>-47.400892075534614</v>
      </c>
      <c r="EZ23" s="1364">
        <v>26527</v>
      </c>
      <c r="FA23" s="210">
        <v>47.99709886186119</v>
      </c>
      <c r="FB23" s="1364">
        <v>26006</v>
      </c>
      <c r="FC23" s="210">
        <v>206.45769502710345</v>
      </c>
      <c r="FD23" s="1364">
        <v>21203</v>
      </c>
      <c r="FE23" s="210">
        <v>213.46836191602603</v>
      </c>
      <c r="FF23" s="1364">
        <v>19501</v>
      </c>
      <c r="FG23" s="210">
        <v>73.049960067441646</v>
      </c>
      <c r="FH23" s="1364">
        <v>22000</v>
      </c>
      <c r="FI23" s="210">
        <v>89.247311827956992</v>
      </c>
      <c r="FJ23" s="1364">
        <v>28241</v>
      </c>
      <c r="FK23" s="210">
        <v>153.28251121076235</v>
      </c>
      <c r="FL23" s="1364">
        <v>26533</v>
      </c>
      <c r="FM23" s="210">
        <v>110.3790041230574</v>
      </c>
      <c r="FN23" s="1364">
        <v>28432</v>
      </c>
      <c r="FO23" s="210">
        <v>109.87672547427474</v>
      </c>
      <c r="FP23" s="1364">
        <v>30790</v>
      </c>
      <c r="FQ23" s="225">
        <v>70.751996450754206</v>
      </c>
      <c r="FR23" s="1364">
        <v>34328</v>
      </c>
      <c r="FS23" s="210">
        <v>47.324149178146854</v>
      </c>
      <c r="FT23" s="1852">
        <v>291499</v>
      </c>
      <c r="FU23" s="1853">
        <v>58.720107156858461</v>
      </c>
      <c r="FV23" s="217"/>
      <c r="FW23" s="1002">
        <f t="shared" si="0"/>
        <v>121175</v>
      </c>
      <c r="FX23" s="1469">
        <v>143484</v>
      </c>
      <c r="FY23" s="1833">
        <v>131.77721060963395</v>
      </c>
      <c r="FZ23" s="2250">
        <v>22908</v>
      </c>
      <c r="GA23" s="2244">
        <v>49.530026109660582</v>
      </c>
      <c r="GB23" s="2252"/>
      <c r="GC23" s="1781"/>
      <c r="GD23" s="2253"/>
      <c r="GE23" s="1781"/>
      <c r="GF23" s="2253"/>
      <c r="GG23" s="1781"/>
      <c r="GH23" s="2253"/>
      <c r="GI23" s="1781"/>
      <c r="GJ23" s="2253"/>
      <c r="GK23" s="1781"/>
      <c r="GL23" s="2253"/>
      <c r="GM23" s="1781"/>
      <c r="GN23" s="2253"/>
      <c r="GO23" s="1781"/>
      <c r="GP23" s="2253"/>
      <c r="GQ23" s="1781"/>
      <c r="GR23" s="2253"/>
      <c r="GS23" s="1781"/>
      <c r="GT23" s="2253"/>
      <c r="GU23" s="1783"/>
      <c r="GV23" s="2254"/>
      <c r="GW23" s="2249"/>
      <c r="GX23" s="2645"/>
      <c r="GY23" s="227"/>
      <c r="GZ23" s="1783"/>
      <c r="HA23" s="2648"/>
      <c r="HB23" s="1974"/>
      <c r="HC23" s="1988"/>
      <c r="HD23" s="2587"/>
      <c r="HE23" s="2015"/>
      <c r="HF23" s="2000"/>
      <c r="HG23" s="2673"/>
      <c r="HH23" s="1469"/>
      <c r="HI23" s="1492"/>
      <c r="HJ23" s="2633"/>
      <c r="HK23" s="2555"/>
      <c r="HL23" s="2554"/>
    </row>
    <row r="24" spans="2:220" s="18" customFormat="1" ht="14">
      <c r="B24" s="2620"/>
      <c r="C24" s="45" t="s">
        <v>52</v>
      </c>
      <c r="D24" s="213">
        <v>282088</v>
      </c>
      <c r="E24" s="214">
        <v>262205</v>
      </c>
      <c r="F24" s="214">
        <v>230585</v>
      </c>
      <c r="G24" s="215">
        <v>255942</v>
      </c>
      <c r="H24" s="216">
        <v>95334</v>
      </c>
      <c r="I24" s="724">
        <v>109436</v>
      </c>
      <c r="J24" s="214">
        <v>326007</v>
      </c>
      <c r="K24" s="215">
        <v>349757</v>
      </c>
      <c r="L24" s="216">
        <v>144745</v>
      </c>
      <c r="M24" s="724">
        <v>155756</v>
      </c>
      <c r="N24" s="213">
        <v>290061</v>
      </c>
      <c r="O24" s="215">
        <v>317699</v>
      </c>
      <c r="P24" s="216">
        <v>156300</v>
      </c>
      <c r="Q24" s="724">
        <v>162065</v>
      </c>
      <c r="R24" s="214">
        <v>516086</v>
      </c>
      <c r="S24" s="215">
        <v>520119</v>
      </c>
      <c r="T24" s="216">
        <v>241245</v>
      </c>
      <c r="U24" s="724">
        <v>259562</v>
      </c>
      <c r="V24" s="214">
        <v>445464</v>
      </c>
      <c r="W24" s="215">
        <v>404457</v>
      </c>
      <c r="X24" s="216">
        <v>237318</v>
      </c>
      <c r="Y24" s="724">
        <v>208677</v>
      </c>
      <c r="Z24" s="214">
        <v>327027</v>
      </c>
      <c r="AA24" s="215">
        <v>312854</v>
      </c>
      <c r="AB24" s="216">
        <v>163997</v>
      </c>
      <c r="AC24" s="724">
        <v>153913</v>
      </c>
      <c r="AD24" s="214">
        <v>266005</v>
      </c>
      <c r="AE24" s="217">
        <v>246476</v>
      </c>
      <c r="AF24" s="218">
        <v>123125</v>
      </c>
      <c r="AG24" s="724">
        <v>119776</v>
      </c>
      <c r="AH24" s="219">
        <v>245087</v>
      </c>
      <c r="AI24" s="215">
        <v>253333</v>
      </c>
      <c r="AJ24" s="216">
        <v>109078</v>
      </c>
      <c r="AK24" s="724">
        <v>122055</v>
      </c>
      <c r="AL24" s="220">
        <v>15115</v>
      </c>
      <c r="AM24" s="221"/>
      <c r="AN24" s="222">
        <v>21572</v>
      </c>
      <c r="AO24" s="221"/>
      <c r="AP24" s="222">
        <v>22072</v>
      </c>
      <c r="AQ24" s="221"/>
      <c r="AR24" s="222">
        <v>17844</v>
      </c>
      <c r="AS24" s="221"/>
      <c r="AT24" s="222">
        <v>17926</v>
      </c>
      <c r="AU24" s="221"/>
      <c r="AV24" s="222">
        <v>17959</v>
      </c>
      <c r="AW24" s="221"/>
      <c r="AX24" s="222">
        <v>16507</v>
      </c>
      <c r="AY24" s="221"/>
      <c r="AZ24" s="222">
        <v>16064</v>
      </c>
      <c r="BA24" s="221"/>
      <c r="BB24" s="222">
        <v>20654</v>
      </c>
      <c r="BC24" s="221"/>
      <c r="BD24" s="222">
        <v>21249</v>
      </c>
      <c r="BE24" s="221"/>
      <c r="BF24" s="222">
        <v>21793</v>
      </c>
      <c r="BG24" s="221"/>
      <c r="BH24" s="222">
        <v>31382</v>
      </c>
      <c r="BI24" s="221"/>
      <c r="BJ24" s="223">
        <v>240137</v>
      </c>
      <c r="BK24" s="215">
        <v>245612</v>
      </c>
      <c r="BL24" s="216">
        <v>112488</v>
      </c>
      <c r="BM24" s="724">
        <v>106954</v>
      </c>
      <c r="BN24" s="224">
        <v>17138</v>
      </c>
      <c r="BO24" s="221">
        <v>13.384055573933182</v>
      </c>
      <c r="BP24" s="222">
        <v>20379</v>
      </c>
      <c r="BQ24" s="221">
        <v>-5.5303170776932973</v>
      </c>
      <c r="BR24" s="222">
        <v>26717</v>
      </c>
      <c r="BS24" s="221">
        <v>21.044762595143169</v>
      </c>
      <c r="BT24" s="222">
        <v>23268</v>
      </c>
      <c r="BU24" s="221">
        <v>30.396772024209838</v>
      </c>
      <c r="BV24" s="222">
        <v>26673</v>
      </c>
      <c r="BW24" s="221">
        <v>48.795046301461554</v>
      </c>
      <c r="BX24" s="222">
        <v>27814</v>
      </c>
      <c r="BY24" s="221">
        <v>54.874993039701536</v>
      </c>
      <c r="BZ24" s="222">
        <v>26228</v>
      </c>
      <c r="CA24" s="221">
        <v>58.890167807596782</v>
      </c>
      <c r="CB24" s="222">
        <v>27131</v>
      </c>
      <c r="CC24" s="221">
        <v>68.893177290836661</v>
      </c>
      <c r="CD24" s="222">
        <v>28812</v>
      </c>
      <c r="CE24" s="221">
        <v>39.498402246538205</v>
      </c>
      <c r="CF24" s="220">
        <v>29025</v>
      </c>
      <c r="CG24" s="653">
        <v>36.594663278271923</v>
      </c>
      <c r="CH24" s="222">
        <v>30776</v>
      </c>
      <c r="CI24" s="221">
        <v>41.219657688248503</v>
      </c>
      <c r="CJ24" s="222">
        <v>31152</v>
      </c>
      <c r="CK24" s="221">
        <v>-0.73290421260595906</v>
      </c>
      <c r="CL24" s="219">
        <v>315113</v>
      </c>
      <c r="CM24" s="215">
        <v>337125</v>
      </c>
      <c r="CN24" s="216">
        <v>141989</v>
      </c>
      <c r="CO24" s="724">
        <v>159926</v>
      </c>
      <c r="CP24" s="220">
        <v>26757</v>
      </c>
      <c r="CQ24" s="221">
        <v>56.126735908507413</v>
      </c>
      <c r="CR24" s="220">
        <v>25545</v>
      </c>
      <c r="CS24" s="225">
        <v>25.3496246135728</v>
      </c>
      <c r="CT24" s="226">
        <v>33944</v>
      </c>
      <c r="CU24" s="225">
        <v>27.050192761163288</v>
      </c>
      <c r="CV24" s="222">
        <v>26958</v>
      </c>
      <c r="CW24" s="225">
        <v>15.858690046415674</v>
      </c>
      <c r="CX24" s="226">
        <v>29373</v>
      </c>
      <c r="CY24" s="225">
        <v>10.122595883477686</v>
      </c>
      <c r="CZ24" s="663">
        <v>28925</v>
      </c>
      <c r="DA24" s="225">
        <v>3.9943913137268936</v>
      </c>
      <c r="DB24" s="226">
        <v>25760</v>
      </c>
      <c r="DC24" s="225">
        <v>-1.7843526002745165</v>
      </c>
      <c r="DD24" s="226">
        <v>27120</v>
      </c>
      <c r="DE24" s="225">
        <v>-4.0544027127637605E-2</v>
      </c>
      <c r="DF24" s="226">
        <v>24650</v>
      </c>
      <c r="DG24" s="225">
        <v>-14.445369984728586</v>
      </c>
      <c r="DH24" s="226">
        <v>26672</v>
      </c>
      <c r="DI24" s="225">
        <v>-8.1068044788975016</v>
      </c>
      <c r="DJ24" s="226">
        <v>27189</v>
      </c>
      <c r="DK24" s="225">
        <v>-11.655185859111</v>
      </c>
      <c r="DL24" s="226">
        <v>29487</v>
      </c>
      <c r="DM24" s="1014">
        <v>-5.3447611710323599</v>
      </c>
      <c r="DN24" s="1175">
        <v>332380</v>
      </c>
      <c r="DO24" s="215">
        <v>302295</v>
      </c>
      <c r="DP24" s="1002">
        <v>171502</v>
      </c>
      <c r="DQ24" s="1025">
        <v>162786</v>
      </c>
      <c r="DR24" s="1121">
        <v>20223</v>
      </c>
      <c r="DS24" s="225">
        <v>-24.419778002018163</v>
      </c>
      <c r="DT24" s="226">
        <v>18606</v>
      </c>
      <c r="DU24" s="1164">
        <v>-27.163828537874338</v>
      </c>
      <c r="DV24" s="226">
        <v>17332</v>
      </c>
      <c r="DW24" s="225">
        <v>-48.939429648833375</v>
      </c>
      <c r="DX24" s="226">
        <v>11084</v>
      </c>
      <c r="DY24" s="225">
        <v>-58.884190221826543</v>
      </c>
      <c r="DZ24" s="226">
        <v>13611</v>
      </c>
      <c r="EA24" s="225">
        <v>-53.661525891124498</v>
      </c>
      <c r="EB24" s="226">
        <v>13366</v>
      </c>
      <c r="EC24" s="225">
        <v>-53.790838375108038</v>
      </c>
      <c r="ED24" s="1364">
        <v>17553</v>
      </c>
      <c r="EE24" s="225">
        <v>-31.859472049689444</v>
      </c>
      <c r="EF24" s="1364">
        <v>21599</v>
      </c>
      <c r="EG24" s="225">
        <v>-20.357669616519175</v>
      </c>
      <c r="EH24" s="1364">
        <v>23757</v>
      </c>
      <c r="EI24" s="225">
        <v>-3.6227180527383354</v>
      </c>
      <c r="EJ24" s="1364">
        <v>25709</v>
      </c>
      <c r="EK24" s="225">
        <v>-3.6105278944211108</v>
      </c>
      <c r="EL24" s="1364">
        <v>28279</v>
      </c>
      <c r="EM24" s="225">
        <v>4.008974217514421</v>
      </c>
      <c r="EN24" s="1364">
        <v>33197</v>
      </c>
      <c r="EO24" s="225">
        <v>12.581815715399998</v>
      </c>
      <c r="EP24" s="1175">
        <v>244316</v>
      </c>
      <c r="EQ24" s="1630">
        <v>244086</v>
      </c>
      <c r="ER24" s="1642">
        <v>-19.255693941348682</v>
      </c>
      <c r="ES24" s="2587"/>
      <c r="ET24" s="1002">
        <v>94222</v>
      </c>
      <c r="EU24" s="1712">
        <v>100970</v>
      </c>
      <c r="EV24" s="1364">
        <v>17758</v>
      </c>
      <c r="EW24" s="225">
        <v>-12.189091628343959</v>
      </c>
      <c r="EX24" s="1364">
        <v>15897</v>
      </c>
      <c r="EY24" s="225">
        <v>-14.559819413092555</v>
      </c>
      <c r="EZ24" s="1364">
        <v>22276</v>
      </c>
      <c r="FA24" s="225">
        <v>28.52527117470575</v>
      </c>
      <c r="FB24" s="1364">
        <v>19150</v>
      </c>
      <c r="FC24" s="225">
        <v>72.77156261277517</v>
      </c>
      <c r="FD24" s="1364">
        <v>19767</v>
      </c>
      <c r="FE24" s="225">
        <v>45.228124311218863</v>
      </c>
      <c r="FF24" s="1364">
        <v>22337</v>
      </c>
      <c r="FG24" s="225">
        <v>67.118060751159675</v>
      </c>
      <c r="FH24" s="1364">
        <v>17039</v>
      </c>
      <c r="FI24" s="225">
        <v>-2.9282743690537245</v>
      </c>
      <c r="FJ24" s="1364">
        <v>12364</v>
      </c>
      <c r="FK24" s="225">
        <v>-42.756609102273259</v>
      </c>
      <c r="FL24" s="1364">
        <v>19971</v>
      </c>
      <c r="FM24" s="225">
        <v>-15.936355600454604</v>
      </c>
      <c r="FN24" s="1364">
        <v>22845</v>
      </c>
      <c r="FO24" s="225">
        <v>-11.140067680578781</v>
      </c>
      <c r="FP24" s="1364">
        <v>23168</v>
      </c>
      <c r="FQ24" s="225">
        <v>-18.073482089182789</v>
      </c>
      <c r="FR24" s="1364">
        <v>27151</v>
      </c>
      <c r="FS24" s="225">
        <v>-18.212489080338585</v>
      </c>
      <c r="FT24" s="1848">
        <v>239723</v>
      </c>
      <c r="FU24" s="1849">
        <v>-1.8799423697178952</v>
      </c>
      <c r="FV24" s="217"/>
      <c r="FW24" s="1002">
        <f t="shared" si="0"/>
        <v>117185</v>
      </c>
      <c r="FX24" s="1469">
        <v>110628</v>
      </c>
      <c r="FY24" s="1834">
        <v>9.5652173913043441</v>
      </c>
      <c r="FZ24" s="2250">
        <v>22149</v>
      </c>
      <c r="GA24" s="2251">
        <v>24.72688365806961</v>
      </c>
      <c r="GB24" s="2252"/>
      <c r="GC24" s="1783"/>
      <c r="GD24" s="2253"/>
      <c r="GE24" s="1783"/>
      <c r="GF24" s="2253"/>
      <c r="GG24" s="1783"/>
      <c r="GH24" s="2253"/>
      <c r="GI24" s="1783"/>
      <c r="GJ24" s="2253"/>
      <c r="GK24" s="1783"/>
      <c r="GL24" s="2253"/>
      <c r="GM24" s="1783"/>
      <c r="GN24" s="2253"/>
      <c r="GO24" s="1783"/>
      <c r="GP24" s="2253"/>
      <c r="GQ24" s="1783"/>
      <c r="GR24" s="2253"/>
      <c r="GS24" s="1783"/>
      <c r="GT24" s="2253"/>
      <c r="GU24" s="1783"/>
      <c r="GV24" s="2254"/>
      <c r="GW24" s="2255"/>
      <c r="GX24" s="2645"/>
      <c r="GY24" s="279"/>
      <c r="GZ24" s="1781"/>
      <c r="HA24" s="2648"/>
      <c r="HB24" s="1974"/>
      <c r="HC24" s="1988"/>
      <c r="HD24" s="2587"/>
      <c r="HE24" s="2015"/>
      <c r="HF24" s="2000"/>
      <c r="HG24" s="2673"/>
      <c r="HH24" s="1469"/>
      <c r="HI24" s="1493"/>
      <c r="HJ24" s="2633"/>
      <c r="HK24" s="2555"/>
      <c r="HL24" s="2554"/>
    </row>
    <row r="25" spans="2:220" s="18" customFormat="1" ht="14">
      <c r="B25" s="2620"/>
      <c r="C25" s="45" t="s">
        <v>53</v>
      </c>
      <c r="D25" s="213">
        <v>45091</v>
      </c>
      <c r="E25" s="214">
        <v>45915</v>
      </c>
      <c r="F25" s="214">
        <v>46193</v>
      </c>
      <c r="G25" s="215">
        <v>48762</v>
      </c>
      <c r="H25" s="216">
        <v>20768</v>
      </c>
      <c r="I25" s="724">
        <v>22235</v>
      </c>
      <c r="J25" s="214">
        <v>56855</v>
      </c>
      <c r="K25" s="215">
        <v>58359</v>
      </c>
      <c r="L25" s="216">
        <v>26493</v>
      </c>
      <c r="M25" s="724">
        <v>28940</v>
      </c>
      <c r="N25" s="213">
        <v>54593</v>
      </c>
      <c r="O25" s="215">
        <v>53393</v>
      </c>
      <c r="P25" s="216">
        <v>24984</v>
      </c>
      <c r="Q25" s="724">
        <v>25576</v>
      </c>
      <c r="R25" s="214">
        <v>65396</v>
      </c>
      <c r="S25" s="215">
        <v>69812</v>
      </c>
      <c r="T25" s="216">
        <v>29400</v>
      </c>
      <c r="U25" s="724">
        <v>33524</v>
      </c>
      <c r="V25" s="214">
        <v>75587</v>
      </c>
      <c r="W25" s="215">
        <v>81354</v>
      </c>
      <c r="X25" s="216">
        <v>34908</v>
      </c>
      <c r="Y25" s="724">
        <v>36616</v>
      </c>
      <c r="Z25" s="214">
        <v>106110</v>
      </c>
      <c r="AA25" s="215">
        <v>111098</v>
      </c>
      <c r="AB25" s="216">
        <v>48512</v>
      </c>
      <c r="AC25" s="724">
        <v>53803</v>
      </c>
      <c r="AD25" s="214">
        <v>125027</v>
      </c>
      <c r="AE25" s="217">
        <v>127709</v>
      </c>
      <c r="AF25" s="218">
        <v>57717</v>
      </c>
      <c r="AG25" s="724">
        <v>61291</v>
      </c>
      <c r="AH25" s="219">
        <v>158728</v>
      </c>
      <c r="AI25" s="215">
        <v>168919</v>
      </c>
      <c r="AJ25" s="216">
        <v>72642</v>
      </c>
      <c r="AK25" s="724">
        <v>83921</v>
      </c>
      <c r="AL25" s="220">
        <v>14542</v>
      </c>
      <c r="AM25" s="221"/>
      <c r="AN25" s="222">
        <v>12615</v>
      </c>
      <c r="AO25" s="221"/>
      <c r="AP25" s="222">
        <v>13532</v>
      </c>
      <c r="AQ25" s="221"/>
      <c r="AR25" s="222">
        <v>12751</v>
      </c>
      <c r="AS25" s="221"/>
      <c r="AT25" s="222">
        <v>15791</v>
      </c>
      <c r="AU25" s="221"/>
      <c r="AV25" s="222">
        <v>16497</v>
      </c>
      <c r="AW25" s="221"/>
      <c r="AX25" s="222">
        <v>17080</v>
      </c>
      <c r="AY25" s="221"/>
      <c r="AZ25" s="222">
        <v>15564</v>
      </c>
      <c r="BA25" s="221"/>
      <c r="BB25" s="222">
        <v>14348</v>
      </c>
      <c r="BC25" s="221"/>
      <c r="BD25" s="222">
        <v>16612</v>
      </c>
      <c r="BE25" s="221"/>
      <c r="BF25" s="222">
        <v>17269</v>
      </c>
      <c r="BG25" s="221"/>
      <c r="BH25" s="222">
        <v>17307</v>
      </c>
      <c r="BI25" s="221"/>
      <c r="BJ25" s="223">
        <v>183908</v>
      </c>
      <c r="BK25" s="215">
        <v>177659</v>
      </c>
      <c r="BL25" s="216">
        <v>85728</v>
      </c>
      <c r="BM25" s="724">
        <v>92031</v>
      </c>
      <c r="BN25" s="224">
        <v>13217</v>
      </c>
      <c r="BO25" s="221">
        <v>-9.1115389905102546</v>
      </c>
      <c r="BP25" s="222">
        <v>9817</v>
      </c>
      <c r="BQ25" s="221">
        <v>-22.179944510503375</v>
      </c>
      <c r="BR25" s="222">
        <v>11406</v>
      </c>
      <c r="BS25" s="221">
        <v>-15.710907478569311</v>
      </c>
      <c r="BT25" s="222">
        <v>12867</v>
      </c>
      <c r="BU25" s="221">
        <v>0.90973256999451735</v>
      </c>
      <c r="BV25" s="222">
        <v>14426</v>
      </c>
      <c r="BW25" s="221">
        <v>-8.6441643974415854</v>
      </c>
      <c r="BX25" s="222">
        <v>11403</v>
      </c>
      <c r="BY25" s="221">
        <v>-30.878341516639381</v>
      </c>
      <c r="BZ25" s="222">
        <v>11265</v>
      </c>
      <c r="CA25" s="221">
        <v>-34.045667447306798</v>
      </c>
      <c r="CB25" s="222">
        <v>12315</v>
      </c>
      <c r="CC25" s="221">
        <v>-20.875096376252884</v>
      </c>
      <c r="CD25" s="222">
        <v>12686</v>
      </c>
      <c r="CE25" s="221">
        <v>-11.583495957624763</v>
      </c>
      <c r="CF25" s="220">
        <v>14927</v>
      </c>
      <c r="CG25" s="653">
        <v>-10.14326992535517</v>
      </c>
      <c r="CH25" s="222">
        <v>14147</v>
      </c>
      <c r="CI25" s="221">
        <v>-18.078638021888935</v>
      </c>
      <c r="CJ25" s="222">
        <v>14528</v>
      </c>
      <c r="CK25" s="221">
        <v>-16.057086727913557</v>
      </c>
      <c r="CL25" s="219">
        <v>153004</v>
      </c>
      <c r="CM25" s="215">
        <v>152118</v>
      </c>
      <c r="CN25" s="216">
        <v>73136</v>
      </c>
      <c r="CO25" s="724">
        <v>74962</v>
      </c>
      <c r="CP25" s="220">
        <v>11355</v>
      </c>
      <c r="CQ25" s="221">
        <v>-14.087917076492403</v>
      </c>
      <c r="CR25" s="220">
        <v>9267</v>
      </c>
      <c r="CS25" s="225">
        <v>-5.6025262300091612</v>
      </c>
      <c r="CT25" s="226">
        <v>12932</v>
      </c>
      <c r="CU25" s="225">
        <v>13.378923373662971</v>
      </c>
      <c r="CV25" s="222">
        <v>11443</v>
      </c>
      <c r="CW25" s="225">
        <v>-11.067070801274582</v>
      </c>
      <c r="CX25" s="226">
        <v>13889</v>
      </c>
      <c r="CY25" s="225">
        <v>-3.7224455843615658</v>
      </c>
      <c r="CZ25" s="663">
        <v>14568</v>
      </c>
      <c r="DA25" s="225">
        <v>27.755853722704543</v>
      </c>
      <c r="DB25" s="226">
        <v>14120</v>
      </c>
      <c r="DC25" s="225">
        <v>25.343985796715486</v>
      </c>
      <c r="DD25" s="226">
        <v>13083</v>
      </c>
      <c r="DE25" s="225">
        <v>6.2362971985383808</v>
      </c>
      <c r="DF25" s="226">
        <v>13460</v>
      </c>
      <c r="DG25" s="225">
        <v>6.10121393662304</v>
      </c>
      <c r="DH25" s="226">
        <v>16403</v>
      </c>
      <c r="DI25" s="225">
        <v>9.8881221946807756</v>
      </c>
      <c r="DJ25" s="226">
        <v>15625</v>
      </c>
      <c r="DK25" s="225">
        <v>10.447444687919699</v>
      </c>
      <c r="DL25" s="226">
        <v>15866</v>
      </c>
      <c r="DM25" s="1014">
        <v>9.2098017621145516</v>
      </c>
      <c r="DN25" s="1177">
        <v>162011</v>
      </c>
      <c r="DO25" s="215">
        <v>154153</v>
      </c>
      <c r="DP25" s="1002">
        <v>73454</v>
      </c>
      <c r="DQ25" s="1025">
        <v>80563</v>
      </c>
      <c r="DR25" s="1121">
        <v>8890</v>
      </c>
      <c r="DS25" s="225">
        <v>-21.7084984588287</v>
      </c>
      <c r="DT25" s="226">
        <v>12283</v>
      </c>
      <c r="DU25" s="1164">
        <v>32.545591885183967</v>
      </c>
      <c r="DV25" s="226">
        <v>4523</v>
      </c>
      <c r="DW25" s="225">
        <v>-65.02474481905351</v>
      </c>
      <c r="DX25" s="226">
        <v>36</v>
      </c>
      <c r="DY25" s="225">
        <v>-99.685397186052612</v>
      </c>
      <c r="DZ25" s="226">
        <v>2431</v>
      </c>
      <c r="EA25" s="225">
        <v>-82.496940024479812</v>
      </c>
      <c r="EB25" s="226">
        <v>7485</v>
      </c>
      <c r="EC25" s="225">
        <v>-48.620263591433279</v>
      </c>
      <c r="ED25" s="1364">
        <v>8833</v>
      </c>
      <c r="EE25" s="225">
        <v>-37.44334277620397</v>
      </c>
      <c r="EF25" s="1364">
        <v>8044</v>
      </c>
      <c r="EG25" s="225">
        <v>-38.51563097148972</v>
      </c>
      <c r="EH25" s="1364">
        <v>10657</v>
      </c>
      <c r="EI25" s="225">
        <v>-20.824665676077274</v>
      </c>
      <c r="EJ25" s="1364">
        <v>11666</v>
      </c>
      <c r="EK25" s="225">
        <v>-28.878863622508078</v>
      </c>
      <c r="EL25" s="1364">
        <v>11455</v>
      </c>
      <c r="EM25" s="225">
        <v>-26.688000000000002</v>
      </c>
      <c r="EN25" s="1364">
        <v>13716</v>
      </c>
      <c r="EO25" s="225">
        <v>-13.550989537375528</v>
      </c>
      <c r="EP25" s="1177">
        <v>100019</v>
      </c>
      <c r="EQ25" s="1630">
        <v>107418</v>
      </c>
      <c r="ER25" s="1642">
        <v>-30.317282180690611</v>
      </c>
      <c r="ES25" s="2587"/>
      <c r="ET25" s="1002">
        <v>35648</v>
      </c>
      <c r="EU25" s="1712">
        <v>37486</v>
      </c>
      <c r="EV25" s="1364">
        <v>10820</v>
      </c>
      <c r="EW25" s="225">
        <v>21.709786276715406</v>
      </c>
      <c r="EX25" s="1364">
        <v>13074</v>
      </c>
      <c r="EY25" s="225">
        <v>6.4397948383945192</v>
      </c>
      <c r="EZ25" s="1364">
        <v>9201</v>
      </c>
      <c r="FA25" s="225">
        <v>103.42692902940524</v>
      </c>
      <c r="FB25" s="1364">
        <v>8642</v>
      </c>
      <c r="FC25" s="225">
        <v>23905.555555555555</v>
      </c>
      <c r="FD25" s="1364">
        <v>10779</v>
      </c>
      <c r="FE25" s="225">
        <v>343.39777869189635</v>
      </c>
      <c r="FF25" s="1364">
        <v>11242</v>
      </c>
      <c r="FG25" s="225">
        <v>50.193720774883104</v>
      </c>
      <c r="FH25" s="1364">
        <v>10763</v>
      </c>
      <c r="FI25" s="225">
        <v>21.849881127589725</v>
      </c>
      <c r="FJ25" s="1364">
        <v>7868</v>
      </c>
      <c r="FK25" s="225">
        <v>-2.1879661859771318</v>
      </c>
      <c r="FL25" s="1364">
        <v>9929</v>
      </c>
      <c r="FM25" s="225">
        <v>-6.8311907666322611</v>
      </c>
      <c r="FN25" s="1364">
        <v>11157</v>
      </c>
      <c r="FO25" s="225">
        <v>-4.3631064632264724</v>
      </c>
      <c r="FP25" s="1364">
        <v>12690</v>
      </c>
      <c r="FQ25" s="225">
        <v>10.781318201658664</v>
      </c>
      <c r="FR25" s="1364">
        <v>13502</v>
      </c>
      <c r="FS25" s="225">
        <v>-1.5602216389618064</v>
      </c>
      <c r="FT25" s="1852">
        <v>129667</v>
      </c>
      <c r="FU25" s="1853">
        <v>29.642367950089465</v>
      </c>
      <c r="FV25" s="217"/>
      <c r="FW25" s="1002">
        <f t="shared" si="0"/>
        <v>63758</v>
      </c>
      <c r="FX25" s="1469">
        <v>59223</v>
      </c>
      <c r="FY25" s="1834">
        <v>57.98698180654111</v>
      </c>
      <c r="FZ25" s="2250">
        <v>9877</v>
      </c>
      <c r="GA25" s="2251">
        <v>-8.715341959334566</v>
      </c>
      <c r="GB25" s="2252"/>
      <c r="GC25" s="1783"/>
      <c r="GD25" s="2253"/>
      <c r="GE25" s="1783"/>
      <c r="GF25" s="2253"/>
      <c r="GG25" s="1783"/>
      <c r="GH25" s="2253"/>
      <c r="GI25" s="1783"/>
      <c r="GJ25" s="2253"/>
      <c r="GK25" s="1783"/>
      <c r="GL25" s="2253"/>
      <c r="GM25" s="1783"/>
      <c r="GN25" s="2253"/>
      <c r="GO25" s="1783"/>
      <c r="GP25" s="2253"/>
      <c r="GQ25" s="1783"/>
      <c r="GR25" s="2253"/>
      <c r="GS25" s="1783"/>
      <c r="GT25" s="2253"/>
      <c r="GU25" s="1783"/>
      <c r="GV25" s="2254"/>
      <c r="GW25" s="2255"/>
      <c r="GX25" s="2645"/>
      <c r="GY25" s="227"/>
      <c r="GZ25" s="1783"/>
      <c r="HA25" s="2648"/>
      <c r="HB25" s="1974"/>
      <c r="HC25" s="1988"/>
      <c r="HD25" s="2587"/>
      <c r="HE25" s="2015"/>
      <c r="HF25" s="2000"/>
      <c r="HG25" s="2673"/>
      <c r="HH25" s="1469"/>
      <c r="HI25" s="1493"/>
      <c r="HJ25" s="2633"/>
      <c r="HK25" s="2555"/>
      <c r="HL25" s="2554"/>
    </row>
    <row r="26" spans="2:220" s="18" customFormat="1" ht="14">
      <c r="B26" s="2620"/>
      <c r="C26" s="45" t="s">
        <v>54</v>
      </c>
      <c r="D26" s="213">
        <v>106507</v>
      </c>
      <c r="E26" s="214">
        <v>79131</v>
      </c>
      <c r="F26" s="214">
        <v>112097</v>
      </c>
      <c r="G26" s="215">
        <v>112860</v>
      </c>
      <c r="H26" s="216">
        <v>45261</v>
      </c>
      <c r="I26" s="724">
        <v>52960</v>
      </c>
      <c r="J26" s="214">
        <v>101658</v>
      </c>
      <c r="K26" s="215">
        <v>114988</v>
      </c>
      <c r="L26" s="216">
        <v>47445</v>
      </c>
      <c r="M26" s="724">
        <v>52423</v>
      </c>
      <c r="N26" s="213">
        <v>122631</v>
      </c>
      <c r="O26" s="215">
        <v>117306</v>
      </c>
      <c r="P26" s="216">
        <v>55305</v>
      </c>
      <c r="Q26" s="724">
        <v>51186</v>
      </c>
      <c r="R26" s="214">
        <v>123412</v>
      </c>
      <c r="S26" s="215">
        <v>120785</v>
      </c>
      <c r="T26" s="216">
        <v>60818</v>
      </c>
      <c r="U26" s="724">
        <v>60187</v>
      </c>
      <c r="V26" s="214">
        <v>123936</v>
      </c>
      <c r="W26" s="215">
        <v>125328</v>
      </c>
      <c r="X26" s="216">
        <v>58028</v>
      </c>
      <c r="Y26" s="724">
        <v>59887</v>
      </c>
      <c r="Z26" s="214">
        <v>138126</v>
      </c>
      <c r="AA26" s="215">
        <v>143755</v>
      </c>
      <c r="AB26" s="216">
        <v>65892</v>
      </c>
      <c r="AC26" s="724">
        <v>70831</v>
      </c>
      <c r="AD26" s="214">
        <v>130074</v>
      </c>
      <c r="AE26" s="217">
        <v>128709</v>
      </c>
      <c r="AF26" s="218">
        <v>67699</v>
      </c>
      <c r="AG26" s="724">
        <v>60479</v>
      </c>
      <c r="AH26" s="219">
        <v>139040</v>
      </c>
      <c r="AI26" s="215">
        <v>137175</v>
      </c>
      <c r="AJ26" s="216">
        <v>69455</v>
      </c>
      <c r="AK26" s="724">
        <v>68128</v>
      </c>
      <c r="AL26" s="220">
        <v>13830</v>
      </c>
      <c r="AM26" s="221"/>
      <c r="AN26" s="222">
        <v>6861</v>
      </c>
      <c r="AO26" s="221"/>
      <c r="AP26" s="222">
        <v>10438</v>
      </c>
      <c r="AQ26" s="221"/>
      <c r="AR26" s="222">
        <v>9852</v>
      </c>
      <c r="AS26" s="221"/>
      <c r="AT26" s="222">
        <v>10370</v>
      </c>
      <c r="AU26" s="221"/>
      <c r="AV26" s="222">
        <v>11687</v>
      </c>
      <c r="AW26" s="221"/>
      <c r="AX26" s="222">
        <v>13134</v>
      </c>
      <c r="AY26" s="221"/>
      <c r="AZ26" s="222">
        <v>9620</v>
      </c>
      <c r="BA26" s="221"/>
      <c r="BB26" s="222">
        <v>7741</v>
      </c>
      <c r="BC26" s="221"/>
      <c r="BD26" s="222">
        <v>10397</v>
      </c>
      <c r="BE26" s="221"/>
      <c r="BF26" s="222">
        <v>11796</v>
      </c>
      <c r="BG26" s="221"/>
      <c r="BH26" s="222">
        <v>12530</v>
      </c>
      <c r="BI26" s="221"/>
      <c r="BJ26" s="223">
        <v>128256</v>
      </c>
      <c r="BK26" s="215">
        <v>129196</v>
      </c>
      <c r="BL26" s="216">
        <v>63038</v>
      </c>
      <c r="BM26" s="724">
        <v>62404</v>
      </c>
      <c r="BN26" s="224">
        <v>14531</v>
      </c>
      <c r="BO26" s="221">
        <v>5.0686912509038393</v>
      </c>
      <c r="BP26" s="222">
        <v>6780</v>
      </c>
      <c r="BQ26" s="221">
        <v>-1.1805859204197588</v>
      </c>
      <c r="BR26" s="222">
        <v>10758</v>
      </c>
      <c r="BS26" s="221">
        <v>3.065721402567533</v>
      </c>
      <c r="BT26" s="222">
        <v>10804</v>
      </c>
      <c r="BU26" s="221">
        <v>9.6630125862769063</v>
      </c>
      <c r="BV26" s="222">
        <v>11150</v>
      </c>
      <c r="BW26" s="221">
        <v>7.521697203471561</v>
      </c>
      <c r="BX26" s="222">
        <v>10497</v>
      </c>
      <c r="BY26" s="221">
        <v>-10.182253786258229</v>
      </c>
      <c r="BZ26" s="222">
        <v>11981</v>
      </c>
      <c r="CA26" s="221">
        <v>-8.7787421958276326</v>
      </c>
      <c r="CB26" s="222">
        <v>5699</v>
      </c>
      <c r="CC26" s="221">
        <v>-40.758835758835751</v>
      </c>
      <c r="CD26" s="222">
        <v>7895</v>
      </c>
      <c r="CE26" s="221">
        <v>1.989407053352295</v>
      </c>
      <c r="CF26" s="220">
        <v>9967</v>
      </c>
      <c r="CG26" s="653">
        <v>-4.135808406271039</v>
      </c>
      <c r="CH26" s="222">
        <v>10586</v>
      </c>
      <c r="CI26" s="221">
        <v>-10.257714479484576</v>
      </c>
      <c r="CJ26" s="222">
        <v>13027</v>
      </c>
      <c r="CK26" s="221">
        <v>3.9664804469273776</v>
      </c>
      <c r="CL26" s="219">
        <v>123675</v>
      </c>
      <c r="CM26" s="215">
        <v>118784</v>
      </c>
      <c r="CN26" s="216">
        <v>64520</v>
      </c>
      <c r="CO26" s="724">
        <v>58026</v>
      </c>
      <c r="CP26" s="220">
        <v>12597</v>
      </c>
      <c r="CQ26" s="221">
        <v>-13.309476292065241</v>
      </c>
      <c r="CR26" s="220">
        <v>4697</v>
      </c>
      <c r="CS26" s="225">
        <v>-30.722713864306783</v>
      </c>
      <c r="CT26" s="226">
        <v>9884</v>
      </c>
      <c r="CU26" s="225">
        <v>-8.1241866517940196</v>
      </c>
      <c r="CV26" s="222">
        <v>11522</v>
      </c>
      <c r="CW26" s="225">
        <v>6.6456867826730814</v>
      </c>
      <c r="CX26" s="226">
        <v>11565</v>
      </c>
      <c r="CY26" s="225">
        <v>3.7219730941703943</v>
      </c>
      <c r="CZ26" s="663">
        <v>12786</v>
      </c>
      <c r="DA26" s="225">
        <v>21.806230351528995</v>
      </c>
      <c r="DB26" s="226">
        <v>15335</v>
      </c>
      <c r="DC26" s="225">
        <v>27.994324346882564</v>
      </c>
      <c r="DD26" s="226">
        <v>6570</v>
      </c>
      <c r="DE26" s="225">
        <v>15.283383049657843</v>
      </c>
      <c r="DF26" s="226">
        <v>11643</v>
      </c>
      <c r="DG26" s="225">
        <v>47.473084230525643</v>
      </c>
      <c r="DH26" s="226">
        <v>13194</v>
      </c>
      <c r="DI26" s="225">
        <v>32.376843583826627</v>
      </c>
      <c r="DJ26" s="226">
        <v>13531</v>
      </c>
      <c r="DK26" s="225">
        <v>27.81976194974493</v>
      </c>
      <c r="DL26" s="226">
        <v>13917</v>
      </c>
      <c r="DM26" s="1014">
        <v>6.8319643816688398</v>
      </c>
      <c r="DN26" s="1175">
        <v>137241</v>
      </c>
      <c r="DO26" s="215">
        <v>145347</v>
      </c>
      <c r="DP26" s="1002">
        <v>63051</v>
      </c>
      <c r="DQ26" s="1025">
        <v>69421</v>
      </c>
      <c r="DR26" s="1121">
        <v>14765</v>
      </c>
      <c r="DS26" s="225">
        <v>17.210446931809159</v>
      </c>
      <c r="DT26" s="226">
        <v>8858</v>
      </c>
      <c r="DU26" s="1164">
        <v>88.588460719608264</v>
      </c>
      <c r="DV26" s="226">
        <v>11661</v>
      </c>
      <c r="DW26" s="225">
        <v>17.978551193848631</v>
      </c>
      <c r="DX26" s="226">
        <v>10743</v>
      </c>
      <c r="DY26" s="225">
        <v>-6.7609789967019651</v>
      </c>
      <c r="DZ26" s="226">
        <v>11226</v>
      </c>
      <c r="EA26" s="225">
        <v>-2.9312581063553864</v>
      </c>
      <c r="EB26" s="226">
        <v>13950</v>
      </c>
      <c r="EC26" s="225">
        <v>9.1037071797278344</v>
      </c>
      <c r="ED26" s="1364">
        <v>15869</v>
      </c>
      <c r="EE26" s="225">
        <v>3.4822301923703947</v>
      </c>
      <c r="EF26" s="1364">
        <v>10588</v>
      </c>
      <c r="EG26" s="225">
        <v>61.156773211567725</v>
      </c>
      <c r="EH26" s="1364">
        <v>8469</v>
      </c>
      <c r="EI26" s="225">
        <v>-27.261015202267458</v>
      </c>
      <c r="EJ26" s="1364">
        <v>12773</v>
      </c>
      <c r="EK26" s="225">
        <v>-3.1908443231772026</v>
      </c>
      <c r="EL26" s="1364">
        <v>15550</v>
      </c>
      <c r="EM26" s="225">
        <v>14.921291848348233</v>
      </c>
      <c r="EN26" s="1364">
        <v>11799</v>
      </c>
      <c r="EO26" s="225">
        <v>-15.218797154559169</v>
      </c>
      <c r="EP26" s="1175">
        <v>146251</v>
      </c>
      <c r="EQ26" s="1630">
        <v>152248</v>
      </c>
      <c r="ER26" s="1642">
        <v>4.7479480140629136</v>
      </c>
      <c r="ES26" s="2587"/>
      <c r="ET26" s="1002">
        <v>71203</v>
      </c>
      <c r="EU26" s="1712">
        <v>70845</v>
      </c>
      <c r="EV26" s="1364">
        <v>19437</v>
      </c>
      <c r="EW26" s="225">
        <v>31.642397561801573</v>
      </c>
      <c r="EX26" s="1364">
        <v>7682</v>
      </c>
      <c r="EY26" s="225">
        <v>-13.276134567622492</v>
      </c>
      <c r="EZ26" s="1364">
        <v>14162</v>
      </c>
      <c r="FA26" s="225">
        <v>21.44756024354686</v>
      </c>
      <c r="FB26" s="1364">
        <v>12575</v>
      </c>
      <c r="FC26" s="225">
        <v>17.052964721213797</v>
      </c>
      <c r="FD26" s="1364">
        <v>9700</v>
      </c>
      <c r="FE26" s="225">
        <v>-13.593443791199007</v>
      </c>
      <c r="FF26" s="1364">
        <v>7767</v>
      </c>
      <c r="FG26" s="225">
        <v>-44.322580645161288</v>
      </c>
      <c r="FH26" s="1364">
        <v>12606</v>
      </c>
      <c r="FI26" s="225">
        <v>-20.562102211859596</v>
      </c>
      <c r="FJ26" s="1364">
        <v>10959</v>
      </c>
      <c r="FK26" s="225">
        <v>3.5039667548167728</v>
      </c>
      <c r="FL26" s="1364">
        <v>12936</v>
      </c>
      <c r="FM26" s="225">
        <v>52.745306411618856</v>
      </c>
      <c r="FN26" s="1364">
        <v>11793</v>
      </c>
      <c r="FO26" s="225">
        <v>-7.6724340405542932</v>
      </c>
      <c r="FP26" s="1364">
        <v>13554</v>
      </c>
      <c r="FQ26" s="225">
        <v>-12.836012861736336</v>
      </c>
      <c r="FR26" s="1364">
        <v>12838</v>
      </c>
      <c r="FS26" s="225">
        <v>8.8058310026273574</v>
      </c>
      <c r="FT26" s="1848">
        <v>146009</v>
      </c>
      <c r="FU26" s="1849">
        <v>-0.16546895405843998</v>
      </c>
      <c r="FV26" s="217"/>
      <c r="FW26" s="1002">
        <f t="shared" si="0"/>
        <v>71323</v>
      </c>
      <c r="FX26" s="1469">
        <v>66543</v>
      </c>
      <c r="FY26" s="1834">
        <v>-6.0724116027948298</v>
      </c>
      <c r="FZ26" s="2250">
        <v>13837</v>
      </c>
      <c r="GA26" s="2251">
        <v>-28.811030508823379</v>
      </c>
      <c r="GB26" s="2252"/>
      <c r="GC26" s="1783"/>
      <c r="GD26" s="2253"/>
      <c r="GE26" s="1783"/>
      <c r="GF26" s="2253"/>
      <c r="GG26" s="1783"/>
      <c r="GH26" s="2253"/>
      <c r="GI26" s="1783"/>
      <c r="GJ26" s="2253"/>
      <c r="GK26" s="1783"/>
      <c r="GL26" s="2253"/>
      <c r="GM26" s="1783"/>
      <c r="GN26" s="2253"/>
      <c r="GO26" s="1783"/>
      <c r="GP26" s="2253"/>
      <c r="GQ26" s="1783"/>
      <c r="GR26" s="2253"/>
      <c r="GS26" s="1783"/>
      <c r="GT26" s="2253"/>
      <c r="GU26" s="1783"/>
      <c r="GV26" s="2254"/>
      <c r="GW26" s="2255"/>
      <c r="GX26" s="2645"/>
      <c r="GY26" s="279"/>
      <c r="GZ26" s="1781"/>
      <c r="HA26" s="2648"/>
      <c r="HB26" s="1974"/>
      <c r="HC26" s="1988"/>
      <c r="HD26" s="2587"/>
      <c r="HE26" s="2015"/>
      <c r="HF26" s="2000"/>
      <c r="HG26" s="2673"/>
      <c r="HH26" s="1469"/>
      <c r="HI26" s="1493"/>
      <c r="HJ26" s="2633"/>
      <c r="HK26" s="2555"/>
      <c r="HL26" s="2554"/>
    </row>
    <row r="27" spans="2:220" s="18" customFormat="1" ht="14">
      <c r="B27" s="2620"/>
      <c r="C27" s="45" t="s">
        <v>55</v>
      </c>
      <c r="D27" s="213">
        <v>82207</v>
      </c>
      <c r="E27" s="214">
        <v>101884</v>
      </c>
      <c r="F27" s="214">
        <v>82016</v>
      </c>
      <c r="G27" s="215">
        <v>85923</v>
      </c>
      <c r="H27" s="216">
        <v>37466</v>
      </c>
      <c r="I27" s="724">
        <v>42259</v>
      </c>
      <c r="J27" s="214">
        <v>92109</v>
      </c>
      <c r="K27" s="215">
        <v>92936</v>
      </c>
      <c r="L27" s="216">
        <v>44794</v>
      </c>
      <c r="M27" s="724">
        <v>46215</v>
      </c>
      <c r="N27" s="213">
        <v>89255</v>
      </c>
      <c r="O27" s="215">
        <v>90143</v>
      </c>
      <c r="P27" s="216">
        <v>42592</v>
      </c>
      <c r="Q27" s="724">
        <v>44512</v>
      </c>
      <c r="R27" s="214">
        <v>106520</v>
      </c>
      <c r="S27" s="215">
        <v>104046</v>
      </c>
      <c r="T27" s="216">
        <v>52236</v>
      </c>
      <c r="U27" s="724">
        <v>54566</v>
      </c>
      <c r="V27" s="214">
        <v>92521</v>
      </c>
      <c r="W27" s="215">
        <v>96786</v>
      </c>
      <c r="X27" s="216">
        <v>44267</v>
      </c>
      <c r="Y27" s="724">
        <v>44564</v>
      </c>
      <c r="Z27" s="214">
        <v>103637</v>
      </c>
      <c r="AA27" s="215">
        <v>95606</v>
      </c>
      <c r="AB27" s="216">
        <v>51938</v>
      </c>
      <c r="AC27" s="724">
        <v>51183</v>
      </c>
      <c r="AD27" s="214">
        <v>95861</v>
      </c>
      <c r="AE27" s="217">
        <v>89746</v>
      </c>
      <c r="AF27" s="218">
        <v>39690</v>
      </c>
      <c r="AG27" s="724">
        <v>46860</v>
      </c>
      <c r="AH27" s="219">
        <v>65110</v>
      </c>
      <c r="AI27" s="215">
        <v>71317</v>
      </c>
      <c r="AJ27" s="216">
        <v>27880</v>
      </c>
      <c r="AK27" s="724">
        <v>34997</v>
      </c>
      <c r="AL27" s="220">
        <v>5879</v>
      </c>
      <c r="AM27" s="221"/>
      <c r="AN27" s="222">
        <v>4581</v>
      </c>
      <c r="AO27" s="221"/>
      <c r="AP27" s="222">
        <v>6235</v>
      </c>
      <c r="AQ27" s="221"/>
      <c r="AR27" s="222">
        <v>5902</v>
      </c>
      <c r="AS27" s="221"/>
      <c r="AT27" s="222">
        <v>6152</v>
      </c>
      <c r="AU27" s="221"/>
      <c r="AV27" s="222">
        <v>5384</v>
      </c>
      <c r="AW27" s="221"/>
      <c r="AX27" s="222">
        <v>5625</v>
      </c>
      <c r="AY27" s="221"/>
      <c r="AZ27" s="222">
        <v>5791</v>
      </c>
      <c r="BA27" s="221"/>
      <c r="BB27" s="222">
        <v>4420</v>
      </c>
      <c r="BC27" s="221"/>
      <c r="BD27" s="222">
        <v>6262</v>
      </c>
      <c r="BE27" s="221"/>
      <c r="BF27" s="222">
        <v>6868</v>
      </c>
      <c r="BG27" s="221"/>
      <c r="BH27" s="222">
        <v>7346</v>
      </c>
      <c r="BI27" s="221"/>
      <c r="BJ27" s="223">
        <v>70445</v>
      </c>
      <c r="BK27" s="215">
        <v>66579</v>
      </c>
      <c r="BL27" s="216">
        <v>34133</v>
      </c>
      <c r="BM27" s="724">
        <v>33274</v>
      </c>
      <c r="BN27" s="224">
        <v>3585</v>
      </c>
      <c r="BO27" s="221">
        <v>-39.020241537676483</v>
      </c>
      <c r="BP27" s="222">
        <v>4005</v>
      </c>
      <c r="BQ27" s="221">
        <v>-12.573673870333991</v>
      </c>
      <c r="BR27" s="222">
        <v>5239</v>
      </c>
      <c r="BS27" s="221">
        <v>-15.974338412189255</v>
      </c>
      <c r="BT27" s="222">
        <v>5597</v>
      </c>
      <c r="BU27" s="221">
        <v>-5.1677397492375405</v>
      </c>
      <c r="BV27" s="222">
        <v>2033</v>
      </c>
      <c r="BW27" s="221">
        <v>-66.953836150845262</v>
      </c>
      <c r="BX27" s="222">
        <v>11678</v>
      </c>
      <c r="BY27" s="221">
        <v>116.90193164933135</v>
      </c>
      <c r="BZ27" s="222">
        <v>9235</v>
      </c>
      <c r="CA27" s="221">
        <v>64.177777777777777</v>
      </c>
      <c r="CB27" s="222">
        <v>9065</v>
      </c>
      <c r="CC27" s="221">
        <v>56.536004144361954</v>
      </c>
      <c r="CD27" s="222">
        <v>3070</v>
      </c>
      <c r="CE27" s="221">
        <v>-30.542986425339365</v>
      </c>
      <c r="CF27" s="220">
        <v>4787</v>
      </c>
      <c r="CG27" s="653">
        <v>-23.554774832321939</v>
      </c>
      <c r="CH27" s="222">
        <v>3890</v>
      </c>
      <c r="CI27" s="221">
        <v>-43.36051252184042</v>
      </c>
      <c r="CJ27" s="222">
        <v>4380</v>
      </c>
      <c r="CK27" s="221">
        <v>-40.375714674652876</v>
      </c>
      <c r="CL27" s="219">
        <v>66564</v>
      </c>
      <c r="CM27" s="215">
        <v>67600</v>
      </c>
      <c r="CN27" s="216">
        <v>32137</v>
      </c>
      <c r="CO27" s="724">
        <v>40678</v>
      </c>
      <c r="CP27" s="220">
        <v>3184</v>
      </c>
      <c r="CQ27" s="221">
        <v>-11.185495118549511</v>
      </c>
      <c r="CR27" s="220">
        <v>4725</v>
      </c>
      <c r="CS27" s="225">
        <v>17.977528089887642</v>
      </c>
      <c r="CT27" s="226">
        <v>5956</v>
      </c>
      <c r="CU27" s="225">
        <v>13.685817904180198</v>
      </c>
      <c r="CV27" s="222">
        <v>5493</v>
      </c>
      <c r="CW27" s="225">
        <v>-1.858138288368778</v>
      </c>
      <c r="CX27" s="226">
        <v>6881</v>
      </c>
      <c r="CY27" s="225">
        <v>238.46532218396459</v>
      </c>
      <c r="CZ27" s="663">
        <v>5284</v>
      </c>
      <c r="DA27" s="225">
        <v>-54.752526117485871</v>
      </c>
      <c r="DB27" s="226">
        <v>5725</v>
      </c>
      <c r="DC27" s="225">
        <v>-38.007579859231186</v>
      </c>
      <c r="DD27" s="226">
        <v>5516</v>
      </c>
      <c r="DE27" s="225">
        <v>-39.150579150579148</v>
      </c>
      <c r="DF27" s="226">
        <v>5387</v>
      </c>
      <c r="DG27" s="225">
        <v>75.472312703583043</v>
      </c>
      <c r="DH27" s="226">
        <v>6604</v>
      </c>
      <c r="DI27" s="225">
        <v>37.956966785042823</v>
      </c>
      <c r="DJ27" s="226">
        <v>7087</v>
      </c>
      <c r="DK27" s="225">
        <v>82.185089974293049</v>
      </c>
      <c r="DL27" s="226">
        <v>8167</v>
      </c>
      <c r="DM27" s="1014">
        <v>86.461187214611869</v>
      </c>
      <c r="DN27" s="1177">
        <v>70009</v>
      </c>
      <c r="DO27" s="215">
        <v>66727</v>
      </c>
      <c r="DP27" s="1002">
        <v>31523</v>
      </c>
      <c r="DQ27" s="1025">
        <v>34286</v>
      </c>
      <c r="DR27" s="1121">
        <v>3692</v>
      </c>
      <c r="DS27" s="225">
        <v>15.954773869346738</v>
      </c>
      <c r="DT27" s="226">
        <v>4084</v>
      </c>
      <c r="DU27" s="1164">
        <v>-13.56613756613757</v>
      </c>
      <c r="DV27" s="226">
        <v>2807</v>
      </c>
      <c r="DW27" s="225">
        <v>-52.871054398925452</v>
      </c>
      <c r="DX27" s="226">
        <v>13</v>
      </c>
      <c r="DY27" s="225">
        <v>-99.763335153832145</v>
      </c>
      <c r="DZ27" s="226">
        <v>3456</v>
      </c>
      <c r="EA27" s="225">
        <v>-49.774742043307661</v>
      </c>
      <c r="EB27" s="226">
        <v>4417</v>
      </c>
      <c r="EC27" s="225">
        <v>-16.408024224072676</v>
      </c>
      <c r="ED27" s="1364">
        <v>7509</v>
      </c>
      <c r="EE27" s="225">
        <v>31.161572052401766</v>
      </c>
      <c r="EF27" s="1364">
        <v>5756</v>
      </c>
      <c r="EG27" s="225">
        <v>4.3509789702683008</v>
      </c>
      <c r="EH27" s="1364">
        <v>5605</v>
      </c>
      <c r="EI27" s="225">
        <v>4.0467792834601823</v>
      </c>
      <c r="EJ27" s="1364">
        <v>6468</v>
      </c>
      <c r="EK27" s="225">
        <v>-2.0593579648697755</v>
      </c>
      <c r="EL27" s="1364">
        <v>6267</v>
      </c>
      <c r="EM27" s="225">
        <v>-11.570481162692261</v>
      </c>
      <c r="EN27" s="1364">
        <v>9246</v>
      </c>
      <c r="EO27" s="225">
        <v>13.21170564466756</v>
      </c>
      <c r="EP27" s="1177">
        <v>59320</v>
      </c>
      <c r="EQ27" s="1630">
        <v>65888</v>
      </c>
      <c r="ER27" s="1642">
        <v>-1.2573620873109803</v>
      </c>
      <c r="ES27" s="2587"/>
      <c r="ET27" s="1002">
        <v>18469</v>
      </c>
      <c r="EU27" s="1712">
        <v>26756</v>
      </c>
      <c r="EV27" s="1364">
        <v>3845</v>
      </c>
      <c r="EW27" s="225">
        <v>4.1440953412784438</v>
      </c>
      <c r="EX27" s="1364">
        <v>5074</v>
      </c>
      <c r="EY27" s="225">
        <v>24.240940254652315</v>
      </c>
      <c r="EZ27" s="1364">
        <v>8232</v>
      </c>
      <c r="FA27" s="225">
        <v>193.2668329177057</v>
      </c>
      <c r="FB27" s="1364">
        <v>9280</v>
      </c>
      <c r="FC27" s="225">
        <v>71284.615384615376</v>
      </c>
      <c r="FD27" s="1364">
        <v>7595</v>
      </c>
      <c r="FE27" s="225">
        <v>119.7627314814815</v>
      </c>
      <c r="FF27" s="1364">
        <v>85</v>
      </c>
      <c r="FG27" s="225">
        <v>-98.075616934570974</v>
      </c>
      <c r="FH27" s="1364">
        <v>1450</v>
      </c>
      <c r="FI27" s="225">
        <v>-80.689838860034627</v>
      </c>
      <c r="FJ27" s="1364">
        <v>2524</v>
      </c>
      <c r="FK27" s="225">
        <v>-56.150104239054897</v>
      </c>
      <c r="FL27" s="1364">
        <v>8033</v>
      </c>
      <c r="FM27" s="225">
        <v>43.318465655664596</v>
      </c>
      <c r="FN27" s="1364">
        <v>8500</v>
      </c>
      <c r="FO27" s="225">
        <v>31.416202844774261</v>
      </c>
      <c r="FP27" s="1364">
        <v>8487</v>
      </c>
      <c r="FQ27" s="225">
        <v>35.423647678314978</v>
      </c>
      <c r="FR27" s="1364">
        <v>9289</v>
      </c>
      <c r="FS27" s="225">
        <v>0.46506597447543641</v>
      </c>
      <c r="FT27" s="1852">
        <v>72394</v>
      </c>
      <c r="FU27" s="1853">
        <v>22.039784221173292</v>
      </c>
      <c r="FV27" s="217"/>
      <c r="FW27" s="1002">
        <f t="shared" si="0"/>
        <v>34111</v>
      </c>
      <c r="FX27" s="1469">
        <v>28967</v>
      </c>
      <c r="FY27" s="1834">
        <v>8.2635670503812264</v>
      </c>
      <c r="FZ27" s="2250">
        <v>7528</v>
      </c>
      <c r="GA27" s="2251">
        <v>95.786736020806245</v>
      </c>
      <c r="GB27" s="2252"/>
      <c r="GC27" s="1783"/>
      <c r="GD27" s="2253"/>
      <c r="GE27" s="1783"/>
      <c r="GF27" s="2253"/>
      <c r="GG27" s="1783"/>
      <c r="GH27" s="2253"/>
      <c r="GI27" s="1783"/>
      <c r="GJ27" s="2253"/>
      <c r="GK27" s="1783"/>
      <c r="GL27" s="2253"/>
      <c r="GM27" s="1783"/>
      <c r="GN27" s="2253"/>
      <c r="GO27" s="1783"/>
      <c r="GP27" s="2253"/>
      <c r="GQ27" s="1783"/>
      <c r="GR27" s="2253"/>
      <c r="GS27" s="1783"/>
      <c r="GT27" s="2253"/>
      <c r="GU27" s="1783"/>
      <c r="GV27" s="2254"/>
      <c r="GW27" s="2255"/>
      <c r="GX27" s="2645"/>
      <c r="GY27" s="227"/>
      <c r="GZ27" s="1783"/>
      <c r="HA27" s="2648"/>
      <c r="HB27" s="1974"/>
      <c r="HC27" s="1988"/>
      <c r="HD27" s="2587"/>
      <c r="HE27" s="2015"/>
      <c r="HF27" s="2000"/>
      <c r="HG27" s="2673"/>
      <c r="HH27" s="1469"/>
      <c r="HI27" s="1493"/>
      <c r="HJ27" s="2633"/>
      <c r="HK27" s="2555"/>
      <c r="HL27" s="2554"/>
    </row>
    <row r="28" spans="2:220" s="18" customFormat="1" ht="14">
      <c r="B28" s="2620"/>
      <c r="C28" s="45" t="s">
        <v>56</v>
      </c>
      <c r="D28" s="213">
        <v>39607</v>
      </c>
      <c r="E28" s="214">
        <v>31895</v>
      </c>
      <c r="F28" s="214">
        <v>38813</v>
      </c>
      <c r="G28" s="215">
        <v>42730</v>
      </c>
      <c r="H28" s="216">
        <v>19294</v>
      </c>
      <c r="I28" s="724">
        <v>20379</v>
      </c>
      <c r="J28" s="214">
        <v>47423</v>
      </c>
      <c r="K28" s="215">
        <v>48456</v>
      </c>
      <c r="L28" s="216">
        <v>27460</v>
      </c>
      <c r="M28" s="724">
        <v>25936</v>
      </c>
      <c r="N28" s="213">
        <v>47604</v>
      </c>
      <c r="O28" s="215">
        <v>47793</v>
      </c>
      <c r="P28" s="216">
        <v>25101</v>
      </c>
      <c r="Q28" s="724">
        <v>23303</v>
      </c>
      <c r="R28" s="214">
        <v>44010</v>
      </c>
      <c r="S28" s="215">
        <v>41643</v>
      </c>
      <c r="T28" s="216">
        <v>29024</v>
      </c>
      <c r="U28" s="724">
        <v>23728</v>
      </c>
      <c r="V28" s="214">
        <v>38571</v>
      </c>
      <c r="W28" s="215">
        <v>38385</v>
      </c>
      <c r="X28" s="216">
        <v>23638</v>
      </c>
      <c r="Y28" s="724">
        <v>20851</v>
      </c>
      <c r="Z28" s="214">
        <v>42905</v>
      </c>
      <c r="AA28" s="215">
        <v>48818</v>
      </c>
      <c r="AB28" s="216">
        <v>19477</v>
      </c>
      <c r="AC28" s="724">
        <v>18731</v>
      </c>
      <c r="AD28" s="214">
        <v>65196</v>
      </c>
      <c r="AE28" s="217">
        <v>65086</v>
      </c>
      <c r="AF28" s="218">
        <v>34086</v>
      </c>
      <c r="AG28" s="724">
        <v>32132</v>
      </c>
      <c r="AH28" s="219">
        <v>62216</v>
      </c>
      <c r="AI28" s="215">
        <v>62668</v>
      </c>
      <c r="AJ28" s="216">
        <v>33563</v>
      </c>
      <c r="AK28" s="724">
        <v>30824</v>
      </c>
      <c r="AL28" s="220">
        <v>5676</v>
      </c>
      <c r="AM28" s="221"/>
      <c r="AN28" s="222">
        <v>5273</v>
      </c>
      <c r="AO28" s="221"/>
      <c r="AP28" s="222">
        <v>6450</v>
      </c>
      <c r="AQ28" s="221"/>
      <c r="AR28" s="222">
        <v>5842</v>
      </c>
      <c r="AS28" s="221"/>
      <c r="AT28" s="222">
        <v>5255</v>
      </c>
      <c r="AU28" s="221"/>
      <c r="AV28" s="222">
        <v>3680</v>
      </c>
      <c r="AW28" s="221"/>
      <c r="AX28" s="222">
        <v>4957</v>
      </c>
      <c r="AY28" s="221"/>
      <c r="AZ28" s="222">
        <v>5595</v>
      </c>
      <c r="BA28" s="221"/>
      <c r="BB28" s="222">
        <v>4836</v>
      </c>
      <c r="BC28" s="221"/>
      <c r="BD28" s="222">
        <v>5354</v>
      </c>
      <c r="BE28" s="221"/>
      <c r="BF28" s="222">
        <v>5352</v>
      </c>
      <c r="BG28" s="221"/>
      <c r="BH28" s="222">
        <v>4676</v>
      </c>
      <c r="BI28" s="221"/>
      <c r="BJ28" s="223">
        <v>62946</v>
      </c>
      <c r="BK28" s="215">
        <v>61837</v>
      </c>
      <c r="BL28" s="216">
        <v>32176</v>
      </c>
      <c r="BM28" s="724">
        <v>30165</v>
      </c>
      <c r="BN28" s="224">
        <v>5443</v>
      </c>
      <c r="BO28" s="221">
        <v>-4.1050035236081754</v>
      </c>
      <c r="BP28" s="222">
        <v>5143</v>
      </c>
      <c r="BQ28" s="221">
        <v>-2.4653897212213138</v>
      </c>
      <c r="BR28" s="222">
        <v>5704</v>
      </c>
      <c r="BS28" s="221">
        <v>-11.565891472868216</v>
      </c>
      <c r="BT28" s="222">
        <v>6191</v>
      </c>
      <c r="BU28" s="221">
        <v>5.9739815131804335</v>
      </c>
      <c r="BV28" s="222">
        <v>6085</v>
      </c>
      <c r="BW28" s="221">
        <v>15.794481446241676</v>
      </c>
      <c r="BX28" s="222">
        <v>4751</v>
      </c>
      <c r="BY28" s="221">
        <v>29.103260869565219</v>
      </c>
      <c r="BZ28" s="222">
        <v>5402</v>
      </c>
      <c r="CA28" s="221">
        <v>8.9772039540044375</v>
      </c>
      <c r="CB28" s="222">
        <v>5205</v>
      </c>
      <c r="CC28" s="221">
        <v>-6.9705093833780154</v>
      </c>
      <c r="CD28" s="222">
        <v>4845</v>
      </c>
      <c r="CE28" s="221">
        <v>0.18610421836228852</v>
      </c>
      <c r="CF28" s="220">
        <v>6714</v>
      </c>
      <c r="CG28" s="653">
        <v>25.40156892043332</v>
      </c>
      <c r="CH28" s="222">
        <v>5707</v>
      </c>
      <c r="CI28" s="221">
        <v>6.6330343796711588</v>
      </c>
      <c r="CJ28" s="222">
        <v>5333</v>
      </c>
      <c r="CK28" s="221">
        <v>14.050470487596243</v>
      </c>
      <c r="CL28" s="219">
        <v>66523</v>
      </c>
      <c r="CM28" s="215">
        <v>67058</v>
      </c>
      <c r="CN28" s="216">
        <v>33317</v>
      </c>
      <c r="CO28" s="724">
        <v>32479</v>
      </c>
      <c r="CP28" s="220">
        <v>6575</v>
      </c>
      <c r="CQ28" s="221">
        <v>20.797354400146986</v>
      </c>
      <c r="CR28" s="220">
        <v>5026</v>
      </c>
      <c r="CS28" s="225">
        <v>-2.2749368073109082</v>
      </c>
      <c r="CT28" s="226">
        <v>5224</v>
      </c>
      <c r="CU28" s="225">
        <v>-8.4151472650771382</v>
      </c>
      <c r="CV28" s="222">
        <v>5945</v>
      </c>
      <c r="CW28" s="225">
        <v>-3.9735099337748352</v>
      </c>
      <c r="CX28" s="226">
        <v>4596</v>
      </c>
      <c r="CY28" s="225">
        <v>-24.470008216926857</v>
      </c>
      <c r="CZ28" s="663">
        <v>4568</v>
      </c>
      <c r="DA28" s="225">
        <v>-3.851820669332767</v>
      </c>
      <c r="DB28" s="226">
        <v>2823</v>
      </c>
      <c r="DC28" s="225">
        <v>-47.74157719363199</v>
      </c>
      <c r="DD28" s="226">
        <v>2516</v>
      </c>
      <c r="DE28" s="225">
        <v>-51.661863592699326</v>
      </c>
      <c r="DF28" s="226">
        <v>2130</v>
      </c>
      <c r="DG28" s="225">
        <v>-56.037151702786375</v>
      </c>
      <c r="DH28" s="226">
        <v>2507</v>
      </c>
      <c r="DI28" s="225">
        <v>-62.660113196306227</v>
      </c>
      <c r="DJ28" s="226">
        <v>2831</v>
      </c>
      <c r="DK28" s="225">
        <v>-50.394252672157002</v>
      </c>
      <c r="DL28" s="226">
        <v>2234</v>
      </c>
      <c r="DM28" s="1014">
        <v>-58.109881867616728</v>
      </c>
      <c r="DN28" s="1175">
        <v>46975</v>
      </c>
      <c r="DO28" s="215">
        <v>41294</v>
      </c>
      <c r="DP28" s="1002">
        <v>31934</v>
      </c>
      <c r="DQ28" s="1025">
        <v>22578</v>
      </c>
      <c r="DR28" s="1121">
        <v>3775</v>
      </c>
      <c r="DS28" s="225">
        <v>-42.585551330798474</v>
      </c>
      <c r="DT28" s="226">
        <v>4566</v>
      </c>
      <c r="DU28" s="1164">
        <v>-9.1524074810982938</v>
      </c>
      <c r="DV28" s="226">
        <v>2803</v>
      </c>
      <c r="DW28" s="225">
        <v>-46.343797856049008</v>
      </c>
      <c r="DX28" s="226">
        <v>311</v>
      </c>
      <c r="DY28" s="225">
        <v>-94.768713204373427</v>
      </c>
      <c r="DZ28" s="226">
        <v>697</v>
      </c>
      <c r="EA28" s="225">
        <v>-84.834638816362059</v>
      </c>
      <c r="EB28" s="226">
        <v>2932</v>
      </c>
      <c r="EC28" s="225">
        <v>-35.814360770577935</v>
      </c>
      <c r="ED28" s="1364">
        <v>4056</v>
      </c>
      <c r="EE28" s="225">
        <v>43.676939426142383</v>
      </c>
      <c r="EF28" s="1364">
        <v>3476</v>
      </c>
      <c r="EG28" s="225">
        <v>38.155802861685203</v>
      </c>
      <c r="EH28" s="1364">
        <v>4473</v>
      </c>
      <c r="EI28" s="225">
        <v>110</v>
      </c>
      <c r="EJ28" s="1364">
        <v>5517</v>
      </c>
      <c r="EK28" s="225">
        <v>120.063821300359</v>
      </c>
      <c r="EL28" s="1364">
        <v>4950</v>
      </c>
      <c r="EM28" s="225">
        <v>74.849876368774289</v>
      </c>
      <c r="EN28" s="1364">
        <v>4453</v>
      </c>
      <c r="EO28" s="225">
        <v>99.328558639212162</v>
      </c>
      <c r="EP28" s="1175">
        <v>42009</v>
      </c>
      <c r="EQ28" s="1630">
        <v>46850</v>
      </c>
      <c r="ER28" s="1642">
        <v>13.454739187291139</v>
      </c>
      <c r="ES28" s="2587"/>
      <c r="ET28" s="1002">
        <v>15084</v>
      </c>
      <c r="EU28" s="1712">
        <v>15945</v>
      </c>
      <c r="EV28" s="1364">
        <v>5218</v>
      </c>
      <c r="EW28" s="225">
        <v>38.225165562913901</v>
      </c>
      <c r="EX28" s="1364">
        <v>4431</v>
      </c>
      <c r="EY28" s="225">
        <v>-2.956636005256243</v>
      </c>
      <c r="EZ28" s="1364">
        <v>6336</v>
      </c>
      <c r="FA28" s="225">
        <v>126.04352479486263</v>
      </c>
      <c r="FB28" s="1364">
        <v>5427</v>
      </c>
      <c r="FC28" s="225">
        <v>1645.0160771704179</v>
      </c>
      <c r="FD28" s="1364">
        <v>4711</v>
      </c>
      <c r="FE28" s="225">
        <v>575.896700143472</v>
      </c>
      <c r="FF28" s="1364">
        <v>4916</v>
      </c>
      <c r="FG28" s="225">
        <v>67.667121418826724</v>
      </c>
      <c r="FH28" s="1364">
        <v>6652</v>
      </c>
      <c r="FI28" s="225">
        <v>64.003944773175533</v>
      </c>
      <c r="FJ28" s="1364">
        <v>5735</v>
      </c>
      <c r="FK28" s="225">
        <v>64.988492520138095</v>
      </c>
      <c r="FL28" s="1364">
        <v>6442</v>
      </c>
      <c r="FM28" s="225">
        <v>44.019673597138393</v>
      </c>
      <c r="FN28" s="1364">
        <v>6892</v>
      </c>
      <c r="FO28" s="225">
        <v>24.922965379735373</v>
      </c>
      <c r="FP28" s="1364">
        <v>6336</v>
      </c>
      <c r="FQ28" s="225">
        <v>28</v>
      </c>
      <c r="FR28" s="1364">
        <v>6028</v>
      </c>
      <c r="FS28" s="225">
        <v>35.369413878284291</v>
      </c>
      <c r="FT28" s="1848">
        <v>69124</v>
      </c>
      <c r="FU28" s="1849">
        <v>64.545692589683171</v>
      </c>
      <c r="FV28" s="217"/>
      <c r="FW28" s="1002">
        <f t="shared" si="0"/>
        <v>31039</v>
      </c>
      <c r="FX28" s="1469">
        <v>33883</v>
      </c>
      <c r="FY28" s="1834">
        <v>112.49921605518972</v>
      </c>
      <c r="FZ28" s="2250">
        <v>7163</v>
      </c>
      <c r="GA28" s="2251">
        <v>37.274817937907244</v>
      </c>
      <c r="GB28" s="2252"/>
      <c r="GC28" s="1783"/>
      <c r="GD28" s="2253"/>
      <c r="GE28" s="1783"/>
      <c r="GF28" s="2253"/>
      <c r="GG28" s="1783"/>
      <c r="GH28" s="2253"/>
      <c r="GI28" s="1783"/>
      <c r="GJ28" s="2253"/>
      <c r="GK28" s="1783"/>
      <c r="GL28" s="2253"/>
      <c r="GM28" s="1783"/>
      <c r="GN28" s="2253"/>
      <c r="GO28" s="1783"/>
      <c r="GP28" s="2253"/>
      <c r="GQ28" s="1783"/>
      <c r="GR28" s="2253"/>
      <c r="GS28" s="1783"/>
      <c r="GT28" s="2253"/>
      <c r="GU28" s="1783"/>
      <c r="GV28" s="2254"/>
      <c r="GW28" s="2255"/>
      <c r="GX28" s="2645"/>
      <c r="GY28" s="279"/>
      <c r="GZ28" s="1781"/>
      <c r="HA28" s="2648"/>
      <c r="HB28" s="1974"/>
      <c r="HC28" s="1988"/>
      <c r="HD28" s="2587"/>
      <c r="HE28" s="2015"/>
      <c r="HF28" s="2000"/>
      <c r="HG28" s="2673"/>
      <c r="HH28" s="1469"/>
      <c r="HI28" s="1493"/>
      <c r="HJ28" s="2633"/>
      <c r="HK28" s="2555"/>
      <c r="HL28" s="2554"/>
    </row>
    <row r="29" spans="2:220" s="18" customFormat="1" ht="14">
      <c r="B29" s="2620"/>
      <c r="C29" s="45" t="s">
        <v>57</v>
      </c>
      <c r="D29" s="213">
        <v>20154</v>
      </c>
      <c r="E29" s="214">
        <v>24576</v>
      </c>
      <c r="F29" s="214">
        <v>30120</v>
      </c>
      <c r="G29" s="215">
        <v>31939</v>
      </c>
      <c r="H29" s="216">
        <v>10914</v>
      </c>
      <c r="I29" s="724">
        <v>14127</v>
      </c>
      <c r="J29" s="214">
        <v>31162</v>
      </c>
      <c r="K29" s="215">
        <v>31677</v>
      </c>
      <c r="L29" s="216">
        <v>14108</v>
      </c>
      <c r="M29" s="724">
        <v>14485</v>
      </c>
      <c r="N29" s="213">
        <v>29815</v>
      </c>
      <c r="O29" s="215">
        <v>27619</v>
      </c>
      <c r="P29" s="216">
        <v>13590</v>
      </c>
      <c r="Q29" s="724">
        <v>14469</v>
      </c>
      <c r="R29" s="214">
        <v>24934</v>
      </c>
      <c r="S29" s="215">
        <v>25947</v>
      </c>
      <c r="T29" s="216">
        <v>10364</v>
      </c>
      <c r="U29" s="724">
        <v>10798</v>
      </c>
      <c r="V29" s="214">
        <v>33313</v>
      </c>
      <c r="W29" s="215">
        <v>34341</v>
      </c>
      <c r="X29" s="216">
        <v>14902</v>
      </c>
      <c r="Y29" s="724">
        <v>16872</v>
      </c>
      <c r="Z29" s="214">
        <v>41205</v>
      </c>
      <c r="AA29" s="215">
        <v>44851</v>
      </c>
      <c r="AB29" s="216">
        <v>16806</v>
      </c>
      <c r="AC29" s="724">
        <v>20502</v>
      </c>
      <c r="AD29" s="214">
        <v>51246</v>
      </c>
      <c r="AE29" s="217">
        <v>52664</v>
      </c>
      <c r="AF29" s="218">
        <v>23618</v>
      </c>
      <c r="AG29" s="724">
        <v>25774</v>
      </c>
      <c r="AH29" s="219">
        <v>58701</v>
      </c>
      <c r="AI29" s="215">
        <v>59974</v>
      </c>
      <c r="AJ29" s="216">
        <v>26025</v>
      </c>
      <c r="AK29" s="724">
        <v>27817</v>
      </c>
      <c r="AL29" s="220">
        <v>5453</v>
      </c>
      <c r="AM29" s="221"/>
      <c r="AN29" s="222">
        <v>3627</v>
      </c>
      <c r="AO29" s="221"/>
      <c r="AP29" s="222">
        <v>4762</v>
      </c>
      <c r="AQ29" s="221"/>
      <c r="AR29" s="222">
        <v>4152</v>
      </c>
      <c r="AS29" s="221"/>
      <c r="AT29" s="222">
        <v>5210</v>
      </c>
      <c r="AU29" s="221"/>
      <c r="AV29" s="222">
        <v>6914</v>
      </c>
      <c r="AW29" s="221"/>
      <c r="AX29" s="222">
        <v>4375</v>
      </c>
      <c r="AY29" s="221"/>
      <c r="AZ29" s="222">
        <v>5837</v>
      </c>
      <c r="BA29" s="221"/>
      <c r="BB29" s="222">
        <v>4154</v>
      </c>
      <c r="BC29" s="221"/>
      <c r="BD29" s="222">
        <v>4454</v>
      </c>
      <c r="BE29" s="221"/>
      <c r="BF29" s="222">
        <v>5474</v>
      </c>
      <c r="BG29" s="221"/>
      <c r="BH29" s="222">
        <v>5891</v>
      </c>
      <c r="BI29" s="221"/>
      <c r="BJ29" s="223">
        <v>60303</v>
      </c>
      <c r="BK29" s="215">
        <v>59042</v>
      </c>
      <c r="BL29" s="216">
        <v>30118</v>
      </c>
      <c r="BM29" s="724">
        <v>30642</v>
      </c>
      <c r="BN29" s="224">
        <v>5213</v>
      </c>
      <c r="BO29" s="221">
        <v>-4.4012470199890004</v>
      </c>
      <c r="BP29" s="222">
        <v>2867</v>
      </c>
      <c r="BQ29" s="221">
        <v>-20.953956437827401</v>
      </c>
      <c r="BR29" s="222">
        <v>4501</v>
      </c>
      <c r="BS29" s="221">
        <v>-5.4808903821923565</v>
      </c>
      <c r="BT29" s="222">
        <v>4234</v>
      </c>
      <c r="BU29" s="221">
        <v>1.9749518304431604</v>
      </c>
      <c r="BV29" s="222">
        <v>4752</v>
      </c>
      <c r="BW29" s="221">
        <v>-8.7907869481765886</v>
      </c>
      <c r="BX29" s="222">
        <v>4268</v>
      </c>
      <c r="BY29" s="221">
        <v>-38.270176453572461</v>
      </c>
      <c r="BZ29" s="222">
        <v>4295</v>
      </c>
      <c r="CA29" s="221">
        <v>-1.8285714285714221</v>
      </c>
      <c r="CB29" s="222">
        <v>4729</v>
      </c>
      <c r="CC29" s="221">
        <v>-18.982353948946368</v>
      </c>
      <c r="CD29" s="222">
        <v>6342</v>
      </c>
      <c r="CE29" s="221">
        <v>52.67212325469427</v>
      </c>
      <c r="CF29" s="220">
        <v>8518</v>
      </c>
      <c r="CG29" s="653">
        <v>91.24382577458465</v>
      </c>
      <c r="CH29" s="222">
        <v>7537</v>
      </c>
      <c r="CI29" s="221">
        <v>37.687248812568498</v>
      </c>
      <c r="CJ29" s="222">
        <v>9190</v>
      </c>
      <c r="CK29" s="221">
        <v>56.00067900186724</v>
      </c>
      <c r="CL29" s="219">
        <v>66446</v>
      </c>
      <c r="CM29" s="215">
        <v>73334</v>
      </c>
      <c r="CN29" s="216">
        <v>25835</v>
      </c>
      <c r="CO29" s="724">
        <v>28620</v>
      </c>
      <c r="CP29" s="220">
        <v>7890</v>
      </c>
      <c r="CQ29" s="221">
        <v>51.352388260118943</v>
      </c>
      <c r="CR29" s="220">
        <v>2321</v>
      </c>
      <c r="CS29" s="225">
        <v>-19.044297174747129</v>
      </c>
      <c r="CT29" s="226">
        <v>9258</v>
      </c>
      <c r="CU29" s="225">
        <v>105.68762497222841</v>
      </c>
      <c r="CV29" s="222">
        <v>4313</v>
      </c>
      <c r="CW29" s="225">
        <v>1.8658478979688198</v>
      </c>
      <c r="CX29" s="226">
        <v>6407</v>
      </c>
      <c r="CY29" s="225">
        <v>34.82744107744108</v>
      </c>
      <c r="CZ29" s="663">
        <v>7747</v>
      </c>
      <c r="DA29" s="225">
        <v>81.51358950328023</v>
      </c>
      <c r="DB29" s="226">
        <v>7530</v>
      </c>
      <c r="DC29" s="225">
        <v>75.320139697322475</v>
      </c>
      <c r="DD29" s="226">
        <v>5118</v>
      </c>
      <c r="DE29" s="225">
        <v>8.2258405582575733</v>
      </c>
      <c r="DF29" s="226">
        <v>7475</v>
      </c>
      <c r="DG29" s="225">
        <v>17.865026805424165</v>
      </c>
      <c r="DH29" s="226">
        <v>7302</v>
      </c>
      <c r="DI29" s="225">
        <v>-14.2756515613994</v>
      </c>
      <c r="DJ29" s="226">
        <v>6703</v>
      </c>
      <c r="DK29" s="225">
        <v>-11.065410640838522</v>
      </c>
      <c r="DL29" s="226">
        <v>8775</v>
      </c>
      <c r="DM29" s="1014">
        <v>-4.5157780195865058</v>
      </c>
      <c r="DN29" s="1177">
        <v>80839</v>
      </c>
      <c r="DO29" s="215">
        <v>75376</v>
      </c>
      <c r="DP29" s="1002">
        <v>37936</v>
      </c>
      <c r="DQ29" s="1025">
        <v>38590</v>
      </c>
      <c r="DR29" s="1121">
        <v>4055</v>
      </c>
      <c r="DS29" s="225">
        <v>-48.605830164765528</v>
      </c>
      <c r="DT29" s="226">
        <v>4730</v>
      </c>
      <c r="DU29" s="1164">
        <v>103.79146919431278</v>
      </c>
      <c r="DV29" s="226">
        <v>5221</v>
      </c>
      <c r="DW29" s="225">
        <v>-43.605530352127886</v>
      </c>
      <c r="DX29" s="226">
        <v>2914</v>
      </c>
      <c r="DY29" s="225">
        <v>-32.436818919545559</v>
      </c>
      <c r="DZ29" s="226">
        <v>4311</v>
      </c>
      <c r="EA29" s="225">
        <v>-32.71421882316217</v>
      </c>
      <c r="EB29" s="226">
        <v>4622</v>
      </c>
      <c r="EC29" s="225">
        <v>-40.338195430489222</v>
      </c>
      <c r="ED29" s="1364">
        <v>5462</v>
      </c>
      <c r="EE29" s="225">
        <v>-27.463479415670662</v>
      </c>
      <c r="EF29" s="1364">
        <v>4334</v>
      </c>
      <c r="EG29" s="225">
        <v>-15.318483782727625</v>
      </c>
      <c r="EH29" s="1364">
        <v>6428</v>
      </c>
      <c r="EI29" s="225">
        <v>-14.006688963210706</v>
      </c>
      <c r="EJ29" s="1364">
        <v>8947</v>
      </c>
      <c r="EK29" s="225">
        <v>22.528074500136938</v>
      </c>
      <c r="EL29" s="1364">
        <v>9602</v>
      </c>
      <c r="EM29" s="225">
        <v>43.24929136207669</v>
      </c>
      <c r="EN29" s="1364">
        <v>11510</v>
      </c>
      <c r="EO29" s="225">
        <v>31.168091168091166</v>
      </c>
      <c r="EP29" s="1177">
        <v>72136</v>
      </c>
      <c r="EQ29" s="1630">
        <v>71786</v>
      </c>
      <c r="ER29" s="1642">
        <v>-4.7627892167268158</v>
      </c>
      <c r="ES29" s="2587"/>
      <c r="ET29" s="1002">
        <v>25853</v>
      </c>
      <c r="EU29" s="1712">
        <v>28071</v>
      </c>
      <c r="EV29" s="1364">
        <v>4525</v>
      </c>
      <c r="EW29" s="225">
        <v>11.590628853267589</v>
      </c>
      <c r="EX29" s="1364">
        <v>2451</v>
      </c>
      <c r="EY29" s="225">
        <v>-48.18181818181818</v>
      </c>
      <c r="EZ29" s="1364">
        <v>6680</v>
      </c>
      <c r="FA29" s="225">
        <v>27.944838153610419</v>
      </c>
      <c r="FB29" s="1364">
        <v>5701</v>
      </c>
      <c r="FC29" s="225">
        <v>95.641729581331504</v>
      </c>
      <c r="FD29" s="1364">
        <v>5247</v>
      </c>
      <c r="FE29" s="225">
        <v>21.71189979123173</v>
      </c>
      <c r="FF29" s="1364">
        <v>5253</v>
      </c>
      <c r="FG29" s="225">
        <v>13.652098658589367</v>
      </c>
      <c r="FH29" s="1364">
        <v>3690</v>
      </c>
      <c r="FI29" s="225">
        <v>-32.442328817283055</v>
      </c>
      <c r="FJ29" s="1364">
        <v>2304</v>
      </c>
      <c r="FK29" s="225">
        <v>-46.838947854176283</v>
      </c>
      <c r="FL29" s="1364">
        <v>3022</v>
      </c>
      <c r="FM29" s="225">
        <v>-52.986932171748599</v>
      </c>
      <c r="FN29" s="1364">
        <v>7274</v>
      </c>
      <c r="FO29" s="225">
        <v>-18.69900525315748</v>
      </c>
      <c r="FP29" s="1364">
        <v>10213</v>
      </c>
      <c r="FQ29" s="225">
        <v>6.3632576546552855</v>
      </c>
      <c r="FR29" s="1364">
        <v>12642</v>
      </c>
      <c r="FS29" s="225">
        <v>9.834926151172894</v>
      </c>
      <c r="FT29" s="1852">
        <v>69002</v>
      </c>
      <c r="FU29" s="1853">
        <v>-4.3445713651990729</v>
      </c>
      <c r="FV29" s="217"/>
      <c r="FW29" s="1002">
        <f t="shared" si="0"/>
        <v>29857</v>
      </c>
      <c r="FX29" s="1469">
        <v>25217</v>
      </c>
      <c r="FY29" s="1834">
        <v>-10.167076342132447</v>
      </c>
      <c r="FZ29" s="2250">
        <v>6582</v>
      </c>
      <c r="GA29" s="2251">
        <v>45.458563535911594</v>
      </c>
      <c r="GB29" s="2252"/>
      <c r="GC29" s="1783"/>
      <c r="GD29" s="2253"/>
      <c r="GE29" s="1783"/>
      <c r="GF29" s="2253"/>
      <c r="GG29" s="1783"/>
      <c r="GH29" s="2253"/>
      <c r="GI29" s="1783"/>
      <c r="GJ29" s="2253"/>
      <c r="GK29" s="1783"/>
      <c r="GL29" s="2253"/>
      <c r="GM29" s="1783"/>
      <c r="GN29" s="2253"/>
      <c r="GO29" s="1783"/>
      <c r="GP29" s="2253"/>
      <c r="GQ29" s="1783"/>
      <c r="GR29" s="2253"/>
      <c r="GS29" s="1783"/>
      <c r="GT29" s="2253"/>
      <c r="GU29" s="1783"/>
      <c r="GV29" s="2254"/>
      <c r="GW29" s="2255"/>
      <c r="GX29" s="2645"/>
      <c r="GY29" s="227"/>
      <c r="GZ29" s="1783"/>
      <c r="HA29" s="2648"/>
      <c r="HB29" s="1974"/>
      <c r="HC29" s="1988"/>
      <c r="HD29" s="2587"/>
      <c r="HE29" s="2015"/>
      <c r="HF29" s="2000"/>
      <c r="HG29" s="2673"/>
      <c r="HH29" s="1469"/>
      <c r="HI29" s="1493"/>
      <c r="HJ29" s="2633"/>
      <c r="HK29" s="2555"/>
      <c r="HL29" s="2554"/>
    </row>
    <row r="30" spans="2:220" s="18" customFormat="1" ht="16.149999999999999" customHeight="1">
      <c r="B30" s="2620"/>
      <c r="C30" s="45" t="s">
        <v>58</v>
      </c>
      <c r="D30" s="213">
        <v>7500</v>
      </c>
      <c r="E30" s="214">
        <v>6068</v>
      </c>
      <c r="F30" s="214">
        <v>7105</v>
      </c>
      <c r="G30" s="215">
        <v>8524</v>
      </c>
      <c r="H30" s="216">
        <v>2605</v>
      </c>
      <c r="I30" s="724">
        <v>2869</v>
      </c>
      <c r="J30" s="214">
        <v>10513</v>
      </c>
      <c r="K30" s="215">
        <v>10769</v>
      </c>
      <c r="L30" s="216">
        <v>4872</v>
      </c>
      <c r="M30" s="724">
        <v>4957</v>
      </c>
      <c r="N30" s="213">
        <v>9129</v>
      </c>
      <c r="O30" s="215">
        <v>10177</v>
      </c>
      <c r="P30" s="216">
        <v>4455</v>
      </c>
      <c r="Q30" s="724">
        <v>4184</v>
      </c>
      <c r="R30" s="214">
        <v>15802</v>
      </c>
      <c r="S30" s="215">
        <v>14732</v>
      </c>
      <c r="T30" s="216">
        <v>7363</v>
      </c>
      <c r="U30" s="724">
        <v>7595</v>
      </c>
      <c r="V30" s="214">
        <v>12879</v>
      </c>
      <c r="W30" s="215">
        <v>12851</v>
      </c>
      <c r="X30" s="216">
        <v>6945</v>
      </c>
      <c r="Y30" s="724">
        <v>7392</v>
      </c>
      <c r="Z30" s="214">
        <v>13310</v>
      </c>
      <c r="AA30" s="215">
        <v>14414</v>
      </c>
      <c r="AB30" s="216">
        <v>5925</v>
      </c>
      <c r="AC30" s="724">
        <v>6704</v>
      </c>
      <c r="AD30" s="214">
        <v>15796</v>
      </c>
      <c r="AE30" s="217">
        <v>15476</v>
      </c>
      <c r="AF30" s="218">
        <v>7444</v>
      </c>
      <c r="AG30" s="724">
        <v>7259</v>
      </c>
      <c r="AH30" s="219">
        <v>19887</v>
      </c>
      <c r="AI30" s="215">
        <v>21818</v>
      </c>
      <c r="AJ30" s="216">
        <v>8788</v>
      </c>
      <c r="AK30" s="724">
        <v>10088</v>
      </c>
      <c r="AL30" s="220">
        <v>1621</v>
      </c>
      <c r="AM30" s="221"/>
      <c r="AN30" s="222">
        <v>1636</v>
      </c>
      <c r="AO30" s="221"/>
      <c r="AP30" s="222">
        <v>1995</v>
      </c>
      <c r="AQ30" s="221"/>
      <c r="AR30" s="222">
        <v>1919</v>
      </c>
      <c r="AS30" s="221"/>
      <c r="AT30" s="222">
        <v>1719</v>
      </c>
      <c r="AU30" s="221"/>
      <c r="AV30" s="222">
        <v>2168</v>
      </c>
      <c r="AW30" s="221"/>
      <c r="AX30" s="222">
        <v>2133</v>
      </c>
      <c r="AY30" s="221"/>
      <c r="AZ30" s="222">
        <v>2415</v>
      </c>
      <c r="BA30" s="221"/>
      <c r="BB30" s="222">
        <v>1880</v>
      </c>
      <c r="BC30" s="221"/>
      <c r="BD30" s="222">
        <v>2038</v>
      </c>
      <c r="BE30" s="221"/>
      <c r="BF30" s="222">
        <v>2435</v>
      </c>
      <c r="BG30" s="221"/>
      <c r="BH30" s="222">
        <v>2357</v>
      </c>
      <c r="BI30" s="221"/>
      <c r="BJ30" s="223">
        <v>24316</v>
      </c>
      <c r="BK30" s="215">
        <v>26366</v>
      </c>
      <c r="BL30" s="216">
        <v>11058</v>
      </c>
      <c r="BM30" s="724">
        <v>12234</v>
      </c>
      <c r="BN30" s="224">
        <v>2158</v>
      </c>
      <c r="BO30" s="221">
        <v>33.127698951264648</v>
      </c>
      <c r="BP30" s="222">
        <v>2273</v>
      </c>
      <c r="BQ30" s="221">
        <v>38.936430317848419</v>
      </c>
      <c r="BR30" s="222">
        <v>2871</v>
      </c>
      <c r="BS30" s="221">
        <v>43.909774436090231</v>
      </c>
      <c r="BT30" s="222">
        <v>2582</v>
      </c>
      <c r="BU30" s="221">
        <v>34.549244398124017</v>
      </c>
      <c r="BV30" s="222">
        <v>2480</v>
      </c>
      <c r="BW30" s="221">
        <v>44.269924374636417</v>
      </c>
      <c r="BX30" s="222">
        <v>2258</v>
      </c>
      <c r="BY30" s="221">
        <v>4.1512915129151367</v>
      </c>
      <c r="BZ30" s="222">
        <v>2027</v>
      </c>
      <c r="CA30" s="221">
        <v>-4.9695264885138357</v>
      </c>
      <c r="CB30" s="222">
        <v>1876</v>
      </c>
      <c r="CC30" s="221">
        <v>-22.318840579710141</v>
      </c>
      <c r="CD30" s="222">
        <v>1298</v>
      </c>
      <c r="CE30" s="221">
        <v>-30.957446808510639</v>
      </c>
      <c r="CF30" s="220">
        <v>3335</v>
      </c>
      <c r="CG30" s="653">
        <v>63.640824337585855</v>
      </c>
      <c r="CH30" s="222">
        <v>3870</v>
      </c>
      <c r="CI30" s="221">
        <v>58.932238193018463</v>
      </c>
      <c r="CJ30" s="222">
        <v>3095</v>
      </c>
      <c r="CK30" s="221">
        <v>31.310988544760278</v>
      </c>
      <c r="CL30" s="219">
        <v>30123</v>
      </c>
      <c r="CM30" s="215">
        <v>29856</v>
      </c>
      <c r="CN30" s="216">
        <v>14622</v>
      </c>
      <c r="CO30" s="724">
        <v>12521</v>
      </c>
      <c r="CP30" s="220">
        <v>2589</v>
      </c>
      <c r="CQ30" s="221">
        <v>19.972196478220567</v>
      </c>
      <c r="CR30" s="220">
        <v>2170</v>
      </c>
      <c r="CS30" s="225">
        <v>-4.5314562252529669</v>
      </c>
      <c r="CT30" s="226">
        <v>2276</v>
      </c>
      <c r="CU30" s="225">
        <v>-20.724486241727618</v>
      </c>
      <c r="CV30" s="222">
        <v>2300</v>
      </c>
      <c r="CW30" s="225">
        <v>-10.921766072811778</v>
      </c>
      <c r="CX30" s="226">
        <v>2695</v>
      </c>
      <c r="CY30" s="225">
        <v>8.6693548387096797</v>
      </c>
      <c r="CZ30" s="663">
        <v>2678</v>
      </c>
      <c r="DA30" s="225">
        <v>18.600531443755528</v>
      </c>
      <c r="DB30" s="226">
        <v>1856</v>
      </c>
      <c r="DC30" s="225">
        <v>-8.4361124814997623</v>
      </c>
      <c r="DD30" s="226">
        <v>1148</v>
      </c>
      <c r="DE30" s="225">
        <v>-38.805970149253731</v>
      </c>
      <c r="DF30" s="226">
        <v>837</v>
      </c>
      <c r="DG30" s="225">
        <v>-35.516178736517716</v>
      </c>
      <c r="DH30" s="226">
        <v>865</v>
      </c>
      <c r="DI30" s="225">
        <v>-74.062968515742128</v>
      </c>
      <c r="DJ30" s="226">
        <v>1302</v>
      </c>
      <c r="DK30" s="225">
        <v>-66.356589147286826</v>
      </c>
      <c r="DL30" s="226">
        <v>2160</v>
      </c>
      <c r="DM30" s="1014">
        <v>-30.210016155088852</v>
      </c>
      <c r="DN30" s="1175">
        <v>22876</v>
      </c>
      <c r="DO30" s="215">
        <v>18584</v>
      </c>
      <c r="DP30" s="1002">
        <v>14708</v>
      </c>
      <c r="DQ30" s="1025">
        <v>11514</v>
      </c>
      <c r="DR30" s="1121">
        <v>934</v>
      </c>
      <c r="DS30" s="225">
        <v>-63.924295094631134</v>
      </c>
      <c r="DT30" s="226">
        <v>982</v>
      </c>
      <c r="DU30" s="1164">
        <v>-54.746543778801843</v>
      </c>
      <c r="DV30" s="226">
        <v>827</v>
      </c>
      <c r="DW30" s="225">
        <v>-63.664323374340945</v>
      </c>
      <c r="DX30" s="226">
        <v>771</v>
      </c>
      <c r="DY30" s="225">
        <v>-66.478260869565219</v>
      </c>
      <c r="DZ30" s="226">
        <v>1218</v>
      </c>
      <c r="EA30" s="225">
        <v>-54.805194805194809</v>
      </c>
      <c r="EB30" s="226">
        <v>1677</v>
      </c>
      <c r="EC30" s="225">
        <v>-37.378640776699022</v>
      </c>
      <c r="ED30" s="1364">
        <v>1271</v>
      </c>
      <c r="EE30" s="225">
        <v>-31.519396551724128</v>
      </c>
      <c r="EF30" s="1364">
        <v>1142</v>
      </c>
      <c r="EG30" s="225">
        <v>-0.52264808362369308</v>
      </c>
      <c r="EH30" s="1364">
        <v>1206</v>
      </c>
      <c r="EI30" s="225">
        <v>44.086021505376351</v>
      </c>
      <c r="EJ30" s="1364">
        <v>1425</v>
      </c>
      <c r="EK30" s="225">
        <v>64.739884393063562</v>
      </c>
      <c r="EL30" s="1364">
        <v>1573</v>
      </c>
      <c r="EM30" s="225">
        <v>20.814132104454686</v>
      </c>
      <c r="EN30" s="1364">
        <v>2050</v>
      </c>
      <c r="EO30" s="225">
        <v>-5.0925925925925952</v>
      </c>
      <c r="EP30" s="1175">
        <v>15076</v>
      </c>
      <c r="EQ30" s="1630">
        <v>15674</v>
      </c>
      <c r="ER30" s="1642">
        <v>-15.658631080499347</v>
      </c>
      <c r="ES30" s="2587"/>
      <c r="ET30" s="1002">
        <v>6409</v>
      </c>
      <c r="EU30" s="1712">
        <v>7285</v>
      </c>
      <c r="EV30" s="1364">
        <v>846</v>
      </c>
      <c r="EW30" s="225">
        <v>-9.4218415417558958</v>
      </c>
      <c r="EX30" s="1364">
        <v>1091</v>
      </c>
      <c r="EY30" s="225">
        <v>11.099796334012211</v>
      </c>
      <c r="EZ30" s="1364">
        <v>1404</v>
      </c>
      <c r="FA30" s="225">
        <v>69.77025392986701</v>
      </c>
      <c r="FB30" s="1364">
        <v>1348</v>
      </c>
      <c r="FC30" s="225">
        <v>74.837872892347605</v>
      </c>
      <c r="FD30" s="1364">
        <v>1633</v>
      </c>
      <c r="FE30" s="225">
        <v>34.07224958949098</v>
      </c>
      <c r="FF30" s="1364">
        <v>1767</v>
      </c>
      <c r="FG30" s="225">
        <v>5.366726296958845</v>
      </c>
      <c r="FH30" s="1364">
        <v>1719</v>
      </c>
      <c r="FI30" s="225">
        <v>35.247836349331237</v>
      </c>
      <c r="FJ30" s="1364">
        <v>1400</v>
      </c>
      <c r="FK30" s="225">
        <v>22.591943957968482</v>
      </c>
      <c r="FL30" s="1364">
        <v>1079</v>
      </c>
      <c r="FM30" s="225">
        <v>-10.530679933665013</v>
      </c>
      <c r="FN30" s="1364">
        <v>1178</v>
      </c>
      <c r="FO30" s="225">
        <v>-17.333333333333329</v>
      </c>
      <c r="FP30" s="1364">
        <v>1472</v>
      </c>
      <c r="FQ30" s="225">
        <v>-6.4208518753973323</v>
      </c>
      <c r="FR30" s="1364">
        <v>1265</v>
      </c>
      <c r="FS30" s="225">
        <v>-38.292682926829272</v>
      </c>
      <c r="FT30" s="1848">
        <v>16202</v>
      </c>
      <c r="FU30" s="1849">
        <v>7.4688246219156298</v>
      </c>
      <c r="FV30" s="217"/>
      <c r="FW30" s="1002">
        <f t="shared" si="0"/>
        <v>8089</v>
      </c>
      <c r="FX30" s="1469">
        <v>8946</v>
      </c>
      <c r="FY30" s="1834">
        <v>22.800274536719286</v>
      </c>
      <c r="FZ30" s="2250">
        <v>817</v>
      </c>
      <c r="GA30" s="2251">
        <v>-3.4278959810874738</v>
      </c>
      <c r="GB30" s="2252"/>
      <c r="GC30" s="1783"/>
      <c r="GD30" s="2253"/>
      <c r="GE30" s="1783"/>
      <c r="GF30" s="2253"/>
      <c r="GG30" s="1783"/>
      <c r="GH30" s="2253"/>
      <c r="GI30" s="1783"/>
      <c r="GJ30" s="2253"/>
      <c r="GK30" s="1783"/>
      <c r="GL30" s="2253"/>
      <c r="GM30" s="1783"/>
      <c r="GN30" s="2253"/>
      <c r="GO30" s="1783"/>
      <c r="GP30" s="2253"/>
      <c r="GQ30" s="1783"/>
      <c r="GR30" s="2253"/>
      <c r="GS30" s="1783"/>
      <c r="GT30" s="2253"/>
      <c r="GU30" s="1783"/>
      <c r="GV30" s="2254"/>
      <c r="GW30" s="2255"/>
      <c r="GX30" s="2645"/>
      <c r="GY30" s="279"/>
      <c r="GZ30" s="1781"/>
      <c r="HA30" s="2648"/>
      <c r="HB30" s="1974"/>
      <c r="HC30" s="1988"/>
      <c r="HD30" s="2587"/>
      <c r="HE30" s="2015"/>
      <c r="HF30" s="2000"/>
      <c r="HG30" s="2673"/>
      <c r="HH30" s="1469"/>
      <c r="HI30" s="1493"/>
      <c r="HJ30" s="2633"/>
      <c r="HK30" s="2555"/>
      <c r="HL30" s="2554"/>
    </row>
    <row r="31" spans="2:220" s="18" customFormat="1" ht="15.75" customHeight="1">
      <c r="B31" s="2620"/>
      <c r="C31" s="46" t="s">
        <v>352</v>
      </c>
      <c r="D31" s="2527"/>
      <c r="E31" s="2528"/>
      <c r="F31" s="2528"/>
      <c r="G31" s="2528"/>
      <c r="H31" s="2528"/>
      <c r="I31" s="2528"/>
      <c r="J31" s="2528"/>
      <c r="K31" s="2528"/>
      <c r="L31" s="2528"/>
      <c r="M31" s="2528"/>
      <c r="N31" s="2527"/>
      <c r="O31" s="2528"/>
      <c r="P31" s="2528"/>
      <c r="Q31" s="2528"/>
      <c r="R31" s="2528"/>
      <c r="S31" s="2528"/>
      <c r="T31" s="2528"/>
      <c r="U31" s="2528"/>
      <c r="V31" s="2528"/>
      <c r="W31" s="2528"/>
      <c r="X31" s="2528"/>
      <c r="Y31" s="2528"/>
      <c r="Z31" s="2528"/>
      <c r="AA31" s="2528"/>
      <c r="AB31" s="2528"/>
      <c r="AC31" s="2528"/>
      <c r="AD31" s="2528"/>
      <c r="AE31" s="2529"/>
      <c r="AF31" s="2529"/>
      <c r="AG31" s="2528"/>
      <c r="AH31" s="2530"/>
      <c r="AI31" s="2528"/>
      <c r="AJ31" s="2528"/>
      <c r="AK31" s="2528"/>
      <c r="AL31" s="2531"/>
      <c r="AM31" s="2532"/>
      <c r="AN31" s="2533"/>
      <c r="AO31" s="2532"/>
      <c r="AP31" s="2533"/>
      <c r="AQ31" s="2532"/>
      <c r="AR31" s="2533"/>
      <c r="AS31" s="2532"/>
      <c r="AT31" s="2533"/>
      <c r="AU31" s="2532"/>
      <c r="AV31" s="2533"/>
      <c r="AW31" s="2532"/>
      <c r="AX31" s="2533"/>
      <c r="AY31" s="2532"/>
      <c r="AZ31" s="2533"/>
      <c r="BA31" s="2532"/>
      <c r="BB31" s="2533"/>
      <c r="BC31" s="2532"/>
      <c r="BD31" s="2533"/>
      <c r="BE31" s="2532"/>
      <c r="BF31" s="2533"/>
      <c r="BG31" s="2532"/>
      <c r="BH31" s="2533"/>
      <c r="BI31" s="2532"/>
      <c r="BJ31" s="2529"/>
      <c r="BK31" s="2528"/>
      <c r="BL31" s="2528"/>
      <c r="BM31" s="2528"/>
      <c r="BN31" s="2534"/>
      <c r="BO31" s="2532"/>
      <c r="BP31" s="2533"/>
      <c r="BQ31" s="2532"/>
      <c r="BR31" s="2533"/>
      <c r="BS31" s="2532"/>
      <c r="BT31" s="2533"/>
      <c r="BU31" s="2532"/>
      <c r="BV31" s="2533"/>
      <c r="BW31" s="2532"/>
      <c r="BX31" s="2533"/>
      <c r="BY31" s="2532"/>
      <c r="BZ31" s="2533"/>
      <c r="CA31" s="2532"/>
      <c r="CB31" s="2533"/>
      <c r="CC31" s="2532"/>
      <c r="CD31" s="2533"/>
      <c r="CE31" s="2532"/>
      <c r="CF31" s="2531"/>
      <c r="CG31" s="2535"/>
      <c r="CH31" s="2533"/>
      <c r="CI31" s="2532"/>
      <c r="CJ31" s="2533"/>
      <c r="CK31" s="2532"/>
      <c r="CL31" s="2530"/>
      <c r="CM31" s="2528"/>
      <c r="CN31" s="2528"/>
      <c r="CO31" s="2528"/>
      <c r="CP31" s="2531"/>
      <c r="CQ31" s="2532"/>
      <c r="CR31" s="2531"/>
      <c r="CS31" s="2536"/>
      <c r="CT31" s="2537"/>
      <c r="CU31" s="2536"/>
      <c r="CV31" s="2533"/>
      <c r="CW31" s="2536"/>
      <c r="CX31" s="2537"/>
      <c r="CY31" s="2536"/>
      <c r="CZ31" s="2533"/>
      <c r="DA31" s="2536"/>
      <c r="DB31" s="2537"/>
      <c r="DC31" s="2536"/>
      <c r="DD31" s="2537"/>
      <c r="DE31" s="2536"/>
      <c r="DF31" s="2537"/>
      <c r="DG31" s="2536"/>
      <c r="DH31" s="2537"/>
      <c r="DI31" s="2536"/>
      <c r="DJ31" s="2537"/>
      <c r="DK31" s="2536"/>
      <c r="DL31" s="2537"/>
      <c r="DM31" s="2538"/>
      <c r="DN31" s="2545"/>
      <c r="DO31" s="2546"/>
      <c r="DP31" s="2545"/>
      <c r="DQ31" s="2545"/>
      <c r="DR31" s="2547"/>
      <c r="DS31" s="2548"/>
      <c r="DT31" s="2549"/>
      <c r="DU31" s="2550"/>
      <c r="DV31" s="2549"/>
      <c r="DW31" s="2548"/>
      <c r="DX31" s="2549"/>
      <c r="DY31" s="2548"/>
      <c r="DZ31" s="2549"/>
      <c r="EA31" s="2548"/>
      <c r="EB31" s="2549"/>
      <c r="EC31" s="2548"/>
      <c r="ED31" s="2551"/>
      <c r="EE31" s="2548"/>
      <c r="EF31" s="2551"/>
      <c r="EG31" s="2548"/>
      <c r="EH31" s="2551"/>
      <c r="EI31" s="2548"/>
      <c r="EJ31" s="2551"/>
      <c r="EK31" s="2548"/>
      <c r="EL31" s="2551"/>
      <c r="EM31" s="2548"/>
      <c r="EN31" s="2551"/>
      <c r="EO31" s="2548"/>
      <c r="EP31" s="2552"/>
      <c r="EQ31" s="1635"/>
      <c r="ER31" s="2519"/>
      <c r="ES31" s="2587"/>
      <c r="ET31" s="1006"/>
      <c r="EU31" s="1717"/>
      <c r="EV31" s="1369"/>
      <c r="EW31" s="2518"/>
      <c r="EX31" s="1369"/>
      <c r="EY31" s="2518"/>
      <c r="EZ31" s="1369"/>
      <c r="FA31" s="2518"/>
      <c r="FB31" s="1369"/>
      <c r="FC31" s="2518"/>
      <c r="FD31" s="1369"/>
      <c r="FE31" s="2518"/>
      <c r="FF31" s="1369"/>
      <c r="FG31" s="2518"/>
      <c r="FH31" s="1369"/>
      <c r="FI31" s="2518"/>
      <c r="FJ31" s="1369"/>
      <c r="FK31" s="2518"/>
      <c r="FL31" s="1369"/>
      <c r="FM31" s="2518"/>
      <c r="FN31" s="1369"/>
      <c r="FO31" s="2518"/>
      <c r="FP31" s="1369"/>
      <c r="FQ31" s="2518"/>
      <c r="FR31" s="1369"/>
      <c r="FS31" s="2518"/>
      <c r="FT31" s="2553"/>
      <c r="FU31" s="2520"/>
      <c r="FV31" s="1326"/>
      <c r="FW31" s="1006"/>
      <c r="FX31" s="1474"/>
      <c r="FY31" s="2521"/>
      <c r="FZ31" s="2281">
        <v>8421</v>
      </c>
      <c r="GA31" s="2522">
        <v>-3.2000000000000028</v>
      </c>
      <c r="GB31" s="2282"/>
      <c r="GC31" s="2523"/>
      <c r="GD31" s="2283"/>
      <c r="GE31" s="2523"/>
      <c r="GF31" s="2283"/>
      <c r="GG31" s="2523"/>
      <c r="GH31" s="2283"/>
      <c r="GI31" s="2523"/>
      <c r="GJ31" s="2283"/>
      <c r="GK31" s="2523"/>
      <c r="GL31" s="2283"/>
      <c r="GM31" s="2523"/>
      <c r="GN31" s="2283"/>
      <c r="GO31" s="2523"/>
      <c r="GP31" s="2283"/>
      <c r="GQ31" s="2523"/>
      <c r="GR31" s="2283"/>
      <c r="GS31" s="2523"/>
      <c r="GT31" s="2283"/>
      <c r="GU31" s="2523"/>
      <c r="GV31" s="2284"/>
      <c r="GW31" s="2524"/>
      <c r="GX31" s="2645"/>
      <c r="GY31" s="2525"/>
      <c r="GZ31" s="2247"/>
      <c r="HA31" s="2648"/>
      <c r="HB31" s="1978"/>
      <c r="HC31" s="1993"/>
      <c r="HD31" s="2587"/>
      <c r="HE31" s="2019"/>
      <c r="HF31" s="2005"/>
      <c r="HG31" s="2673"/>
      <c r="HH31" s="1474"/>
      <c r="HI31" s="2526"/>
      <c r="HJ31" s="2633"/>
      <c r="HK31" s="2555"/>
      <c r="HL31" s="2554"/>
    </row>
    <row r="32" spans="2:220" s="18" customFormat="1" ht="14.5" customHeight="1" thickBot="1">
      <c r="B32" s="2621"/>
      <c r="C32" s="52" t="s">
        <v>38</v>
      </c>
      <c r="D32" s="229">
        <v>86754</v>
      </c>
      <c r="E32" s="230">
        <v>86463</v>
      </c>
      <c r="F32" s="230">
        <v>82148</v>
      </c>
      <c r="G32" s="231">
        <v>88197</v>
      </c>
      <c r="H32" s="232">
        <v>36005</v>
      </c>
      <c r="I32" s="725">
        <v>40029</v>
      </c>
      <c r="J32" s="230">
        <v>95392</v>
      </c>
      <c r="K32" s="231">
        <v>103275</v>
      </c>
      <c r="L32" s="232">
        <v>46910</v>
      </c>
      <c r="M32" s="725">
        <v>47031</v>
      </c>
      <c r="N32" s="229">
        <v>150018</v>
      </c>
      <c r="O32" s="231">
        <v>171048</v>
      </c>
      <c r="P32" s="232">
        <v>61716</v>
      </c>
      <c r="Q32" s="725">
        <v>69297</v>
      </c>
      <c r="R32" s="230">
        <v>194681</v>
      </c>
      <c r="S32" s="231">
        <v>183758</v>
      </c>
      <c r="T32" s="232">
        <v>101196</v>
      </c>
      <c r="U32" s="725">
        <v>94361</v>
      </c>
      <c r="V32" s="230">
        <v>173887</v>
      </c>
      <c r="W32" s="231">
        <v>167850</v>
      </c>
      <c r="X32" s="232">
        <v>84536</v>
      </c>
      <c r="Y32" s="725">
        <v>85922</v>
      </c>
      <c r="Z32" s="230">
        <v>164685</v>
      </c>
      <c r="AA32" s="231">
        <v>170458</v>
      </c>
      <c r="AB32" s="232">
        <v>72469</v>
      </c>
      <c r="AC32" s="725">
        <v>80930</v>
      </c>
      <c r="AD32" s="230">
        <v>174575</v>
      </c>
      <c r="AE32" s="233">
        <v>163116</v>
      </c>
      <c r="AF32" s="234">
        <v>82671</v>
      </c>
      <c r="AG32" s="725">
        <v>83026</v>
      </c>
      <c r="AH32" s="235">
        <v>168056</v>
      </c>
      <c r="AI32" s="231">
        <v>179791</v>
      </c>
      <c r="AJ32" s="232">
        <v>71435</v>
      </c>
      <c r="AK32" s="725">
        <v>86849</v>
      </c>
      <c r="AL32" s="244">
        <v>10673</v>
      </c>
      <c r="AM32" s="259"/>
      <c r="AN32" s="240">
        <v>13381</v>
      </c>
      <c r="AO32" s="259"/>
      <c r="AP32" s="240">
        <v>17863</v>
      </c>
      <c r="AQ32" s="259"/>
      <c r="AR32" s="240">
        <v>13975</v>
      </c>
      <c r="AS32" s="259"/>
      <c r="AT32" s="240">
        <v>14068</v>
      </c>
      <c r="AU32" s="259"/>
      <c r="AV32" s="240">
        <v>10891</v>
      </c>
      <c r="AW32" s="259"/>
      <c r="AX32" s="240">
        <v>16198</v>
      </c>
      <c r="AY32" s="259"/>
      <c r="AZ32" s="240">
        <v>18223</v>
      </c>
      <c r="BA32" s="259"/>
      <c r="BB32" s="240">
        <v>14905</v>
      </c>
      <c r="BC32" s="259"/>
      <c r="BD32" s="240">
        <v>15523</v>
      </c>
      <c r="BE32" s="259"/>
      <c r="BF32" s="240">
        <v>14140</v>
      </c>
      <c r="BG32" s="259"/>
      <c r="BH32" s="240">
        <v>18524</v>
      </c>
      <c r="BI32" s="239"/>
      <c r="BJ32" s="241">
        <v>178364</v>
      </c>
      <c r="BK32" s="231">
        <v>180193</v>
      </c>
      <c r="BL32" s="232">
        <v>80851</v>
      </c>
      <c r="BM32" s="725">
        <v>88260</v>
      </c>
      <c r="BN32" s="242">
        <v>13225</v>
      </c>
      <c r="BO32" s="259">
        <v>23.91080296074206</v>
      </c>
      <c r="BP32" s="240">
        <v>13533</v>
      </c>
      <c r="BQ32" s="259">
        <v>1.1359390180106175</v>
      </c>
      <c r="BR32" s="240">
        <v>16988</v>
      </c>
      <c r="BS32" s="259">
        <v>-4.898393326988753</v>
      </c>
      <c r="BT32" s="240">
        <v>13703</v>
      </c>
      <c r="BU32" s="259">
        <v>-1.9463327370304029</v>
      </c>
      <c r="BV32" s="240">
        <v>16025</v>
      </c>
      <c r="BW32" s="259">
        <v>13.911003696332088</v>
      </c>
      <c r="BX32" s="240">
        <v>16588</v>
      </c>
      <c r="BY32" s="259">
        <v>52.309246166559547</v>
      </c>
      <c r="BZ32" s="240">
        <v>15898</v>
      </c>
      <c r="CA32" s="259">
        <v>-1.8520805037658903</v>
      </c>
      <c r="CB32" s="240">
        <v>16567</v>
      </c>
      <c r="CC32" s="259">
        <v>-9.0874170004938861</v>
      </c>
      <c r="CD32" s="240">
        <v>14312</v>
      </c>
      <c r="CE32" s="259">
        <v>-3.9785306943978469</v>
      </c>
      <c r="CF32" s="244">
        <v>16385</v>
      </c>
      <c r="CG32" s="654">
        <v>5.5530503124395949</v>
      </c>
      <c r="CH32" s="240">
        <v>13900</v>
      </c>
      <c r="CI32" s="259">
        <v>-1.6973125884017009</v>
      </c>
      <c r="CJ32" s="240">
        <v>22250</v>
      </c>
      <c r="CK32" s="259">
        <v>20.114446123947303</v>
      </c>
      <c r="CL32" s="235">
        <v>189374</v>
      </c>
      <c r="CM32" s="231">
        <v>189074</v>
      </c>
      <c r="CN32" s="232">
        <v>90062</v>
      </c>
      <c r="CO32" s="725">
        <v>93093</v>
      </c>
      <c r="CP32" s="244">
        <v>12163</v>
      </c>
      <c r="CQ32" s="259">
        <v>-8.0302457466918611</v>
      </c>
      <c r="CR32" s="244">
        <v>13682</v>
      </c>
      <c r="CS32" s="246">
        <v>1.101012340205429</v>
      </c>
      <c r="CT32" s="247">
        <v>17601</v>
      </c>
      <c r="CU32" s="246">
        <v>3.6084294796326901</v>
      </c>
      <c r="CV32" s="240">
        <v>12500</v>
      </c>
      <c r="CW32" s="246">
        <v>-8.7790994672699441</v>
      </c>
      <c r="CX32" s="247">
        <v>13514</v>
      </c>
      <c r="CY32" s="246">
        <v>-15.669266770670831</v>
      </c>
      <c r="CZ32" s="240">
        <v>14860</v>
      </c>
      <c r="DA32" s="246">
        <v>-10.417169037858699</v>
      </c>
      <c r="DB32" s="247">
        <v>14121</v>
      </c>
      <c r="DC32" s="246">
        <v>-11.177506604604346</v>
      </c>
      <c r="DD32" s="247">
        <v>13256</v>
      </c>
      <c r="DE32" s="246">
        <v>-19.985513369952315</v>
      </c>
      <c r="DF32" s="247">
        <v>13326</v>
      </c>
      <c r="DG32" s="246">
        <v>-6.8893236444941266</v>
      </c>
      <c r="DH32" s="247">
        <v>15184</v>
      </c>
      <c r="DI32" s="246">
        <v>-7.3298748855660705</v>
      </c>
      <c r="DJ32" s="247">
        <v>11730</v>
      </c>
      <c r="DK32" s="246">
        <v>-15.611510791366911</v>
      </c>
      <c r="DL32" s="247">
        <v>12969</v>
      </c>
      <c r="DM32" s="1015">
        <v>-41.712359550561793</v>
      </c>
      <c r="DN32" s="1176">
        <v>164906</v>
      </c>
      <c r="DO32" s="303">
        <v>152073</v>
      </c>
      <c r="DP32" s="1009">
        <v>84320</v>
      </c>
      <c r="DQ32" s="2539">
        <v>81577</v>
      </c>
      <c r="DR32" s="2540">
        <v>12406</v>
      </c>
      <c r="DS32" s="2541">
        <v>1.9978623694812114</v>
      </c>
      <c r="DT32" s="2542">
        <v>12048</v>
      </c>
      <c r="DU32" s="2543">
        <v>-11.942698435901193</v>
      </c>
      <c r="DV32" s="2542">
        <v>6159</v>
      </c>
      <c r="DW32" s="2541">
        <v>-65.007670018748939</v>
      </c>
      <c r="DX32" s="2542">
        <v>871</v>
      </c>
      <c r="DY32" s="2541">
        <v>-93.031999999999996</v>
      </c>
      <c r="DZ32" s="2542">
        <v>4071</v>
      </c>
      <c r="EA32" s="2541">
        <v>-69.875684475358881</v>
      </c>
      <c r="EB32" s="2542">
        <v>7499</v>
      </c>
      <c r="EC32" s="2541">
        <v>-49.53566621803499</v>
      </c>
      <c r="ED32" s="2544">
        <v>8071</v>
      </c>
      <c r="EE32" s="2541">
        <v>-42.843991218752208</v>
      </c>
      <c r="EF32" s="2544">
        <v>9445</v>
      </c>
      <c r="EG32" s="2541">
        <v>-28.749245624622816</v>
      </c>
      <c r="EH32" s="2544">
        <v>9196</v>
      </c>
      <c r="EI32" s="2541">
        <v>-30.992045625093795</v>
      </c>
      <c r="EJ32" s="2544">
        <v>12544</v>
      </c>
      <c r="EK32" s="2541">
        <v>-17.386722866174921</v>
      </c>
      <c r="EL32" s="2544">
        <v>11753</v>
      </c>
      <c r="EM32" s="2541">
        <v>0.19607843137254122</v>
      </c>
      <c r="EN32" s="2544">
        <v>14248</v>
      </c>
      <c r="EO32" s="2541">
        <v>9.8619785642686537</v>
      </c>
      <c r="EP32" s="1176">
        <v>108311</v>
      </c>
      <c r="EQ32" s="1631">
        <v>121492</v>
      </c>
      <c r="ER32" s="1643">
        <v>-20.109421133271525</v>
      </c>
      <c r="ES32" s="2588"/>
      <c r="ET32" s="1003">
        <v>43054</v>
      </c>
      <c r="EU32" s="1713">
        <v>39153</v>
      </c>
      <c r="EV32" s="1365">
        <v>12034</v>
      </c>
      <c r="EW32" s="246">
        <v>-2.9985490891504156</v>
      </c>
      <c r="EX32" s="1365">
        <v>14179</v>
      </c>
      <c r="EY32" s="246">
        <v>17.687583001328022</v>
      </c>
      <c r="EZ32" s="1365">
        <v>17581</v>
      </c>
      <c r="FA32" s="246">
        <v>185.45218379607081</v>
      </c>
      <c r="FB32" s="1365">
        <v>11686</v>
      </c>
      <c r="FC32" s="246">
        <v>1241.6762342135476</v>
      </c>
      <c r="FD32" s="1365">
        <v>3602</v>
      </c>
      <c r="FE32" s="246">
        <v>-11.520510930975192</v>
      </c>
      <c r="FF32" s="1365">
        <v>9743</v>
      </c>
      <c r="FG32" s="246">
        <v>29.923989865315377</v>
      </c>
      <c r="FH32" s="1365">
        <v>14344</v>
      </c>
      <c r="FI32" s="246">
        <v>77.722710940403914</v>
      </c>
      <c r="FJ32" s="1365">
        <v>15001</v>
      </c>
      <c r="FK32" s="246">
        <v>58.8247750132345</v>
      </c>
      <c r="FL32" s="1365">
        <v>13414</v>
      </c>
      <c r="FM32" s="246">
        <v>45.867768595041326</v>
      </c>
      <c r="FN32" s="1365">
        <v>14669</v>
      </c>
      <c r="FO32" s="246">
        <v>16.940369897959172</v>
      </c>
      <c r="FP32" s="1365">
        <v>15149</v>
      </c>
      <c r="FQ32" s="246">
        <v>28.894750276525144</v>
      </c>
      <c r="FR32" s="1365">
        <v>16196</v>
      </c>
      <c r="FS32" s="246">
        <v>13.672094329028624</v>
      </c>
      <c r="FT32" s="1850">
        <v>157598</v>
      </c>
      <c r="FU32" s="1851">
        <v>45.505073353583668</v>
      </c>
      <c r="FV32" s="233"/>
      <c r="FW32" s="1003">
        <f t="shared" si="0"/>
        <v>68825</v>
      </c>
      <c r="FX32" s="1470">
        <v>67790</v>
      </c>
      <c r="FY32" s="1835">
        <v>73.14126631420325</v>
      </c>
      <c r="FZ32" s="2257">
        <v>2457</v>
      </c>
      <c r="GA32" s="2258">
        <v>-26.299999999999997</v>
      </c>
      <c r="GB32" s="2259"/>
      <c r="GC32" s="2260"/>
      <c r="GD32" s="2261"/>
      <c r="GE32" s="2260"/>
      <c r="GF32" s="2261"/>
      <c r="GG32" s="2260"/>
      <c r="GH32" s="2261"/>
      <c r="GI32" s="2260"/>
      <c r="GJ32" s="2261"/>
      <c r="GK32" s="2260"/>
      <c r="GL32" s="2261"/>
      <c r="GM32" s="2260"/>
      <c r="GN32" s="2261"/>
      <c r="GO32" s="2260"/>
      <c r="GP32" s="2261"/>
      <c r="GQ32" s="2260"/>
      <c r="GR32" s="2261"/>
      <c r="GS32" s="2260"/>
      <c r="GT32" s="2261"/>
      <c r="GU32" s="2260"/>
      <c r="GV32" s="2262"/>
      <c r="GW32" s="2263"/>
      <c r="GX32" s="2646"/>
      <c r="GY32" s="655"/>
      <c r="GZ32" s="1782"/>
      <c r="HA32" s="2649"/>
      <c r="HB32" s="1975"/>
      <c r="HC32" s="1989"/>
      <c r="HD32" s="2588"/>
      <c r="HE32" s="2016"/>
      <c r="HF32" s="2001"/>
      <c r="HG32" s="2674"/>
      <c r="HH32" s="1470"/>
      <c r="HI32" s="1494"/>
      <c r="HJ32" s="2634"/>
      <c r="HK32" s="2555"/>
      <c r="HL32" s="2554"/>
    </row>
    <row r="33" spans="2:220" s="973" customFormat="1" ht="104.25" customHeight="1" thickBot="1">
      <c r="B33" s="2615" t="s">
        <v>59</v>
      </c>
      <c r="C33" s="2616"/>
      <c r="D33" s="260">
        <v>1587335</v>
      </c>
      <c r="E33" s="261">
        <v>1470043</v>
      </c>
      <c r="F33" s="262">
        <v>1375509</v>
      </c>
      <c r="G33" s="263">
        <v>1535112</v>
      </c>
      <c r="H33" s="264">
        <v>593173</v>
      </c>
      <c r="I33" s="726">
        <v>0</v>
      </c>
      <c r="J33" s="262">
        <v>1566157</v>
      </c>
      <c r="K33" s="263">
        <v>1407141</v>
      </c>
      <c r="L33" s="264">
        <v>853497</v>
      </c>
      <c r="M33" s="726">
        <v>0</v>
      </c>
      <c r="N33" s="265">
        <v>1200976</v>
      </c>
      <c r="O33" s="263">
        <v>1412999</v>
      </c>
      <c r="P33" s="264">
        <v>500638</v>
      </c>
      <c r="Q33" s="726">
        <v>525485</v>
      </c>
      <c r="R33" s="262">
        <v>1692228</v>
      </c>
      <c r="S33" s="263">
        <v>1612097</v>
      </c>
      <c r="T33" s="264">
        <v>917019</v>
      </c>
      <c r="U33" s="726">
        <v>812459</v>
      </c>
      <c r="V33" s="262">
        <v>1584316</v>
      </c>
      <c r="W33" s="263">
        <v>1648234</v>
      </c>
      <c r="X33" s="264">
        <v>806745</v>
      </c>
      <c r="Y33" s="726">
        <v>757224</v>
      </c>
      <c r="Z33" s="262">
        <v>1554318</v>
      </c>
      <c r="AA33" s="263">
        <v>1466302</v>
      </c>
      <c r="AB33" s="264">
        <v>836624</v>
      </c>
      <c r="AC33" s="726">
        <v>697662</v>
      </c>
      <c r="AD33" s="262">
        <v>1497869</v>
      </c>
      <c r="AE33" s="263">
        <v>1488679</v>
      </c>
      <c r="AF33" s="264">
        <v>763875</v>
      </c>
      <c r="AG33" s="726">
        <v>705570</v>
      </c>
      <c r="AH33" s="262">
        <v>1580851</v>
      </c>
      <c r="AI33" s="263">
        <v>1636495</v>
      </c>
      <c r="AJ33" s="264">
        <v>785818</v>
      </c>
      <c r="AK33" s="726">
        <v>779022</v>
      </c>
      <c r="AL33" s="974">
        <v>118299</v>
      </c>
      <c r="AM33" s="975"/>
      <c r="AN33" s="976">
        <v>151456</v>
      </c>
      <c r="AO33" s="975"/>
      <c r="AP33" s="976">
        <v>205634</v>
      </c>
      <c r="AQ33" s="975"/>
      <c r="AR33" s="976">
        <v>115297</v>
      </c>
      <c r="AS33" s="975"/>
      <c r="AT33" s="976">
        <v>117547</v>
      </c>
      <c r="AU33" s="975"/>
      <c r="AV33" s="976">
        <v>157675</v>
      </c>
      <c r="AW33" s="975"/>
      <c r="AX33" s="976">
        <v>135745</v>
      </c>
      <c r="AY33" s="975"/>
      <c r="AZ33" s="976">
        <v>109686</v>
      </c>
      <c r="BA33" s="975"/>
      <c r="BB33" s="976">
        <v>137942</v>
      </c>
      <c r="BC33" s="975"/>
      <c r="BD33" s="976">
        <v>123809</v>
      </c>
      <c r="BE33" s="975"/>
      <c r="BF33" s="976">
        <v>132737</v>
      </c>
      <c r="BG33" s="975"/>
      <c r="BH33" s="976">
        <v>127334</v>
      </c>
      <c r="BI33" s="266"/>
      <c r="BJ33" s="267">
        <v>1633161</v>
      </c>
      <c r="BK33" s="268">
        <v>1597471</v>
      </c>
      <c r="BL33" s="179">
        <v>865908</v>
      </c>
      <c r="BM33" s="726">
        <v>773892</v>
      </c>
      <c r="BN33" s="186">
        <v>113219</v>
      </c>
      <c r="BO33" s="251">
        <v>-4.2942036703607016</v>
      </c>
      <c r="BP33" s="664">
        <v>138453</v>
      </c>
      <c r="BQ33" s="251">
        <v>-8.585331713500949</v>
      </c>
      <c r="BR33" s="664">
        <v>188027</v>
      </c>
      <c r="BS33" s="251">
        <v>-8.5623000087534251</v>
      </c>
      <c r="BT33" s="664">
        <v>115004</v>
      </c>
      <c r="BU33" s="251">
        <v>-0.25412629990371727</v>
      </c>
      <c r="BV33" s="664">
        <v>111013</v>
      </c>
      <c r="BW33" s="251">
        <v>-5.5586276127846759</v>
      </c>
      <c r="BX33" s="664">
        <v>133226</v>
      </c>
      <c r="BY33" s="251">
        <v>-15.505945774536229</v>
      </c>
      <c r="BZ33" s="664">
        <v>141352</v>
      </c>
      <c r="CA33" s="251">
        <v>4.1305388780433958</v>
      </c>
      <c r="CB33" s="664">
        <v>110899</v>
      </c>
      <c r="CC33" s="251">
        <v>1.1058840690698872</v>
      </c>
      <c r="CD33" s="664">
        <v>129354</v>
      </c>
      <c r="CE33" s="251">
        <v>-6.2258050484986427</v>
      </c>
      <c r="CF33" s="183">
        <v>132398</v>
      </c>
      <c r="CG33" s="269">
        <v>6.9372985808786183</v>
      </c>
      <c r="CH33" s="664">
        <v>137331</v>
      </c>
      <c r="CI33" s="251">
        <v>3.4609792296044048</v>
      </c>
      <c r="CJ33" s="664">
        <v>114033</v>
      </c>
      <c r="CK33" s="251">
        <v>-10.445756828498276</v>
      </c>
      <c r="CL33" s="182">
        <v>1564309</v>
      </c>
      <c r="CM33" s="178">
        <v>1569566</v>
      </c>
      <c r="CN33" s="179">
        <v>798942</v>
      </c>
      <c r="CO33" s="726">
        <v>740848</v>
      </c>
      <c r="CP33" s="183">
        <v>117809</v>
      </c>
      <c r="CQ33" s="243">
        <v>4.0540898612423604</v>
      </c>
      <c r="CR33" s="183">
        <v>140143</v>
      </c>
      <c r="CS33" s="252">
        <v>1.2206308277899325</v>
      </c>
      <c r="CT33" s="253">
        <v>187004</v>
      </c>
      <c r="CU33" s="252">
        <v>-0.54407079834278704</v>
      </c>
      <c r="CV33" s="664">
        <v>122105</v>
      </c>
      <c r="CW33" s="252">
        <v>6.1745678411185594</v>
      </c>
      <c r="CX33" s="253">
        <v>125293</v>
      </c>
      <c r="CY33" s="252">
        <v>12.863358345419002</v>
      </c>
      <c r="CZ33" s="664">
        <v>139039</v>
      </c>
      <c r="DA33" s="252">
        <v>4.3632624262531294</v>
      </c>
      <c r="DB33" s="253">
        <v>154075</v>
      </c>
      <c r="DC33" s="252">
        <v>9.000933838926926</v>
      </c>
      <c r="DD33" s="253">
        <v>116993</v>
      </c>
      <c r="DE33" s="252">
        <v>5.495090127052535</v>
      </c>
      <c r="DF33" s="253">
        <v>163005</v>
      </c>
      <c r="DG33" s="252">
        <v>26.014657451644325</v>
      </c>
      <c r="DH33" s="253">
        <v>105049</v>
      </c>
      <c r="DI33" s="252">
        <v>-20.656656444961413</v>
      </c>
      <c r="DJ33" s="253">
        <v>127686</v>
      </c>
      <c r="DK33" s="252">
        <v>-7.0231775782598191</v>
      </c>
      <c r="DL33" s="253">
        <v>111968</v>
      </c>
      <c r="DM33" s="1016">
        <v>-1.8108793068673066</v>
      </c>
      <c r="DN33" s="1174">
        <v>1610169</v>
      </c>
      <c r="DO33" s="178">
        <v>1587297</v>
      </c>
      <c r="DP33" s="1000">
        <v>831393</v>
      </c>
      <c r="DQ33" s="1027">
        <v>820510</v>
      </c>
      <c r="DR33" s="1123">
        <v>111914</v>
      </c>
      <c r="DS33" s="252">
        <v>-5.0038621837041291</v>
      </c>
      <c r="DT33" s="253">
        <v>130364</v>
      </c>
      <c r="DU33" s="1167">
        <v>-6.9778726015569816</v>
      </c>
      <c r="DV33" s="253">
        <v>179806</v>
      </c>
      <c r="DW33" s="252">
        <v>-3.8491155269406079</v>
      </c>
      <c r="DX33" s="253">
        <v>97563</v>
      </c>
      <c r="DY33" s="252">
        <v>-20.099095041153106</v>
      </c>
      <c r="DZ33" s="253">
        <v>83494</v>
      </c>
      <c r="EA33" s="252">
        <v>-33.361001811753255</v>
      </c>
      <c r="EB33" s="253">
        <v>107448</v>
      </c>
      <c r="EC33" s="252">
        <v>-22.720963182991824</v>
      </c>
      <c r="ED33" s="1366">
        <v>127852</v>
      </c>
      <c r="EE33" s="252">
        <v>-17.019633295472985</v>
      </c>
      <c r="EF33" s="1366">
        <v>104535</v>
      </c>
      <c r="EG33" s="252">
        <v>-10.648500337627041</v>
      </c>
      <c r="EH33" s="1366">
        <v>149705</v>
      </c>
      <c r="EI33" s="252">
        <v>-8.1592589184380842</v>
      </c>
      <c r="EJ33" s="1366">
        <v>144348</v>
      </c>
      <c r="EK33" s="252">
        <v>37.410160972498545</v>
      </c>
      <c r="EL33" s="1366">
        <v>142775</v>
      </c>
      <c r="EM33" s="252">
        <v>11.81727049167489</v>
      </c>
      <c r="EN33" s="1366">
        <v>124417</v>
      </c>
      <c r="EO33" s="252">
        <v>11.118355244355541</v>
      </c>
      <c r="EP33" s="1174">
        <v>1504221</v>
      </c>
      <c r="EQ33" s="1632">
        <v>1538224</v>
      </c>
      <c r="ER33" s="1644">
        <v>-3.0916079347469321</v>
      </c>
      <c r="ES33" s="1626" t="s">
        <v>293</v>
      </c>
      <c r="ET33" s="1000">
        <v>710589</v>
      </c>
      <c r="EU33" s="1714">
        <v>670597</v>
      </c>
      <c r="EV33" s="1366">
        <v>127336</v>
      </c>
      <c r="EW33" s="252">
        <v>13.780224100648724</v>
      </c>
      <c r="EX33" s="1366">
        <v>137407</v>
      </c>
      <c r="EY33" s="252">
        <v>5.40256512534134</v>
      </c>
      <c r="EZ33" s="1366">
        <v>191344</v>
      </c>
      <c r="FA33" s="252">
        <v>6.4169160094768642</v>
      </c>
      <c r="FB33" s="1366">
        <v>124017</v>
      </c>
      <c r="FC33" s="252">
        <v>27.114787368162112</v>
      </c>
      <c r="FD33" s="1366">
        <v>109472</v>
      </c>
      <c r="FE33" s="252">
        <v>31.113612954224266</v>
      </c>
      <c r="FF33" s="1366">
        <v>126287</v>
      </c>
      <c r="FG33" s="252">
        <v>17.533132305859581</v>
      </c>
      <c r="FH33" s="1366">
        <v>139807</v>
      </c>
      <c r="FI33" s="252">
        <v>9.3506554453586972</v>
      </c>
      <c r="FJ33" s="1366">
        <v>111569</v>
      </c>
      <c r="FK33" s="252">
        <v>6.72884679772325</v>
      </c>
      <c r="FL33" s="1366">
        <v>95035</v>
      </c>
      <c r="FM33" s="252">
        <v>-36.518486356501121</v>
      </c>
      <c r="FN33" s="1366">
        <v>84705</v>
      </c>
      <c r="FO33" s="252">
        <v>-41.318896001330117</v>
      </c>
      <c r="FP33" s="1366">
        <v>116370</v>
      </c>
      <c r="FQ33" s="252">
        <v>-18.49413412712309</v>
      </c>
      <c r="FR33" s="1366">
        <v>112787</v>
      </c>
      <c r="FS33" s="252">
        <v>-9.3475971933095963</v>
      </c>
      <c r="FT33" s="1844">
        <v>1476136</v>
      </c>
      <c r="FU33" s="1845">
        <v>-1.86707937198058</v>
      </c>
      <c r="FV33" s="180"/>
      <c r="FW33" s="1000">
        <f t="shared" si="0"/>
        <v>815863</v>
      </c>
      <c r="FX33" s="1471">
        <v>706187</v>
      </c>
      <c r="FY33" s="1836">
        <v>5.3072113355711537</v>
      </c>
      <c r="FZ33" s="2264">
        <v>110371</v>
      </c>
      <c r="GA33" s="2265">
        <v>-13.323019413206012</v>
      </c>
      <c r="GB33" s="2266"/>
      <c r="GC33" s="2267"/>
      <c r="GD33" s="2268"/>
      <c r="GE33" s="2267"/>
      <c r="GF33" s="2268"/>
      <c r="GG33" s="2267"/>
      <c r="GH33" s="2268"/>
      <c r="GI33" s="2267"/>
      <c r="GJ33" s="2268"/>
      <c r="GK33" s="2267"/>
      <c r="GL33" s="2268"/>
      <c r="GM33" s="2267"/>
      <c r="GN33" s="2268"/>
      <c r="GO33" s="2267"/>
      <c r="GP33" s="2268"/>
      <c r="GQ33" s="2267"/>
      <c r="GR33" s="2268"/>
      <c r="GS33" s="2267"/>
      <c r="GT33" s="2268"/>
      <c r="GU33" s="2267"/>
      <c r="GV33" s="2269"/>
      <c r="GW33" s="2270"/>
      <c r="GX33" s="1770" t="s">
        <v>359</v>
      </c>
      <c r="GY33" s="193"/>
      <c r="GZ33" s="1779"/>
      <c r="HA33" s="1788"/>
      <c r="HB33" s="1972"/>
      <c r="HC33" s="1990"/>
      <c r="HD33" s="1626"/>
      <c r="HE33" s="2013"/>
      <c r="HF33" s="2002"/>
      <c r="HG33" s="2011"/>
      <c r="HH33" s="1471"/>
      <c r="HI33" s="1495"/>
      <c r="HJ33" s="1984"/>
      <c r="HK33" s="2554"/>
      <c r="HL33" s="2554"/>
    </row>
    <row r="34" spans="2:220" s="973" customFormat="1" ht="30.65" customHeight="1" thickBot="1">
      <c r="B34" s="47" t="s">
        <v>60</v>
      </c>
      <c r="C34" s="48"/>
      <c r="D34" s="176">
        <v>275869</v>
      </c>
      <c r="E34" s="177">
        <v>277733</v>
      </c>
      <c r="F34" s="177">
        <v>231215</v>
      </c>
      <c r="G34" s="178">
        <v>239976</v>
      </c>
      <c r="H34" s="179">
        <v>107887</v>
      </c>
      <c r="I34" s="722">
        <v>113317</v>
      </c>
      <c r="J34" s="177">
        <v>249692</v>
      </c>
      <c r="K34" s="178">
        <v>246947</v>
      </c>
      <c r="L34" s="179">
        <v>124107</v>
      </c>
      <c r="M34" s="722">
        <v>122564</v>
      </c>
      <c r="N34" s="176">
        <v>215854</v>
      </c>
      <c r="O34" s="178">
        <v>215051</v>
      </c>
      <c r="P34" s="179">
        <v>100712</v>
      </c>
      <c r="Q34" s="722">
        <v>98189</v>
      </c>
      <c r="R34" s="177">
        <v>258829</v>
      </c>
      <c r="S34" s="178">
        <v>260690</v>
      </c>
      <c r="T34" s="179">
        <v>125071</v>
      </c>
      <c r="U34" s="722">
        <v>131776</v>
      </c>
      <c r="V34" s="177">
        <v>258052</v>
      </c>
      <c r="W34" s="178">
        <v>257799</v>
      </c>
      <c r="X34" s="179">
        <v>126533</v>
      </c>
      <c r="Y34" s="722">
        <v>131677</v>
      </c>
      <c r="Z34" s="177">
        <v>247161</v>
      </c>
      <c r="AA34" s="178">
        <v>248961</v>
      </c>
      <c r="AB34" s="179">
        <v>121212</v>
      </c>
      <c r="AC34" s="722">
        <v>123966</v>
      </c>
      <c r="AD34" s="177">
        <v>253490</v>
      </c>
      <c r="AE34" s="180">
        <v>250774</v>
      </c>
      <c r="AF34" s="181">
        <v>123716</v>
      </c>
      <c r="AG34" s="722">
        <v>123895</v>
      </c>
      <c r="AH34" s="182">
        <v>256395</v>
      </c>
      <c r="AI34" s="178">
        <v>259381</v>
      </c>
      <c r="AJ34" s="179">
        <v>123818</v>
      </c>
      <c r="AK34" s="722">
        <v>131750</v>
      </c>
      <c r="AL34" s="183">
        <v>16125</v>
      </c>
      <c r="AM34" s="209"/>
      <c r="AN34" s="664">
        <v>19724</v>
      </c>
      <c r="AO34" s="209"/>
      <c r="AP34" s="664">
        <v>23922</v>
      </c>
      <c r="AQ34" s="209"/>
      <c r="AR34" s="664">
        <v>19381</v>
      </c>
      <c r="AS34" s="209"/>
      <c r="AT34" s="664">
        <v>23972</v>
      </c>
      <c r="AU34" s="209"/>
      <c r="AV34" s="664">
        <v>29788</v>
      </c>
      <c r="AW34" s="209"/>
      <c r="AX34" s="664">
        <v>21266</v>
      </c>
      <c r="AY34" s="209"/>
      <c r="AZ34" s="664">
        <v>22605</v>
      </c>
      <c r="BA34" s="209"/>
      <c r="BB34" s="664">
        <v>22470</v>
      </c>
      <c r="BC34" s="209"/>
      <c r="BD34" s="664">
        <v>23971</v>
      </c>
      <c r="BE34" s="209"/>
      <c r="BF34" s="664">
        <v>23480</v>
      </c>
      <c r="BG34" s="209"/>
      <c r="BH34" s="664">
        <v>21615</v>
      </c>
      <c r="BI34" s="209"/>
      <c r="BJ34" s="185">
        <v>268319</v>
      </c>
      <c r="BK34" s="178">
        <v>273619</v>
      </c>
      <c r="BL34" s="249">
        <v>132912</v>
      </c>
      <c r="BM34" s="722">
        <v>139482</v>
      </c>
      <c r="BN34" s="270">
        <v>20027</v>
      </c>
      <c r="BO34" s="251">
        <v>24.198449612403095</v>
      </c>
      <c r="BP34" s="271">
        <v>21903</v>
      </c>
      <c r="BQ34" s="251">
        <v>11.047454877306834</v>
      </c>
      <c r="BR34" s="271">
        <v>23141</v>
      </c>
      <c r="BS34" s="251">
        <v>-3.2647771925424394</v>
      </c>
      <c r="BT34" s="271">
        <v>19764</v>
      </c>
      <c r="BU34" s="251">
        <v>1.976162220731652</v>
      </c>
      <c r="BV34" s="271">
        <v>23894</v>
      </c>
      <c r="BW34" s="251">
        <v>-0.32537960954446987</v>
      </c>
      <c r="BX34" s="271">
        <v>27481</v>
      </c>
      <c r="BY34" s="251">
        <v>-7.7447294212434628</v>
      </c>
      <c r="BZ34" s="271">
        <v>20468</v>
      </c>
      <c r="CA34" s="251">
        <v>-3.7524687294272496</v>
      </c>
      <c r="CB34" s="271">
        <v>22725</v>
      </c>
      <c r="CC34" s="251">
        <v>0.53085600530855004</v>
      </c>
      <c r="CD34" s="271">
        <v>21846</v>
      </c>
      <c r="CE34" s="251">
        <v>-2.7770360480640903</v>
      </c>
      <c r="CF34" s="250">
        <v>24426</v>
      </c>
      <c r="CG34" s="269">
        <v>1.8981269033415487</v>
      </c>
      <c r="CH34" s="271">
        <v>22971</v>
      </c>
      <c r="CI34" s="251">
        <v>-2.1678023850085282</v>
      </c>
      <c r="CJ34" s="271">
        <v>20581</v>
      </c>
      <c r="CK34" s="251">
        <v>-4.783715012722638</v>
      </c>
      <c r="CL34" s="272">
        <v>269227</v>
      </c>
      <c r="CM34" s="248">
        <v>264379</v>
      </c>
      <c r="CN34" s="249">
        <v>136210</v>
      </c>
      <c r="CO34" s="722">
        <v>136178</v>
      </c>
      <c r="CP34" s="250">
        <v>19937</v>
      </c>
      <c r="CQ34" s="243">
        <v>-0.44939331901932178</v>
      </c>
      <c r="CR34" s="250">
        <v>19563</v>
      </c>
      <c r="CS34" s="252">
        <v>-10.683468018079708</v>
      </c>
      <c r="CT34" s="273">
        <v>20723</v>
      </c>
      <c r="CU34" s="252">
        <v>-10.448986647076623</v>
      </c>
      <c r="CV34" s="271">
        <v>18427</v>
      </c>
      <c r="CW34" s="252">
        <v>-6.7648249342238387</v>
      </c>
      <c r="CX34" s="273">
        <v>22444</v>
      </c>
      <c r="CY34" s="252">
        <v>-6.0684690717334888</v>
      </c>
      <c r="CZ34" s="271">
        <v>25530</v>
      </c>
      <c r="DA34" s="252">
        <v>-7.0994505294567176</v>
      </c>
      <c r="DB34" s="273">
        <v>21665</v>
      </c>
      <c r="DC34" s="252">
        <v>5.8481532147742712</v>
      </c>
      <c r="DD34" s="273">
        <v>20955</v>
      </c>
      <c r="DE34" s="252">
        <v>-7.7887788778877933</v>
      </c>
      <c r="DF34" s="273">
        <v>19913</v>
      </c>
      <c r="DG34" s="252">
        <v>-8.8483017486038591</v>
      </c>
      <c r="DH34" s="273">
        <v>22972</v>
      </c>
      <c r="DI34" s="252">
        <v>-5.9526733808237111</v>
      </c>
      <c r="DJ34" s="273">
        <v>21834</v>
      </c>
      <c r="DK34" s="252">
        <v>-4.949719211179314</v>
      </c>
      <c r="DL34" s="273">
        <v>22361</v>
      </c>
      <c r="DM34" s="1016">
        <v>8.6487537048734282</v>
      </c>
      <c r="DN34" s="1174">
        <v>256324</v>
      </c>
      <c r="DO34" s="248">
        <v>255928</v>
      </c>
      <c r="DP34" s="1004">
        <v>126624</v>
      </c>
      <c r="DQ34" s="1028">
        <v>128934</v>
      </c>
      <c r="DR34" s="1124">
        <v>18332</v>
      </c>
      <c r="DS34" s="252">
        <v>-8.050358629683501</v>
      </c>
      <c r="DT34" s="273">
        <v>21135</v>
      </c>
      <c r="DU34" s="1167">
        <v>8.0355773654347473</v>
      </c>
      <c r="DV34" s="273">
        <v>20360</v>
      </c>
      <c r="DW34" s="252">
        <v>-1.7516768807605132</v>
      </c>
      <c r="DX34" s="273">
        <v>11328</v>
      </c>
      <c r="DY34" s="252">
        <v>-38.524990503066149</v>
      </c>
      <c r="DZ34" s="273">
        <v>17536</v>
      </c>
      <c r="EA34" s="252">
        <v>-21.86775975761897</v>
      </c>
      <c r="EB34" s="273">
        <v>27209</v>
      </c>
      <c r="EC34" s="252">
        <v>6.5765765765765707</v>
      </c>
      <c r="ED34" s="1367">
        <v>19026</v>
      </c>
      <c r="EE34" s="252">
        <v>-12.180936995153473</v>
      </c>
      <c r="EF34" s="1367">
        <v>15485</v>
      </c>
      <c r="EG34" s="252">
        <v>-26.103555237413502</v>
      </c>
      <c r="EH34" s="1367">
        <v>15668</v>
      </c>
      <c r="EI34" s="252">
        <v>-21.317732134786311</v>
      </c>
      <c r="EJ34" s="1367">
        <v>22911</v>
      </c>
      <c r="EK34" s="252">
        <v>-0.26554065819259165</v>
      </c>
      <c r="EL34" s="1367">
        <v>27374</v>
      </c>
      <c r="EM34" s="252">
        <v>25.373271045158916</v>
      </c>
      <c r="EN34" s="1367">
        <v>27144</v>
      </c>
      <c r="EO34" s="252">
        <v>21.389919949912795</v>
      </c>
      <c r="EP34" s="1174">
        <v>243508</v>
      </c>
      <c r="EQ34" s="1633">
        <v>252030</v>
      </c>
      <c r="ER34" s="1644">
        <v>-1.5230846175486903</v>
      </c>
      <c r="ES34" s="2589"/>
      <c r="ET34" s="1004">
        <v>115900</v>
      </c>
      <c r="EU34" s="1715">
        <v>106252</v>
      </c>
      <c r="EV34" s="1367">
        <v>20858</v>
      </c>
      <c r="EW34" s="252">
        <v>13.779183940650228</v>
      </c>
      <c r="EX34" s="1367">
        <v>21956</v>
      </c>
      <c r="EY34" s="252">
        <v>3.8845516915069851</v>
      </c>
      <c r="EZ34" s="1367">
        <v>25535</v>
      </c>
      <c r="FA34" s="252">
        <v>25.417485265225935</v>
      </c>
      <c r="FB34" s="1367">
        <v>24247</v>
      </c>
      <c r="FC34" s="252">
        <v>114.04484463276839</v>
      </c>
      <c r="FD34" s="1367">
        <v>25461</v>
      </c>
      <c r="FE34" s="252">
        <v>45.192746350364956</v>
      </c>
      <c r="FF34" s="1367">
        <v>25078</v>
      </c>
      <c r="FG34" s="252">
        <v>-7.831967363739949</v>
      </c>
      <c r="FH34" s="1367">
        <v>21898</v>
      </c>
      <c r="FI34" s="252">
        <v>15.095132975927683</v>
      </c>
      <c r="FJ34" s="1367">
        <v>23101</v>
      </c>
      <c r="FK34" s="252">
        <v>49.183080400387468</v>
      </c>
      <c r="FL34" s="1367">
        <v>24824</v>
      </c>
      <c r="FM34" s="252">
        <v>58.437579780444224</v>
      </c>
      <c r="FN34" s="1367">
        <v>20175</v>
      </c>
      <c r="FO34" s="252">
        <v>-11.94186198769151</v>
      </c>
      <c r="FP34" s="1367">
        <v>20060</v>
      </c>
      <c r="FQ34" s="252">
        <v>-26.718784247826406</v>
      </c>
      <c r="FR34" s="1367">
        <v>20575</v>
      </c>
      <c r="FS34" s="252">
        <v>-24.200559976422042</v>
      </c>
      <c r="FT34" s="1844">
        <v>273768</v>
      </c>
      <c r="FU34" s="1845">
        <v>12.426696453504604</v>
      </c>
      <c r="FV34" s="1324"/>
      <c r="FW34" s="1004">
        <f t="shared" si="0"/>
        <v>143135</v>
      </c>
      <c r="FX34" s="1472">
        <v>144609</v>
      </c>
      <c r="FY34" s="1836">
        <v>36.100026352445127</v>
      </c>
      <c r="FZ34" s="2273">
        <v>18137</v>
      </c>
      <c r="GA34" s="2265">
        <v>-13.045354300508194</v>
      </c>
      <c r="GB34" s="2274"/>
      <c r="GC34" s="2267"/>
      <c r="GD34" s="2275"/>
      <c r="GE34" s="2267"/>
      <c r="GF34" s="2275"/>
      <c r="GG34" s="2267"/>
      <c r="GH34" s="2275"/>
      <c r="GI34" s="2267"/>
      <c r="GJ34" s="2275"/>
      <c r="GK34" s="2267"/>
      <c r="GL34" s="2275"/>
      <c r="GM34" s="2267"/>
      <c r="GN34" s="2275"/>
      <c r="GO34" s="2267"/>
      <c r="GP34" s="2275"/>
      <c r="GQ34" s="2267"/>
      <c r="GR34" s="2275"/>
      <c r="GS34" s="2267"/>
      <c r="GT34" s="2275"/>
      <c r="GU34" s="2267"/>
      <c r="GV34" s="2276"/>
      <c r="GW34" s="2270"/>
      <c r="GX34" s="2653"/>
      <c r="GY34" s="193"/>
      <c r="GZ34" s="1779"/>
      <c r="HA34" s="2656"/>
      <c r="HB34" s="1976"/>
      <c r="HC34" s="1991"/>
      <c r="HD34" s="2678"/>
      <c r="HE34" s="2017"/>
      <c r="HF34" s="2003"/>
      <c r="HG34" s="2675"/>
      <c r="HH34" s="1472"/>
      <c r="HI34" s="1495"/>
      <c r="HJ34" s="2592"/>
      <c r="HK34" s="2554"/>
      <c r="HL34" s="2554"/>
    </row>
    <row r="35" spans="2:220" s="18" customFormat="1" ht="14.5" thickBot="1">
      <c r="B35" s="2620"/>
      <c r="C35" s="49" t="s">
        <v>61</v>
      </c>
      <c r="D35" s="194">
        <v>244846</v>
      </c>
      <c r="E35" s="195">
        <v>245653</v>
      </c>
      <c r="F35" s="195">
        <v>206827</v>
      </c>
      <c r="G35" s="196">
        <v>214630</v>
      </c>
      <c r="H35" s="197">
        <v>96959</v>
      </c>
      <c r="I35" s="723">
        <v>101442</v>
      </c>
      <c r="J35" s="195">
        <v>221244</v>
      </c>
      <c r="K35" s="196">
        <v>217374</v>
      </c>
      <c r="L35" s="197">
        <v>110748</v>
      </c>
      <c r="M35" s="723">
        <v>108668</v>
      </c>
      <c r="N35" s="194">
        <v>187971</v>
      </c>
      <c r="O35" s="196">
        <v>187328</v>
      </c>
      <c r="P35" s="197">
        <v>87998</v>
      </c>
      <c r="Q35" s="723">
        <v>86367</v>
      </c>
      <c r="R35" s="195">
        <v>225015</v>
      </c>
      <c r="S35" s="196">
        <v>225790</v>
      </c>
      <c r="T35" s="197">
        <v>109382</v>
      </c>
      <c r="U35" s="723">
        <v>115130</v>
      </c>
      <c r="V35" s="195">
        <v>221550</v>
      </c>
      <c r="W35" s="196">
        <v>221759</v>
      </c>
      <c r="X35" s="197">
        <v>109439</v>
      </c>
      <c r="Y35" s="723">
        <v>114123</v>
      </c>
      <c r="Z35" s="195">
        <v>210501</v>
      </c>
      <c r="AA35" s="196">
        <v>211457</v>
      </c>
      <c r="AB35" s="197">
        <v>104670</v>
      </c>
      <c r="AC35" s="723">
        <v>106241</v>
      </c>
      <c r="AD35" s="195">
        <v>214927</v>
      </c>
      <c r="AE35" s="198">
        <v>212807</v>
      </c>
      <c r="AF35" s="199">
        <v>106167</v>
      </c>
      <c r="AG35" s="723">
        <v>105437</v>
      </c>
      <c r="AH35" s="200">
        <v>218738</v>
      </c>
      <c r="AI35" s="196">
        <v>220728</v>
      </c>
      <c r="AJ35" s="197">
        <v>107152</v>
      </c>
      <c r="AK35" s="723">
        <v>113515</v>
      </c>
      <c r="AL35" s="201">
        <v>13020</v>
      </c>
      <c r="AM35" s="274"/>
      <c r="AN35" s="203">
        <v>17066</v>
      </c>
      <c r="AO35" s="274"/>
      <c r="AP35" s="203">
        <v>20583</v>
      </c>
      <c r="AQ35" s="274"/>
      <c r="AR35" s="203">
        <v>16779</v>
      </c>
      <c r="AS35" s="274"/>
      <c r="AT35" s="203">
        <v>20658</v>
      </c>
      <c r="AU35" s="274"/>
      <c r="AV35" s="203">
        <v>25611</v>
      </c>
      <c r="AW35" s="274"/>
      <c r="AX35" s="203">
        <v>18600</v>
      </c>
      <c r="AY35" s="274"/>
      <c r="AZ35" s="203">
        <v>19212</v>
      </c>
      <c r="BA35" s="274"/>
      <c r="BB35" s="203">
        <v>18014</v>
      </c>
      <c r="BC35" s="274"/>
      <c r="BD35" s="203">
        <v>18706</v>
      </c>
      <c r="BE35" s="274"/>
      <c r="BF35" s="203">
        <v>19402</v>
      </c>
      <c r="BG35" s="274"/>
      <c r="BH35" s="203">
        <v>17615</v>
      </c>
      <c r="BI35" s="274"/>
      <c r="BJ35" s="204">
        <v>225266</v>
      </c>
      <c r="BK35" s="254">
        <v>229258</v>
      </c>
      <c r="BL35" s="255">
        <v>113717</v>
      </c>
      <c r="BM35" s="723">
        <v>118874</v>
      </c>
      <c r="BN35" s="275">
        <v>15915</v>
      </c>
      <c r="BO35" s="257">
        <v>22.235023041474648</v>
      </c>
      <c r="BP35" s="276">
        <v>19005</v>
      </c>
      <c r="BQ35" s="257">
        <v>11.361771944216571</v>
      </c>
      <c r="BR35" s="276">
        <v>19741</v>
      </c>
      <c r="BS35" s="257">
        <v>-4.0907545061458421</v>
      </c>
      <c r="BT35" s="276">
        <v>17477</v>
      </c>
      <c r="BU35" s="257">
        <v>4.1599618570832462</v>
      </c>
      <c r="BV35" s="276">
        <v>20383</v>
      </c>
      <c r="BW35" s="257">
        <v>-1.3312034078807216</v>
      </c>
      <c r="BX35" s="276">
        <v>24133</v>
      </c>
      <c r="BY35" s="257">
        <v>-5.7709577915739345</v>
      </c>
      <c r="BZ35" s="276">
        <v>17555</v>
      </c>
      <c r="CA35" s="257">
        <v>-5.618279569892465</v>
      </c>
      <c r="CB35" s="276">
        <v>19452</v>
      </c>
      <c r="CC35" s="257">
        <v>1.249219237976277</v>
      </c>
      <c r="CD35" s="276">
        <v>17991</v>
      </c>
      <c r="CE35" s="257">
        <v>-0.12767847229932272</v>
      </c>
      <c r="CF35" s="256">
        <v>18574</v>
      </c>
      <c r="CG35" s="656">
        <v>-0.70565593927082659</v>
      </c>
      <c r="CH35" s="276">
        <v>18973</v>
      </c>
      <c r="CI35" s="257">
        <v>-2.2111122564684109</v>
      </c>
      <c r="CJ35" s="276">
        <v>16681</v>
      </c>
      <c r="CK35" s="257">
        <v>-5.30229917683792</v>
      </c>
      <c r="CL35" s="277">
        <v>225880</v>
      </c>
      <c r="CM35" s="254">
        <v>223096</v>
      </c>
      <c r="CN35" s="255">
        <v>116654</v>
      </c>
      <c r="CO35" s="723">
        <v>116991</v>
      </c>
      <c r="CP35" s="256">
        <v>16666</v>
      </c>
      <c r="CQ35" s="257">
        <v>4.7188187244737776</v>
      </c>
      <c r="CR35" s="256">
        <v>17097</v>
      </c>
      <c r="CS35" s="210">
        <v>-10.03946329913181</v>
      </c>
      <c r="CT35" s="278">
        <v>18114</v>
      </c>
      <c r="CU35" s="210">
        <v>-8.2417304087938845</v>
      </c>
      <c r="CV35" s="276">
        <v>15854</v>
      </c>
      <c r="CW35" s="210">
        <v>-9.2864908165016971</v>
      </c>
      <c r="CX35" s="278">
        <v>19684</v>
      </c>
      <c r="CY35" s="210">
        <v>-3.4293283618701906</v>
      </c>
      <c r="CZ35" s="665">
        <v>22170</v>
      </c>
      <c r="DA35" s="210">
        <v>-8.1340902498653378</v>
      </c>
      <c r="DB35" s="278">
        <v>18624</v>
      </c>
      <c r="DC35" s="210">
        <v>6.0894332099117037</v>
      </c>
      <c r="DD35" s="278">
        <v>17517</v>
      </c>
      <c r="DE35" s="210">
        <v>-9.9475632325724916</v>
      </c>
      <c r="DF35" s="278">
        <v>15900</v>
      </c>
      <c r="DG35" s="210">
        <v>-11.622477905619476</v>
      </c>
      <c r="DH35" s="278">
        <v>17878</v>
      </c>
      <c r="DI35" s="210">
        <v>-3.7471734682890059</v>
      </c>
      <c r="DJ35" s="278">
        <v>17852</v>
      </c>
      <c r="DK35" s="210">
        <v>-5.9083961418858451</v>
      </c>
      <c r="DL35" s="278">
        <v>18022</v>
      </c>
      <c r="DM35" s="1013">
        <v>8.0390863857082877</v>
      </c>
      <c r="DN35" s="291">
        <v>215378</v>
      </c>
      <c r="DO35" s="254">
        <v>215720</v>
      </c>
      <c r="DP35" s="1005">
        <v>109585</v>
      </c>
      <c r="DQ35" s="1029">
        <v>109749</v>
      </c>
      <c r="DR35" s="1125">
        <v>15540</v>
      </c>
      <c r="DS35" s="210">
        <v>-6.756270250810033</v>
      </c>
      <c r="DT35" s="278">
        <v>18426</v>
      </c>
      <c r="DU35" s="1163">
        <v>7.7732935602737427</v>
      </c>
      <c r="DV35" s="278">
        <v>18253</v>
      </c>
      <c r="DW35" s="210">
        <v>0.76736226123439621</v>
      </c>
      <c r="DX35" s="278">
        <v>10737</v>
      </c>
      <c r="DY35" s="210">
        <v>-32.275766368108989</v>
      </c>
      <c r="DZ35" s="278">
        <v>15086</v>
      </c>
      <c r="EA35" s="210">
        <v>-23.359073359073363</v>
      </c>
      <c r="EB35" s="278">
        <v>24427</v>
      </c>
      <c r="EC35" s="210">
        <v>10.180423996391525</v>
      </c>
      <c r="ED35" s="1368">
        <v>16035</v>
      </c>
      <c r="EE35" s="210">
        <v>-13.901417525773198</v>
      </c>
      <c r="EF35" s="1368">
        <v>12808</v>
      </c>
      <c r="EG35" s="210">
        <v>-26.882457041730888</v>
      </c>
      <c r="EH35" s="1368">
        <v>13297</v>
      </c>
      <c r="EI35" s="210">
        <v>-16.371069182389945</v>
      </c>
      <c r="EJ35" s="1368">
        <v>20154</v>
      </c>
      <c r="EK35" s="210">
        <v>12.730730506768097</v>
      </c>
      <c r="EL35" s="1368">
        <v>24257</v>
      </c>
      <c r="EM35" s="210">
        <v>35.878332959892447</v>
      </c>
      <c r="EN35" s="1368">
        <v>24627</v>
      </c>
      <c r="EO35" s="210">
        <v>36.64965042725558</v>
      </c>
      <c r="EP35" s="291">
        <v>213647</v>
      </c>
      <c r="EQ35" s="1634">
        <v>220403</v>
      </c>
      <c r="ER35" s="1641">
        <v>2.1708696458371861</v>
      </c>
      <c r="ES35" s="2589"/>
      <c r="ET35" s="1005">
        <v>102469</v>
      </c>
      <c r="EU35" s="1716">
        <v>92390</v>
      </c>
      <c r="EV35" s="1368">
        <v>17564</v>
      </c>
      <c r="EW35" s="210">
        <v>13.024453024453038</v>
      </c>
      <c r="EX35" s="1368">
        <v>19139</v>
      </c>
      <c r="EY35" s="210">
        <v>3.8695321827851785</v>
      </c>
      <c r="EZ35" s="1368">
        <v>22272</v>
      </c>
      <c r="FA35" s="210">
        <v>22.018298361913111</v>
      </c>
      <c r="FB35" s="1368">
        <v>21117</v>
      </c>
      <c r="FC35" s="210">
        <v>96.675048896339746</v>
      </c>
      <c r="FD35" s="1368">
        <v>22185</v>
      </c>
      <c r="FE35" s="210">
        <v>47.056873922842357</v>
      </c>
      <c r="FF35" s="1368">
        <v>22069</v>
      </c>
      <c r="FG35" s="210">
        <v>-9.6532525484095544</v>
      </c>
      <c r="FH35" s="1368">
        <v>18417</v>
      </c>
      <c r="FI35" s="210">
        <v>14.855004677268482</v>
      </c>
      <c r="FJ35" s="1368">
        <v>20563</v>
      </c>
      <c r="FK35" s="210">
        <v>60.548094940662082</v>
      </c>
      <c r="FL35" s="1368">
        <v>20900</v>
      </c>
      <c r="FM35" s="210">
        <v>57.178310897194848</v>
      </c>
      <c r="FN35" s="1368">
        <v>16028</v>
      </c>
      <c r="FO35" s="210">
        <v>-20.472362806390791</v>
      </c>
      <c r="FP35" s="1368">
        <v>15867</v>
      </c>
      <c r="FQ35" s="210">
        <v>-34.587953992661909</v>
      </c>
      <c r="FR35" s="1368">
        <v>16811</v>
      </c>
      <c r="FS35" s="210">
        <v>-31.737523855930476</v>
      </c>
      <c r="FT35" s="1846">
        <v>232932</v>
      </c>
      <c r="FU35" s="1847">
        <v>9.0265718685495102</v>
      </c>
      <c r="FV35" s="1325"/>
      <c r="FW35" s="1005">
        <f t="shared" si="0"/>
        <v>124346</v>
      </c>
      <c r="FX35" s="1473">
        <v>125251</v>
      </c>
      <c r="FY35" s="1833">
        <v>35.567702132265396</v>
      </c>
      <c r="FZ35" s="2277">
        <v>15862</v>
      </c>
      <c r="GA35" s="2244">
        <v>-9.6902755636529321</v>
      </c>
      <c r="GB35" s="2278"/>
      <c r="GC35" s="1781"/>
      <c r="GD35" s="2279"/>
      <c r="GE35" s="1781"/>
      <c r="GF35" s="2279"/>
      <c r="GG35" s="1781"/>
      <c r="GH35" s="2279"/>
      <c r="GI35" s="1781"/>
      <c r="GJ35" s="2279"/>
      <c r="GK35" s="1781"/>
      <c r="GL35" s="2279"/>
      <c r="GM35" s="1781"/>
      <c r="GN35" s="2279"/>
      <c r="GO35" s="1781"/>
      <c r="GP35" s="2279"/>
      <c r="GQ35" s="1781"/>
      <c r="GR35" s="2279"/>
      <c r="GS35" s="1781"/>
      <c r="GT35" s="2279"/>
      <c r="GU35" s="1781"/>
      <c r="GV35" s="2280"/>
      <c r="GW35" s="2249"/>
      <c r="GX35" s="2654"/>
      <c r="GY35" s="293"/>
      <c r="GZ35" s="1780"/>
      <c r="HA35" s="2657"/>
      <c r="HB35" s="1977"/>
      <c r="HC35" s="1992"/>
      <c r="HD35" s="2679"/>
      <c r="HE35" s="2018"/>
      <c r="HF35" s="2004"/>
      <c r="HG35" s="2676"/>
      <c r="HH35" s="1473"/>
      <c r="HI35" s="1492"/>
      <c r="HJ35" s="2593"/>
      <c r="HK35" s="2555"/>
      <c r="HL35" s="2554"/>
    </row>
    <row r="36" spans="2:220" s="18" customFormat="1" ht="21.65" customHeight="1" thickBot="1">
      <c r="B36" s="2621"/>
      <c r="C36" s="46" t="s">
        <v>38</v>
      </c>
      <c r="D36" s="229">
        <v>31023</v>
      </c>
      <c r="E36" s="230">
        <v>32080</v>
      </c>
      <c r="F36" s="230">
        <v>24388</v>
      </c>
      <c r="G36" s="231">
        <v>25346</v>
      </c>
      <c r="H36" s="232">
        <v>10928</v>
      </c>
      <c r="I36" s="725">
        <v>11875</v>
      </c>
      <c r="J36" s="230">
        <v>28448</v>
      </c>
      <c r="K36" s="231">
        <v>29573</v>
      </c>
      <c r="L36" s="232">
        <v>13359</v>
      </c>
      <c r="M36" s="725">
        <v>13896</v>
      </c>
      <c r="N36" s="229">
        <v>27883</v>
      </c>
      <c r="O36" s="231">
        <v>27723</v>
      </c>
      <c r="P36" s="232">
        <v>12714</v>
      </c>
      <c r="Q36" s="725">
        <v>11822</v>
      </c>
      <c r="R36" s="230">
        <v>33814</v>
      </c>
      <c r="S36" s="231">
        <v>34900</v>
      </c>
      <c r="T36" s="232">
        <v>15689</v>
      </c>
      <c r="U36" s="725">
        <v>16646</v>
      </c>
      <c r="V36" s="230">
        <v>36502</v>
      </c>
      <c r="W36" s="231">
        <v>36040</v>
      </c>
      <c r="X36" s="232">
        <v>17094</v>
      </c>
      <c r="Y36" s="725">
        <v>17554</v>
      </c>
      <c r="Z36" s="230">
        <v>36660</v>
      </c>
      <c r="AA36" s="231">
        <v>37504</v>
      </c>
      <c r="AB36" s="232">
        <v>16542</v>
      </c>
      <c r="AC36" s="725">
        <v>17725</v>
      </c>
      <c r="AD36" s="230">
        <v>38563</v>
      </c>
      <c r="AE36" s="233">
        <v>37967</v>
      </c>
      <c r="AF36" s="234">
        <v>17549</v>
      </c>
      <c r="AG36" s="725">
        <v>18458</v>
      </c>
      <c r="AH36" s="235">
        <v>37657</v>
      </c>
      <c r="AI36" s="231">
        <v>38653</v>
      </c>
      <c r="AJ36" s="232">
        <v>16666</v>
      </c>
      <c r="AK36" s="725">
        <v>18235</v>
      </c>
      <c r="AL36" s="244">
        <v>3105</v>
      </c>
      <c r="AM36" s="259"/>
      <c r="AN36" s="240">
        <v>2658</v>
      </c>
      <c r="AO36" s="259"/>
      <c r="AP36" s="240">
        <v>3339</v>
      </c>
      <c r="AQ36" s="259"/>
      <c r="AR36" s="240">
        <v>2602</v>
      </c>
      <c r="AS36" s="259"/>
      <c r="AT36" s="240">
        <v>3314</v>
      </c>
      <c r="AU36" s="259"/>
      <c r="AV36" s="240">
        <v>4177</v>
      </c>
      <c r="AW36" s="259"/>
      <c r="AX36" s="240">
        <v>2666</v>
      </c>
      <c r="AY36" s="259"/>
      <c r="AZ36" s="240">
        <v>3393</v>
      </c>
      <c r="BA36" s="259"/>
      <c r="BB36" s="240">
        <v>4456</v>
      </c>
      <c r="BC36" s="259"/>
      <c r="BD36" s="240">
        <v>5265</v>
      </c>
      <c r="BE36" s="259"/>
      <c r="BF36" s="240">
        <v>4078</v>
      </c>
      <c r="BG36" s="259"/>
      <c r="BH36" s="240">
        <v>4000</v>
      </c>
      <c r="BI36" s="259"/>
      <c r="BJ36" s="241">
        <v>43053</v>
      </c>
      <c r="BK36" s="231">
        <v>44361</v>
      </c>
      <c r="BL36" s="237">
        <v>19195</v>
      </c>
      <c r="BM36" s="725">
        <v>20608</v>
      </c>
      <c r="BN36" s="280">
        <v>4112</v>
      </c>
      <c r="BO36" s="259">
        <v>32.431561996779379</v>
      </c>
      <c r="BP36" s="281">
        <v>2898</v>
      </c>
      <c r="BQ36" s="259">
        <v>9.0293453724604973</v>
      </c>
      <c r="BR36" s="281">
        <v>3400</v>
      </c>
      <c r="BS36" s="259">
        <v>1.8268942797244705</v>
      </c>
      <c r="BT36" s="281">
        <v>2287</v>
      </c>
      <c r="BU36" s="259">
        <v>-12.106072252113748</v>
      </c>
      <c r="BV36" s="281">
        <v>3511</v>
      </c>
      <c r="BW36" s="259">
        <v>5.9444779722389853</v>
      </c>
      <c r="BX36" s="281">
        <v>3348</v>
      </c>
      <c r="BY36" s="259">
        <v>-19.846779985635621</v>
      </c>
      <c r="BZ36" s="281">
        <v>2913</v>
      </c>
      <c r="CA36" s="259">
        <v>9.2648162040510158</v>
      </c>
      <c r="CB36" s="281">
        <v>3273</v>
      </c>
      <c r="CC36" s="259">
        <v>-3.5366931918656093</v>
      </c>
      <c r="CD36" s="281">
        <v>3855</v>
      </c>
      <c r="CE36" s="259">
        <v>-13.487432675044886</v>
      </c>
      <c r="CF36" s="238">
        <v>5852</v>
      </c>
      <c r="CG36" s="654">
        <v>11.149097815764478</v>
      </c>
      <c r="CH36" s="281">
        <v>3998</v>
      </c>
      <c r="CI36" s="259">
        <v>-1.9617459538989692</v>
      </c>
      <c r="CJ36" s="281">
        <v>3900</v>
      </c>
      <c r="CK36" s="259">
        <v>-2.5</v>
      </c>
      <c r="CL36" s="282">
        <v>43347</v>
      </c>
      <c r="CM36" s="236">
        <v>41283</v>
      </c>
      <c r="CN36" s="237">
        <v>19556</v>
      </c>
      <c r="CO36" s="725">
        <v>19187</v>
      </c>
      <c r="CP36" s="238">
        <v>3271</v>
      </c>
      <c r="CQ36" s="259">
        <v>-20.452334630350194</v>
      </c>
      <c r="CR36" s="238">
        <v>2466</v>
      </c>
      <c r="CS36" s="246">
        <v>-14.906832298136635</v>
      </c>
      <c r="CT36" s="283">
        <v>2609</v>
      </c>
      <c r="CU36" s="246">
        <v>-23.264705882352942</v>
      </c>
      <c r="CV36" s="281">
        <v>2573</v>
      </c>
      <c r="CW36" s="246">
        <v>12.505465675557502</v>
      </c>
      <c r="CX36" s="283">
        <v>2760</v>
      </c>
      <c r="CY36" s="246">
        <v>-21.389917402449441</v>
      </c>
      <c r="CZ36" s="666">
        <v>3360</v>
      </c>
      <c r="DA36" s="246">
        <v>0.35842293906809175</v>
      </c>
      <c r="DB36" s="283">
        <v>3041</v>
      </c>
      <c r="DC36" s="246">
        <v>4.3940954342602083</v>
      </c>
      <c r="DD36" s="283">
        <v>3438</v>
      </c>
      <c r="DE36" s="246">
        <v>5.0412465627864407</v>
      </c>
      <c r="DF36" s="283">
        <v>4013</v>
      </c>
      <c r="DG36" s="246">
        <v>4.0985732814526727</v>
      </c>
      <c r="DH36" s="283">
        <v>5094</v>
      </c>
      <c r="DI36" s="246">
        <v>-12.952836637047156</v>
      </c>
      <c r="DJ36" s="283">
        <v>3982</v>
      </c>
      <c r="DK36" s="246">
        <v>-0.4002001000500286</v>
      </c>
      <c r="DL36" s="283">
        <v>4339</v>
      </c>
      <c r="DM36" s="1015">
        <v>11.256410256410263</v>
      </c>
      <c r="DN36" s="1176">
        <v>40946</v>
      </c>
      <c r="DO36" s="236">
        <v>40208</v>
      </c>
      <c r="DP36" s="1006">
        <v>17039</v>
      </c>
      <c r="DQ36" s="1030">
        <v>19185</v>
      </c>
      <c r="DR36" s="1126">
        <v>2792</v>
      </c>
      <c r="DS36" s="246">
        <v>-14.643839804341184</v>
      </c>
      <c r="DT36" s="283">
        <v>2709</v>
      </c>
      <c r="DU36" s="1166">
        <v>9.8540145985401466</v>
      </c>
      <c r="DV36" s="283">
        <v>2107</v>
      </c>
      <c r="DW36" s="246">
        <v>-19.241088539670372</v>
      </c>
      <c r="DX36" s="283">
        <v>591</v>
      </c>
      <c r="DY36" s="246">
        <v>-77.03070345899728</v>
      </c>
      <c r="DZ36" s="283">
        <v>2450</v>
      </c>
      <c r="EA36" s="246">
        <v>-11.231884057971016</v>
      </c>
      <c r="EB36" s="283">
        <v>2782</v>
      </c>
      <c r="EC36" s="246">
        <v>-17.202380952380963</v>
      </c>
      <c r="ED36" s="1369">
        <v>2991</v>
      </c>
      <c r="EE36" s="246">
        <v>-1.6441959881617834</v>
      </c>
      <c r="EF36" s="1369">
        <v>2677</v>
      </c>
      <c r="EG36" s="246">
        <v>-22.134962187318209</v>
      </c>
      <c r="EH36" s="1369">
        <v>2371</v>
      </c>
      <c r="EI36" s="246">
        <v>-40.917019686020431</v>
      </c>
      <c r="EJ36" s="1369">
        <v>2757</v>
      </c>
      <c r="EK36" s="246">
        <v>-45.87750294464076</v>
      </c>
      <c r="EL36" s="1369">
        <v>3117</v>
      </c>
      <c r="EM36" s="246">
        <v>-21.722752385735816</v>
      </c>
      <c r="EN36" s="1369">
        <v>2517</v>
      </c>
      <c r="EO36" s="246">
        <v>-41.991242221710067</v>
      </c>
      <c r="EP36" s="1176">
        <v>29861</v>
      </c>
      <c r="EQ36" s="1635">
        <v>31627</v>
      </c>
      <c r="ER36" s="1643">
        <v>-21.341524074810977</v>
      </c>
      <c r="ES36" s="2589"/>
      <c r="ET36" s="1006">
        <v>13431</v>
      </c>
      <c r="EU36" s="1717">
        <v>13862</v>
      </c>
      <c r="EV36" s="1369">
        <v>3294</v>
      </c>
      <c r="EW36" s="246">
        <v>17.97994269340974</v>
      </c>
      <c r="EX36" s="1369">
        <v>2817</v>
      </c>
      <c r="EY36" s="246">
        <v>3.9867109634551525</v>
      </c>
      <c r="EZ36" s="1369">
        <v>3263</v>
      </c>
      <c r="FA36" s="246">
        <v>54.864736592311345</v>
      </c>
      <c r="FB36" s="1369">
        <v>3130</v>
      </c>
      <c r="FC36" s="246">
        <v>429.61082910321488</v>
      </c>
      <c r="FD36" s="1369">
        <v>3276</v>
      </c>
      <c r="FE36" s="246">
        <v>33.714285714285722</v>
      </c>
      <c r="FF36" s="1369">
        <v>3009</v>
      </c>
      <c r="FG36" s="246">
        <v>8.1595974119338592</v>
      </c>
      <c r="FH36" s="1369">
        <v>3481</v>
      </c>
      <c r="FI36" s="246">
        <v>16.382480775660312</v>
      </c>
      <c r="FJ36" s="1369">
        <v>2538</v>
      </c>
      <c r="FK36" s="246">
        <v>-5.1923795293238584</v>
      </c>
      <c r="FL36" s="1369">
        <v>3924</v>
      </c>
      <c r="FM36" s="246">
        <v>65.499789118515395</v>
      </c>
      <c r="FN36" s="1369">
        <v>4147</v>
      </c>
      <c r="FO36" s="246">
        <v>50.417120058034101</v>
      </c>
      <c r="FP36" s="1369">
        <v>4193</v>
      </c>
      <c r="FQ36" s="246">
        <v>34.520372152710934</v>
      </c>
      <c r="FR36" s="1369">
        <v>3764</v>
      </c>
      <c r="FS36" s="246">
        <v>49.54310687326182</v>
      </c>
      <c r="FT36" s="1850">
        <v>40836</v>
      </c>
      <c r="FU36" s="1851">
        <v>36.753625129767926</v>
      </c>
      <c r="FV36" s="1326"/>
      <c r="FW36" s="1006">
        <f t="shared" si="0"/>
        <v>18789</v>
      </c>
      <c r="FX36" s="1474">
        <v>19358</v>
      </c>
      <c r="FY36" s="1835">
        <v>39.647958447554458</v>
      </c>
      <c r="FZ36" s="2281">
        <v>2275</v>
      </c>
      <c r="GA36" s="2258">
        <v>-30.935033394049782</v>
      </c>
      <c r="GB36" s="2282"/>
      <c r="GC36" s="2260"/>
      <c r="GD36" s="2283"/>
      <c r="GE36" s="2260"/>
      <c r="GF36" s="2283"/>
      <c r="GG36" s="2260"/>
      <c r="GH36" s="2283"/>
      <c r="GI36" s="2260"/>
      <c r="GJ36" s="2283"/>
      <c r="GK36" s="2260"/>
      <c r="GL36" s="2283"/>
      <c r="GM36" s="2260"/>
      <c r="GN36" s="2283"/>
      <c r="GO36" s="2260"/>
      <c r="GP36" s="2283"/>
      <c r="GQ36" s="2260"/>
      <c r="GR36" s="2283"/>
      <c r="GS36" s="2260"/>
      <c r="GT36" s="2283"/>
      <c r="GU36" s="2260"/>
      <c r="GV36" s="2284"/>
      <c r="GW36" s="2263"/>
      <c r="GX36" s="2655"/>
      <c r="GY36" s="655"/>
      <c r="GZ36" s="1782"/>
      <c r="HA36" s="2658"/>
      <c r="HB36" s="1978"/>
      <c r="HC36" s="1993"/>
      <c r="HD36" s="2680"/>
      <c r="HE36" s="2019"/>
      <c r="HF36" s="2005"/>
      <c r="HG36" s="2677"/>
      <c r="HH36" s="1474"/>
      <c r="HI36" s="1494"/>
      <c r="HJ36" s="2594"/>
      <c r="HK36" s="2555"/>
      <c r="HL36" s="2554"/>
    </row>
    <row r="37" spans="2:220" s="973" customFormat="1" ht="30.65" customHeight="1" thickBot="1">
      <c r="B37" s="47" t="s">
        <v>62</v>
      </c>
      <c r="C37" s="48"/>
      <c r="D37" s="176">
        <v>484778</v>
      </c>
      <c r="E37" s="177">
        <v>590941</v>
      </c>
      <c r="F37" s="177">
        <v>484324</v>
      </c>
      <c r="G37" s="178">
        <v>500430</v>
      </c>
      <c r="H37" s="179">
        <v>232144</v>
      </c>
      <c r="I37" s="722">
        <v>233689</v>
      </c>
      <c r="J37" s="177">
        <v>555495</v>
      </c>
      <c r="K37" s="178">
        <v>571047</v>
      </c>
      <c r="L37" s="179">
        <v>268175</v>
      </c>
      <c r="M37" s="722">
        <v>272792</v>
      </c>
      <c r="N37" s="176">
        <v>525670</v>
      </c>
      <c r="O37" s="178">
        <v>527715</v>
      </c>
      <c r="P37" s="179">
        <v>259450</v>
      </c>
      <c r="Q37" s="722">
        <v>242703</v>
      </c>
      <c r="R37" s="177">
        <v>688226</v>
      </c>
      <c r="S37" s="178">
        <v>726057</v>
      </c>
      <c r="T37" s="179">
        <v>325721</v>
      </c>
      <c r="U37" s="722">
        <v>358686</v>
      </c>
      <c r="V37" s="177">
        <v>761956</v>
      </c>
      <c r="W37" s="178">
        <v>767030</v>
      </c>
      <c r="X37" s="179">
        <v>368238</v>
      </c>
      <c r="Y37" s="722">
        <v>372658</v>
      </c>
      <c r="Z37" s="177">
        <v>793391</v>
      </c>
      <c r="AA37" s="178">
        <v>796999</v>
      </c>
      <c r="AB37" s="179">
        <v>398379</v>
      </c>
      <c r="AC37" s="722">
        <v>404419</v>
      </c>
      <c r="AD37" s="177">
        <v>778865</v>
      </c>
      <c r="AE37" s="180">
        <v>732642</v>
      </c>
      <c r="AF37" s="181">
        <v>386698</v>
      </c>
      <c r="AG37" s="722">
        <v>368882</v>
      </c>
      <c r="AH37" s="182">
        <v>584389</v>
      </c>
      <c r="AI37" s="178">
        <v>548745</v>
      </c>
      <c r="AJ37" s="179">
        <v>297727</v>
      </c>
      <c r="AK37" s="722">
        <v>286544</v>
      </c>
      <c r="AL37" s="183">
        <v>37850</v>
      </c>
      <c r="AM37" s="209"/>
      <c r="AN37" s="664">
        <v>35921</v>
      </c>
      <c r="AO37" s="209"/>
      <c r="AP37" s="664">
        <v>38343</v>
      </c>
      <c r="AQ37" s="209"/>
      <c r="AR37" s="664">
        <v>38995</v>
      </c>
      <c r="AS37" s="209"/>
      <c r="AT37" s="664">
        <v>42880</v>
      </c>
      <c r="AU37" s="209"/>
      <c r="AV37" s="664">
        <v>41173</v>
      </c>
      <c r="AW37" s="209"/>
      <c r="AX37" s="664">
        <v>40414</v>
      </c>
      <c r="AY37" s="209"/>
      <c r="AZ37" s="664">
        <v>43127</v>
      </c>
      <c r="BA37" s="209"/>
      <c r="BB37" s="664">
        <v>38436</v>
      </c>
      <c r="BC37" s="209"/>
      <c r="BD37" s="664">
        <v>46234</v>
      </c>
      <c r="BE37" s="209"/>
      <c r="BF37" s="664">
        <v>42246</v>
      </c>
      <c r="BG37" s="209"/>
      <c r="BH37" s="664">
        <v>49337</v>
      </c>
      <c r="BI37" s="209"/>
      <c r="BJ37" s="185">
        <v>494956</v>
      </c>
      <c r="BK37" s="178">
        <v>480415</v>
      </c>
      <c r="BL37" s="249">
        <v>235162</v>
      </c>
      <c r="BM37" s="722">
        <v>245025</v>
      </c>
      <c r="BN37" s="284">
        <v>29605</v>
      </c>
      <c r="BO37" s="243">
        <v>-21.783355350066046</v>
      </c>
      <c r="BP37" s="285">
        <v>32677</v>
      </c>
      <c r="BQ37" s="243">
        <v>-9.0309289830461239</v>
      </c>
      <c r="BR37" s="285">
        <v>35291</v>
      </c>
      <c r="BS37" s="243">
        <v>-7.9597318936963717</v>
      </c>
      <c r="BT37" s="285">
        <v>33028</v>
      </c>
      <c r="BU37" s="243">
        <v>-15.301961789973078</v>
      </c>
      <c r="BV37" s="285">
        <v>36282</v>
      </c>
      <c r="BW37" s="243">
        <v>-15.387126865671647</v>
      </c>
      <c r="BX37" s="285">
        <v>32343</v>
      </c>
      <c r="BY37" s="243">
        <v>-21.446093313579283</v>
      </c>
      <c r="BZ37" s="285">
        <v>32772</v>
      </c>
      <c r="CA37" s="243">
        <v>-18.909288860295931</v>
      </c>
      <c r="CB37" s="285">
        <v>29301</v>
      </c>
      <c r="CC37" s="243">
        <v>-32.058803070002554</v>
      </c>
      <c r="CD37" s="285">
        <v>34410</v>
      </c>
      <c r="CE37" s="243">
        <v>-10.474555104589442</v>
      </c>
      <c r="CF37" s="286">
        <v>39701</v>
      </c>
      <c r="CG37" s="245">
        <v>-14.13029372323399</v>
      </c>
      <c r="CH37" s="285">
        <v>37253</v>
      </c>
      <c r="CI37" s="243">
        <v>-11.818870425602427</v>
      </c>
      <c r="CJ37" s="285">
        <v>40883</v>
      </c>
      <c r="CK37" s="243">
        <v>-17.13521292336381</v>
      </c>
      <c r="CL37" s="287">
        <v>413546</v>
      </c>
      <c r="CM37" s="288">
        <v>418207</v>
      </c>
      <c r="CN37" s="289">
        <v>199226</v>
      </c>
      <c r="CO37" s="722">
        <v>198136</v>
      </c>
      <c r="CP37" s="286">
        <v>32591</v>
      </c>
      <c r="CQ37" s="243">
        <v>10.086134098969765</v>
      </c>
      <c r="CR37" s="286">
        <v>32058</v>
      </c>
      <c r="CS37" s="252">
        <v>-1.8942987422345965</v>
      </c>
      <c r="CT37" s="290">
        <v>37585</v>
      </c>
      <c r="CU37" s="252">
        <v>6.5002408546088333</v>
      </c>
      <c r="CV37" s="285">
        <v>35748</v>
      </c>
      <c r="CW37" s="252">
        <v>8.2354365992491267</v>
      </c>
      <c r="CX37" s="290">
        <v>38195</v>
      </c>
      <c r="CY37" s="252">
        <v>5.2725869577200797</v>
      </c>
      <c r="CZ37" s="285">
        <v>34604</v>
      </c>
      <c r="DA37" s="252">
        <v>6.9906935040039571</v>
      </c>
      <c r="DB37" s="290">
        <v>38943</v>
      </c>
      <c r="DC37" s="252">
        <v>18.830098864884647</v>
      </c>
      <c r="DD37" s="290">
        <v>36121</v>
      </c>
      <c r="DE37" s="252">
        <v>23.27565612095151</v>
      </c>
      <c r="DF37" s="290">
        <v>42164</v>
      </c>
      <c r="DG37" s="252">
        <v>22.534147050276076</v>
      </c>
      <c r="DH37" s="290">
        <v>41945</v>
      </c>
      <c r="DI37" s="252">
        <v>5.6522505730334274</v>
      </c>
      <c r="DJ37" s="290">
        <v>40822</v>
      </c>
      <c r="DK37" s="252">
        <v>9.5804364749147766</v>
      </c>
      <c r="DL37" s="290">
        <v>44118</v>
      </c>
      <c r="DM37" s="1016">
        <v>7.9128244013404014</v>
      </c>
      <c r="DN37" s="1174">
        <v>454894</v>
      </c>
      <c r="DO37" s="288">
        <v>463586</v>
      </c>
      <c r="DP37" s="1007">
        <v>210781</v>
      </c>
      <c r="DQ37" s="1031">
        <v>225775</v>
      </c>
      <c r="DR37" s="1127">
        <v>39041</v>
      </c>
      <c r="DS37" s="252">
        <v>19.790739774784456</v>
      </c>
      <c r="DT37" s="290">
        <v>41163</v>
      </c>
      <c r="DU37" s="1167">
        <v>28.401647014785681</v>
      </c>
      <c r="DV37" s="290">
        <v>30722</v>
      </c>
      <c r="DW37" s="252">
        <v>-18.259944126646261</v>
      </c>
      <c r="DX37" s="290">
        <v>14061</v>
      </c>
      <c r="DY37" s="252">
        <v>-60.666330983551525</v>
      </c>
      <c r="DZ37" s="290">
        <v>17015</v>
      </c>
      <c r="EA37" s="252">
        <v>-55.452284330409739</v>
      </c>
      <c r="EB37" s="290">
        <v>39634</v>
      </c>
      <c r="EC37" s="252">
        <v>14.535891804415684</v>
      </c>
      <c r="ED37" s="1370">
        <v>24499</v>
      </c>
      <c r="EE37" s="252">
        <v>-37.090106052435615</v>
      </c>
      <c r="EF37" s="1370">
        <v>25403</v>
      </c>
      <c r="EG37" s="252">
        <v>-29.672489687439437</v>
      </c>
      <c r="EH37" s="1370">
        <v>27667</v>
      </c>
      <c r="EI37" s="252">
        <v>-34.382411535907409</v>
      </c>
      <c r="EJ37" s="1370">
        <v>30165</v>
      </c>
      <c r="EK37" s="252">
        <v>-28.084396233162479</v>
      </c>
      <c r="EL37" s="1370">
        <v>32956</v>
      </c>
      <c r="EM37" s="252">
        <v>-19.269021605996755</v>
      </c>
      <c r="EN37" s="1370">
        <v>36607</v>
      </c>
      <c r="EO37" s="252">
        <v>-17.024797134956245</v>
      </c>
      <c r="EP37" s="1174">
        <v>358933</v>
      </c>
      <c r="EQ37" s="1636">
        <v>351471</v>
      </c>
      <c r="ER37" s="1644">
        <v>-24.184293744849924</v>
      </c>
      <c r="ES37" s="2589"/>
      <c r="ET37" s="1007">
        <v>181636</v>
      </c>
      <c r="EU37" s="1718">
        <v>148279</v>
      </c>
      <c r="EV37" s="1370">
        <v>33098</v>
      </c>
      <c r="EW37" s="252">
        <v>-15.222458441125994</v>
      </c>
      <c r="EX37" s="1370">
        <v>33695</v>
      </c>
      <c r="EY37" s="252">
        <v>-18.142506620022829</v>
      </c>
      <c r="EZ37" s="1370">
        <v>36671</v>
      </c>
      <c r="FA37" s="252">
        <v>19.363973699628929</v>
      </c>
      <c r="FB37" s="1370">
        <v>36194</v>
      </c>
      <c r="FC37" s="252">
        <v>157.4070123035346</v>
      </c>
      <c r="FD37" s="1370">
        <v>33116</v>
      </c>
      <c r="FE37" s="252">
        <v>94.628269174258008</v>
      </c>
      <c r="FF37" s="1370">
        <v>37576</v>
      </c>
      <c r="FG37" s="252">
        <v>-5.1925114800423842</v>
      </c>
      <c r="FH37" s="1370">
        <v>37263</v>
      </c>
      <c r="FI37" s="252">
        <v>52.100085717784395</v>
      </c>
      <c r="FJ37" s="1370">
        <v>38558</v>
      </c>
      <c r="FK37" s="252">
        <v>51.785222217848286</v>
      </c>
      <c r="FL37" s="1370">
        <v>34731</v>
      </c>
      <c r="FM37" s="252">
        <v>25.53222250334332</v>
      </c>
      <c r="FN37" s="1370">
        <v>31465</v>
      </c>
      <c r="FO37" s="252">
        <v>4.3096303663185722</v>
      </c>
      <c r="FP37" s="1370">
        <v>32857</v>
      </c>
      <c r="FQ37" s="252">
        <v>-0.30040053404539435</v>
      </c>
      <c r="FR37" s="1370">
        <v>33388</v>
      </c>
      <c r="FS37" s="252">
        <v>-8.7934001693665209</v>
      </c>
      <c r="FT37" s="1844">
        <v>418612</v>
      </c>
      <c r="FU37" s="1845">
        <v>16.626779928287448</v>
      </c>
      <c r="FV37" s="296"/>
      <c r="FW37" s="1007">
        <f t="shared" si="0"/>
        <v>210350</v>
      </c>
      <c r="FX37" s="1475">
        <v>217438</v>
      </c>
      <c r="FY37" s="1836">
        <v>46.641129222614126</v>
      </c>
      <c r="FZ37" s="2285">
        <v>37065</v>
      </c>
      <c r="GA37" s="2265">
        <v>11.985618466372586</v>
      </c>
      <c r="GB37" s="2286"/>
      <c r="GC37" s="2267"/>
      <c r="GD37" s="2287"/>
      <c r="GE37" s="2267"/>
      <c r="GF37" s="2287"/>
      <c r="GG37" s="2267"/>
      <c r="GH37" s="2287"/>
      <c r="GI37" s="2267"/>
      <c r="GJ37" s="2287"/>
      <c r="GK37" s="2267"/>
      <c r="GL37" s="2287"/>
      <c r="GM37" s="2267"/>
      <c r="GN37" s="2287"/>
      <c r="GO37" s="2267"/>
      <c r="GP37" s="2287"/>
      <c r="GQ37" s="2267"/>
      <c r="GR37" s="2287"/>
      <c r="GS37" s="2267"/>
      <c r="GT37" s="2287"/>
      <c r="GU37" s="2267"/>
      <c r="GV37" s="2288"/>
      <c r="GW37" s="2270"/>
      <c r="GX37" s="2653"/>
      <c r="GY37" s="193"/>
      <c r="GZ37" s="1779"/>
      <c r="HA37" s="2656"/>
      <c r="HB37" s="1979"/>
      <c r="HC37" s="1994"/>
      <c r="HD37" s="2678"/>
      <c r="HE37" s="2020"/>
      <c r="HF37" s="2006"/>
      <c r="HG37" s="2675"/>
      <c r="HH37" s="1475"/>
      <c r="HI37" s="1495"/>
      <c r="HJ37" s="2592"/>
      <c r="HK37" s="2554"/>
      <c r="HL37" s="2554"/>
    </row>
    <row r="38" spans="2:220" s="18" customFormat="1" ht="23.25" customHeight="1" thickBot="1">
      <c r="B38" s="50"/>
      <c r="C38" s="45" t="s">
        <v>353</v>
      </c>
      <c r="D38" s="291">
        <v>422265</v>
      </c>
      <c r="E38" s="195">
        <v>515898</v>
      </c>
      <c r="F38" s="195">
        <v>433043</v>
      </c>
      <c r="G38" s="196">
        <v>445548</v>
      </c>
      <c r="H38" s="197">
        <v>207729</v>
      </c>
      <c r="I38" s="723">
        <v>208082</v>
      </c>
      <c r="J38" s="195">
        <v>489612</v>
      </c>
      <c r="K38" s="196">
        <v>505593</v>
      </c>
      <c r="L38" s="197">
        <v>237177</v>
      </c>
      <c r="M38" s="723">
        <v>240635</v>
      </c>
      <c r="N38" s="194">
        <v>478450</v>
      </c>
      <c r="O38" s="196">
        <v>481722</v>
      </c>
      <c r="P38" s="197">
        <v>235042</v>
      </c>
      <c r="Q38" s="723">
        <v>220854</v>
      </c>
      <c r="R38" s="195">
        <v>624401</v>
      </c>
      <c r="S38" s="196">
        <v>657464</v>
      </c>
      <c r="T38" s="197">
        <v>297111</v>
      </c>
      <c r="U38" s="723">
        <v>325370</v>
      </c>
      <c r="V38" s="195">
        <v>669661</v>
      </c>
      <c r="W38" s="196">
        <v>672636</v>
      </c>
      <c r="X38" s="197">
        <v>328485</v>
      </c>
      <c r="Y38" s="723">
        <v>324020</v>
      </c>
      <c r="Z38" s="195">
        <v>699946</v>
      </c>
      <c r="AA38" s="196">
        <v>699805</v>
      </c>
      <c r="AB38" s="197">
        <v>352432</v>
      </c>
      <c r="AC38" s="723">
        <v>354720</v>
      </c>
      <c r="AD38" s="195">
        <v>698051</v>
      </c>
      <c r="AE38" s="198">
        <v>655657</v>
      </c>
      <c r="AF38" s="199">
        <v>343188</v>
      </c>
      <c r="AG38" s="723">
        <v>329270</v>
      </c>
      <c r="AH38" s="200">
        <v>511711</v>
      </c>
      <c r="AI38" s="196">
        <v>475892</v>
      </c>
      <c r="AJ38" s="197">
        <v>260046</v>
      </c>
      <c r="AK38" s="723">
        <v>250860</v>
      </c>
      <c r="AL38" s="201">
        <v>30326</v>
      </c>
      <c r="AM38" s="274"/>
      <c r="AN38" s="203">
        <v>30160</v>
      </c>
      <c r="AO38" s="274"/>
      <c r="AP38" s="203">
        <v>31756</v>
      </c>
      <c r="AQ38" s="274"/>
      <c r="AR38" s="203">
        <v>33083</v>
      </c>
      <c r="AS38" s="274"/>
      <c r="AT38" s="203">
        <v>35861</v>
      </c>
      <c r="AU38" s="274"/>
      <c r="AV38" s="203">
        <v>34311</v>
      </c>
      <c r="AW38" s="274"/>
      <c r="AX38" s="203">
        <v>34130</v>
      </c>
      <c r="AY38" s="274"/>
      <c r="AZ38" s="203">
        <v>36007</v>
      </c>
      <c r="BA38" s="274"/>
      <c r="BB38" s="203">
        <v>32866</v>
      </c>
      <c r="BC38" s="274"/>
      <c r="BD38" s="203">
        <v>40560</v>
      </c>
      <c r="BE38" s="274"/>
      <c r="BF38" s="203">
        <v>36481</v>
      </c>
      <c r="BG38" s="274"/>
      <c r="BH38" s="203">
        <v>43624</v>
      </c>
      <c r="BI38" s="274"/>
      <c r="BJ38" s="204">
        <v>419165</v>
      </c>
      <c r="BK38" s="196">
        <v>405253</v>
      </c>
      <c r="BL38" s="197">
        <v>195497</v>
      </c>
      <c r="BM38" s="723">
        <v>206258</v>
      </c>
      <c r="BN38" s="205">
        <v>22673</v>
      </c>
      <c r="BO38" s="257">
        <v>-25.235771285365701</v>
      </c>
      <c r="BP38" s="203">
        <v>26859</v>
      </c>
      <c r="BQ38" s="257">
        <v>-10.944960212201593</v>
      </c>
      <c r="BR38" s="203">
        <v>28798</v>
      </c>
      <c r="BS38" s="257">
        <v>-9.3147751605995808</v>
      </c>
      <c r="BT38" s="203">
        <v>27111</v>
      </c>
      <c r="BU38" s="257">
        <v>-18.0515672701992</v>
      </c>
      <c r="BV38" s="203">
        <v>30413</v>
      </c>
      <c r="BW38" s="257">
        <v>-15.191991299740664</v>
      </c>
      <c r="BX38" s="203">
        <v>27125</v>
      </c>
      <c r="BY38" s="257">
        <v>-20.94372067267058</v>
      </c>
      <c r="BZ38" s="203">
        <v>27243</v>
      </c>
      <c r="CA38" s="257">
        <v>-20.17872839144448</v>
      </c>
      <c r="CB38" s="203">
        <v>24258</v>
      </c>
      <c r="CC38" s="257">
        <v>-32.629766434304443</v>
      </c>
      <c r="CD38" s="203">
        <v>29772</v>
      </c>
      <c r="CE38" s="257">
        <v>-9.4139840564717332</v>
      </c>
      <c r="CF38" s="201">
        <v>34230</v>
      </c>
      <c r="CG38" s="656">
        <v>-15.60650887573965</v>
      </c>
      <c r="CH38" s="203">
        <v>31921</v>
      </c>
      <c r="CI38" s="257">
        <v>-12.499657355883883</v>
      </c>
      <c r="CJ38" s="203">
        <v>36385</v>
      </c>
      <c r="CK38" s="257">
        <v>-16.594076655052277</v>
      </c>
      <c r="CL38" s="200">
        <v>346788</v>
      </c>
      <c r="CM38" s="196">
        <v>348394</v>
      </c>
      <c r="CN38" s="197">
        <v>162979</v>
      </c>
      <c r="CO38" s="723">
        <v>165922</v>
      </c>
      <c r="CP38" s="201">
        <v>26184</v>
      </c>
      <c r="CQ38" s="257">
        <v>15.485379085255573</v>
      </c>
      <c r="CR38" s="201">
        <v>25110</v>
      </c>
      <c r="CS38" s="210">
        <v>-6.5117837596336443</v>
      </c>
      <c r="CT38" s="292">
        <v>28642</v>
      </c>
      <c r="CU38" s="210">
        <v>-0.54170428501979018</v>
      </c>
      <c r="CV38" s="203">
        <v>27035</v>
      </c>
      <c r="CW38" s="210">
        <v>-0.28032901774187735</v>
      </c>
      <c r="CX38" s="292">
        <v>29881</v>
      </c>
      <c r="CY38" s="210">
        <v>-1.7492519646203846</v>
      </c>
      <c r="CZ38" s="203">
        <v>27323</v>
      </c>
      <c r="DA38" s="210">
        <v>0.72995391705067902</v>
      </c>
      <c r="DB38" s="292">
        <v>31288</v>
      </c>
      <c r="DC38" s="210">
        <v>14.847850824064906</v>
      </c>
      <c r="DD38" s="292">
        <v>29019</v>
      </c>
      <c r="DE38" s="210">
        <v>19.626514964135538</v>
      </c>
      <c r="DF38" s="292">
        <v>35015</v>
      </c>
      <c r="DG38" s="210">
        <v>17.610506516189716</v>
      </c>
      <c r="DH38" s="292">
        <v>35891</v>
      </c>
      <c r="DI38" s="210">
        <v>4.8524685947998876</v>
      </c>
      <c r="DJ38" s="292">
        <v>34687</v>
      </c>
      <c r="DK38" s="210">
        <v>8.665142069484034</v>
      </c>
      <c r="DL38" s="292">
        <v>38358</v>
      </c>
      <c r="DM38" s="1013">
        <v>5.4225642435069403</v>
      </c>
      <c r="DN38" s="291">
        <v>368433</v>
      </c>
      <c r="DO38" s="196">
        <v>377220</v>
      </c>
      <c r="DP38" s="1008">
        <v>164175</v>
      </c>
      <c r="DQ38" s="1032">
        <v>179561</v>
      </c>
      <c r="DR38" s="1128">
        <v>30013</v>
      </c>
      <c r="DS38" s="210">
        <v>14.623434158264587</v>
      </c>
      <c r="DT38" s="292">
        <v>33087</v>
      </c>
      <c r="DU38" s="1163">
        <v>31.76821983273598</v>
      </c>
      <c r="DV38" s="292">
        <v>25623</v>
      </c>
      <c r="DW38" s="210">
        <v>-10.540465051323238</v>
      </c>
      <c r="DX38" s="292">
        <v>11759</v>
      </c>
      <c r="DY38" s="210">
        <v>-56.504531163306822</v>
      </c>
      <c r="DZ38" s="292">
        <v>13716</v>
      </c>
      <c r="EA38" s="210">
        <v>-54.097921756299989</v>
      </c>
      <c r="EB38" s="292">
        <v>33974</v>
      </c>
      <c r="EC38" s="210">
        <v>24.34212934158036</v>
      </c>
      <c r="ED38" s="1371">
        <v>18539</v>
      </c>
      <c r="EE38" s="210">
        <v>-40.747251342367683</v>
      </c>
      <c r="EF38" s="1371">
        <v>18993</v>
      </c>
      <c r="EG38" s="210">
        <v>-34.549777731830872</v>
      </c>
      <c r="EH38" s="1371">
        <v>21913</v>
      </c>
      <c r="EI38" s="210">
        <v>-37.418249321719266</v>
      </c>
      <c r="EJ38" s="1371">
        <v>24254</v>
      </c>
      <c r="EK38" s="210">
        <v>-32.423170154077624</v>
      </c>
      <c r="EL38" s="1371">
        <v>26699</v>
      </c>
      <c r="EM38" s="210">
        <v>-23.02880041514112</v>
      </c>
      <c r="EN38" s="1371">
        <v>30117</v>
      </c>
      <c r="EO38" s="210">
        <v>-21.484436101986546</v>
      </c>
      <c r="EP38" s="291">
        <v>288687</v>
      </c>
      <c r="EQ38" s="1637">
        <v>280563</v>
      </c>
      <c r="ER38" s="1641">
        <v>-25.623508827739784</v>
      </c>
      <c r="ES38" s="2589"/>
      <c r="ET38" s="1008">
        <v>148172</v>
      </c>
      <c r="EU38" s="1719">
        <v>118894</v>
      </c>
      <c r="EV38" s="1371">
        <v>24740</v>
      </c>
      <c r="EW38" s="210">
        <v>-17.569053410188914</v>
      </c>
      <c r="EX38" s="1371">
        <v>26981</v>
      </c>
      <c r="EY38" s="210">
        <v>-18.454377852328705</v>
      </c>
      <c r="EZ38" s="1371">
        <v>28878</v>
      </c>
      <c r="FA38" s="210">
        <v>12.703430511649685</v>
      </c>
      <c r="FB38" s="1371">
        <v>29226</v>
      </c>
      <c r="FC38" s="210">
        <v>148.54154264818439</v>
      </c>
      <c r="FD38" s="1371">
        <v>25261</v>
      </c>
      <c r="FE38" s="210">
        <v>84.171770195392241</v>
      </c>
      <c r="FF38" s="1371">
        <v>29788</v>
      </c>
      <c r="FG38" s="210">
        <v>-12.32118678989815</v>
      </c>
      <c r="FH38" s="1371">
        <v>28814</v>
      </c>
      <c r="FI38" s="210">
        <v>55.423701386266799</v>
      </c>
      <c r="FJ38" s="1371">
        <v>29715</v>
      </c>
      <c r="FK38" s="210">
        <v>56.452377191596895</v>
      </c>
      <c r="FL38" s="1371">
        <v>27140</v>
      </c>
      <c r="FM38" s="210">
        <v>23.853420344087993</v>
      </c>
      <c r="FN38" s="1371">
        <v>26454</v>
      </c>
      <c r="FO38" s="210">
        <v>9.0706687556691747</v>
      </c>
      <c r="FP38" s="1371">
        <v>26601</v>
      </c>
      <c r="FQ38" s="210">
        <v>-0.36705494587812382</v>
      </c>
      <c r="FR38" s="1371">
        <v>28188</v>
      </c>
      <c r="FS38" s="210">
        <v>-6.4050204203606</v>
      </c>
      <c r="FT38" s="1846">
        <v>331786</v>
      </c>
      <c r="FU38" s="1847">
        <v>14.929317911786825</v>
      </c>
      <c r="FV38" s="198"/>
      <c r="FW38" s="1008">
        <f t="shared" si="0"/>
        <v>164874</v>
      </c>
      <c r="FX38" s="1476">
        <v>169944</v>
      </c>
      <c r="FY38" s="1833">
        <v>42.937406429256328</v>
      </c>
      <c r="FZ38" s="2289">
        <v>26665</v>
      </c>
      <c r="GA38" s="2244">
        <v>7.7809215844785911</v>
      </c>
      <c r="GB38" s="2290"/>
      <c r="GC38" s="1781"/>
      <c r="GD38" s="2291"/>
      <c r="GE38" s="1781"/>
      <c r="GF38" s="2291"/>
      <c r="GG38" s="1781"/>
      <c r="GH38" s="2291"/>
      <c r="GI38" s="1781"/>
      <c r="GJ38" s="2291"/>
      <c r="GK38" s="1781"/>
      <c r="GL38" s="2291"/>
      <c r="GM38" s="1781"/>
      <c r="GN38" s="2291"/>
      <c r="GO38" s="1781"/>
      <c r="GP38" s="2291"/>
      <c r="GQ38" s="1781"/>
      <c r="GR38" s="2291"/>
      <c r="GS38" s="1781"/>
      <c r="GT38" s="2291"/>
      <c r="GU38" s="1781"/>
      <c r="GV38" s="2292"/>
      <c r="GW38" s="2249"/>
      <c r="GX38" s="2654"/>
      <c r="GY38" s="293"/>
      <c r="GZ38" s="1780"/>
      <c r="HA38" s="2657"/>
      <c r="HB38" s="1980"/>
      <c r="HC38" s="1995"/>
      <c r="HD38" s="2679"/>
      <c r="HE38" s="2021"/>
      <c r="HF38" s="2007"/>
      <c r="HG38" s="2676"/>
      <c r="HH38" s="1476"/>
      <c r="HI38" s="1492"/>
      <c r="HJ38" s="2593"/>
      <c r="HK38" s="2555"/>
      <c r="HL38" s="2554"/>
    </row>
    <row r="39" spans="2:220" s="18" customFormat="1" ht="23.25" customHeight="1" thickBot="1">
      <c r="B39" s="646"/>
      <c r="C39" s="45" t="s">
        <v>38</v>
      </c>
      <c r="D39" s="229">
        <v>62513</v>
      </c>
      <c r="E39" s="230">
        <v>75043</v>
      </c>
      <c r="F39" s="230">
        <v>51281</v>
      </c>
      <c r="G39" s="231">
        <v>54882</v>
      </c>
      <c r="H39" s="232">
        <v>24415</v>
      </c>
      <c r="I39" s="725">
        <v>25607</v>
      </c>
      <c r="J39" s="230">
        <v>65883</v>
      </c>
      <c r="K39" s="231">
        <v>65454</v>
      </c>
      <c r="L39" s="232">
        <v>30998</v>
      </c>
      <c r="M39" s="725">
        <v>32157</v>
      </c>
      <c r="N39" s="229">
        <v>47220</v>
      </c>
      <c r="O39" s="231">
        <v>45993</v>
      </c>
      <c r="P39" s="232">
        <v>24408</v>
      </c>
      <c r="Q39" s="725">
        <v>21849</v>
      </c>
      <c r="R39" s="230">
        <v>63825</v>
      </c>
      <c r="S39" s="231">
        <v>68593</v>
      </c>
      <c r="T39" s="232">
        <v>28610</v>
      </c>
      <c r="U39" s="725">
        <v>33316</v>
      </c>
      <c r="V39" s="230">
        <v>92295</v>
      </c>
      <c r="W39" s="231">
        <v>94394</v>
      </c>
      <c r="X39" s="232">
        <v>39753</v>
      </c>
      <c r="Y39" s="725">
        <v>48638</v>
      </c>
      <c r="Z39" s="230">
        <v>93445</v>
      </c>
      <c r="AA39" s="231">
        <v>97194</v>
      </c>
      <c r="AB39" s="232">
        <v>45947</v>
      </c>
      <c r="AC39" s="725">
        <v>49699</v>
      </c>
      <c r="AD39" s="230">
        <v>80814</v>
      </c>
      <c r="AE39" s="233">
        <v>76985</v>
      </c>
      <c r="AF39" s="234">
        <v>43510</v>
      </c>
      <c r="AG39" s="725">
        <v>39612</v>
      </c>
      <c r="AH39" s="235">
        <v>72678</v>
      </c>
      <c r="AI39" s="231">
        <v>72853</v>
      </c>
      <c r="AJ39" s="232">
        <v>37681</v>
      </c>
      <c r="AK39" s="725">
        <v>35684</v>
      </c>
      <c r="AL39" s="244">
        <v>7524</v>
      </c>
      <c r="AM39" s="259"/>
      <c r="AN39" s="240">
        <v>5761</v>
      </c>
      <c r="AO39" s="259"/>
      <c r="AP39" s="240">
        <v>6587</v>
      </c>
      <c r="AQ39" s="259"/>
      <c r="AR39" s="240">
        <v>5912</v>
      </c>
      <c r="AS39" s="259"/>
      <c r="AT39" s="240">
        <v>7019</v>
      </c>
      <c r="AU39" s="259"/>
      <c r="AV39" s="240">
        <v>6862</v>
      </c>
      <c r="AW39" s="259"/>
      <c r="AX39" s="240">
        <v>6284</v>
      </c>
      <c r="AY39" s="259"/>
      <c r="AZ39" s="240">
        <v>7120</v>
      </c>
      <c r="BA39" s="259"/>
      <c r="BB39" s="240">
        <v>5570</v>
      </c>
      <c r="BC39" s="259"/>
      <c r="BD39" s="240">
        <v>5674</v>
      </c>
      <c r="BE39" s="259"/>
      <c r="BF39" s="240">
        <v>5765</v>
      </c>
      <c r="BG39" s="259"/>
      <c r="BH39" s="240">
        <v>5713</v>
      </c>
      <c r="BI39" s="259"/>
      <c r="BJ39" s="241">
        <v>75791</v>
      </c>
      <c r="BK39" s="236">
        <v>75162</v>
      </c>
      <c r="BL39" s="237">
        <v>39665</v>
      </c>
      <c r="BM39" s="725">
        <v>38767</v>
      </c>
      <c r="BN39" s="280">
        <v>6932</v>
      </c>
      <c r="BO39" s="259">
        <v>-7.8681552365762855</v>
      </c>
      <c r="BP39" s="281">
        <v>5818</v>
      </c>
      <c r="BQ39" s="259">
        <v>0.98941156049296808</v>
      </c>
      <c r="BR39" s="281">
        <v>6493</v>
      </c>
      <c r="BS39" s="259">
        <v>-1.4270532867769816</v>
      </c>
      <c r="BT39" s="281">
        <v>5917</v>
      </c>
      <c r="BU39" s="259">
        <v>8.4573748308528707E-2</v>
      </c>
      <c r="BV39" s="281">
        <v>5869</v>
      </c>
      <c r="BW39" s="259">
        <v>-16.384100299187921</v>
      </c>
      <c r="BX39" s="281">
        <v>5218</v>
      </c>
      <c r="BY39" s="259">
        <v>-23.958029728941995</v>
      </c>
      <c r="BZ39" s="281">
        <v>5529</v>
      </c>
      <c r="CA39" s="259">
        <v>-12.014640356460845</v>
      </c>
      <c r="CB39" s="281">
        <v>5043</v>
      </c>
      <c r="CC39" s="259">
        <v>-29.171348314606732</v>
      </c>
      <c r="CD39" s="281">
        <v>4638</v>
      </c>
      <c r="CE39" s="259">
        <v>-16.732495511669654</v>
      </c>
      <c r="CF39" s="238">
        <v>5471</v>
      </c>
      <c r="CG39" s="654">
        <v>-3.5777229467747702</v>
      </c>
      <c r="CH39" s="281">
        <v>5332</v>
      </c>
      <c r="CI39" s="259">
        <v>-7.5108412836079879</v>
      </c>
      <c r="CJ39" s="281">
        <v>4498</v>
      </c>
      <c r="CK39" s="259">
        <v>-21.267285139156314</v>
      </c>
      <c r="CL39" s="282">
        <v>66758</v>
      </c>
      <c r="CM39" s="236">
        <v>69813</v>
      </c>
      <c r="CN39" s="237">
        <v>36247</v>
      </c>
      <c r="CO39" s="725">
        <v>32214</v>
      </c>
      <c r="CP39" s="238">
        <v>6407</v>
      </c>
      <c r="CQ39" s="259">
        <v>-7.5735718407386088</v>
      </c>
      <c r="CR39" s="238">
        <v>6948</v>
      </c>
      <c r="CS39" s="246">
        <v>19.422481952561014</v>
      </c>
      <c r="CT39" s="283">
        <v>8943</v>
      </c>
      <c r="CU39" s="246">
        <v>37.732943169567221</v>
      </c>
      <c r="CV39" s="281">
        <v>8713</v>
      </c>
      <c r="CW39" s="246">
        <v>47.253675849247941</v>
      </c>
      <c r="CX39" s="283">
        <v>8314</v>
      </c>
      <c r="CY39" s="246">
        <v>41.659567217583913</v>
      </c>
      <c r="CZ39" s="666">
        <v>7281</v>
      </c>
      <c r="DA39" s="246">
        <v>39.53622077424302</v>
      </c>
      <c r="DB39" s="283">
        <v>7655</v>
      </c>
      <c r="DC39" s="246">
        <v>38.451799602098049</v>
      </c>
      <c r="DD39" s="283">
        <v>7102</v>
      </c>
      <c r="DE39" s="246">
        <v>40.828871703351183</v>
      </c>
      <c r="DF39" s="283">
        <v>7149</v>
      </c>
      <c r="DG39" s="246">
        <v>54.139715394566622</v>
      </c>
      <c r="DH39" s="283">
        <v>6054</v>
      </c>
      <c r="DI39" s="246">
        <v>10.656187168707731</v>
      </c>
      <c r="DJ39" s="283">
        <v>6135</v>
      </c>
      <c r="DK39" s="246">
        <v>15.060015003750934</v>
      </c>
      <c r="DL39" s="283">
        <v>5760</v>
      </c>
      <c r="DM39" s="1015">
        <v>28.056914184081791</v>
      </c>
      <c r="DN39" s="1176">
        <v>86461</v>
      </c>
      <c r="DO39" s="236">
        <v>86366</v>
      </c>
      <c r="DP39" s="1006">
        <v>46606</v>
      </c>
      <c r="DQ39" s="1030">
        <v>46214</v>
      </c>
      <c r="DR39" s="1126">
        <v>9028</v>
      </c>
      <c r="DS39" s="246">
        <v>40.908381457780564</v>
      </c>
      <c r="DT39" s="283">
        <v>8076</v>
      </c>
      <c r="DU39" s="1166">
        <v>16.234887737478402</v>
      </c>
      <c r="DV39" s="283">
        <v>5099</v>
      </c>
      <c r="DW39" s="246">
        <v>-42.98333892429833</v>
      </c>
      <c r="DX39" s="283">
        <v>2302</v>
      </c>
      <c r="DY39" s="246">
        <v>-73.579708481579246</v>
      </c>
      <c r="DZ39" s="283">
        <v>3299</v>
      </c>
      <c r="EA39" s="246">
        <v>-60.319942266057254</v>
      </c>
      <c r="EB39" s="283">
        <v>5660</v>
      </c>
      <c r="EC39" s="246">
        <v>-22.26342535366021</v>
      </c>
      <c r="ED39" s="1369">
        <v>5960</v>
      </c>
      <c r="EE39" s="246">
        <v>-22.142390594382761</v>
      </c>
      <c r="EF39" s="1369">
        <v>6410</v>
      </c>
      <c r="EG39" s="246">
        <v>-9.7437341593917211</v>
      </c>
      <c r="EH39" s="1369">
        <v>5754</v>
      </c>
      <c r="EI39" s="246">
        <v>-19.5132186319765</v>
      </c>
      <c r="EJ39" s="1369">
        <v>5911</v>
      </c>
      <c r="EK39" s="246">
        <v>-2.3620746613809018</v>
      </c>
      <c r="EL39" s="1369">
        <v>6257</v>
      </c>
      <c r="EM39" s="246">
        <v>1.9885900570497199</v>
      </c>
      <c r="EN39" s="1369">
        <v>6490</v>
      </c>
      <c r="EO39" s="246">
        <v>12.673611111111114</v>
      </c>
      <c r="EP39" s="1176">
        <v>70246</v>
      </c>
      <c r="EQ39" s="1635">
        <v>70908</v>
      </c>
      <c r="ER39" s="1643">
        <v>-17.898246995345389</v>
      </c>
      <c r="ES39" s="2589"/>
      <c r="ET39" s="1006">
        <v>33464</v>
      </c>
      <c r="EU39" s="1717">
        <v>29385</v>
      </c>
      <c r="EV39" s="1369">
        <v>8358</v>
      </c>
      <c r="EW39" s="246">
        <v>-7.421355782011517</v>
      </c>
      <c r="EX39" s="1369">
        <v>6714</v>
      </c>
      <c r="EY39" s="246">
        <v>-16.864784546805339</v>
      </c>
      <c r="EZ39" s="1369">
        <v>7793</v>
      </c>
      <c r="FA39" s="246">
        <v>52.833888997842706</v>
      </c>
      <c r="FB39" s="1369">
        <v>6968</v>
      </c>
      <c r="FC39" s="246">
        <v>202.69331016507385</v>
      </c>
      <c r="FD39" s="1369">
        <v>7855</v>
      </c>
      <c r="FE39" s="246">
        <v>138.10245528948167</v>
      </c>
      <c r="FF39" s="1369">
        <v>7788</v>
      </c>
      <c r="FG39" s="246">
        <v>37.597173144876308</v>
      </c>
      <c r="FH39" s="1369">
        <v>8449</v>
      </c>
      <c r="FI39" s="246">
        <v>41.761744966442961</v>
      </c>
      <c r="FJ39" s="1369">
        <v>8843</v>
      </c>
      <c r="FK39" s="246">
        <v>37.956318252730114</v>
      </c>
      <c r="FL39" s="1369">
        <v>7591</v>
      </c>
      <c r="FM39" s="246">
        <v>31.92561696211331</v>
      </c>
      <c r="FN39" s="1369">
        <v>5011</v>
      </c>
      <c r="FO39" s="246">
        <v>-15.225850109964483</v>
      </c>
      <c r="FP39" s="1369">
        <v>6256</v>
      </c>
      <c r="FQ39" s="246">
        <v>-1.5982100047949643E-2</v>
      </c>
      <c r="FR39" s="1369">
        <v>5200</v>
      </c>
      <c r="FS39" s="246">
        <v>-19.876733436055474</v>
      </c>
      <c r="FT39" s="1850">
        <v>86826</v>
      </c>
      <c r="FU39" s="1851">
        <v>23.602767417361846</v>
      </c>
      <c r="FV39" s="1326"/>
      <c r="FW39" s="1006">
        <f t="shared" si="0"/>
        <v>45476</v>
      </c>
      <c r="FX39" s="1474">
        <v>47494</v>
      </c>
      <c r="FY39" s="1835">
        <v>61.626680279053943</v>
      </c>
      <c r="FZ39" s="2281">
        <v>10400</v>
      </c>
      <c r="GA39" s="2258">
        <v>24.431682220626953</v>
      </c>
      <c r="GB39" s="2282"/>
      <c r="GC39" s="2260"/>
      <c r="GD39" s="2283"/>
      <c r="GE39" s="2260"/>
      <c r="GF39" s="2283"/>
      <c r="GG39" s="2260"/>
      <c r="GH39" s="2283"/>
      <c r="GI39" s="2260"/>
      <c r="GJ39" s="2283"/>
      <c r="GK39" s="2260"/>
      <c r="GL39" s="2283"/>
      <c r="GM39" s="2260"/>
      <c r="GN39" s="2283"/>
      <c r="GO39" s="2260"/>
      <c r="GP39" s="2283"/>
      <c r="GQ39" s="2260"/>
      <c r="GR39" s="2283"/>
      <c r="GS39" s="2260"/>
      <c r="GT39" s="2283"/>
      <c r="GU39" s="2260"/>
      <c r="GV39" s="2284"/>
      <c r="GW39" s="2263"/>
      <c r="GX39" s="2655"/>
      <c r="GY39" s="655"/>
      <c r="GZ39" s="1782"/>
      <c r="HA39" s="2658"/>
      <c r="HB39" s="1978"/>
      <c r="HC39" s="1993"/>
      <c r="HD39" s="2680"/>
      <c r="HE39" s="2019"/>
      <c r="HF39" s="2005"/>
      <c r="HG39" s="2677"/>
      <c r="HH39" s="1474"/>
      <c r="HI39" s="1494"/>
      <c r="HJ39" s="2594"/>
      <c r="HK39" s="2555"/>
      <c r="HL39" s="2554"/>
    </row>
    <row r="40" spans="2:220" s="973" customFormat="1" ht="30.65" customHeight="1" thickBot="1">
      <c r="B40" s="47" t="s">
        <v>63</v>
      </c>
      <c r="C40" s="48"/>
      <c r="D40" s="294">
        <v>295117</v>
      </c>
      <c r="E40" s="295">
        <v>274700</v>
      </c>
      <c r="F40" s="295">
        <v>191530</v>
      </c>
      <c r="G40" s="288">
        <v>187319</v>
      </c>
      <c r="H40" s="289">
        <v>101912</v>
      </c>
      <c r="I40" s="727">
        <v>92583</v>
      </c>
      <c r="J40" s="295">
        <v>190227</v>
      </c>
      <c r="K40" s="288">
        <v>195497</v>
      </c>
      <c r="L40" s="289">
        <v>96713</v>
      </c>
      <c r="M40" s="727">
        <v>90571</v>
      </c>
      <c r="N40" s="294">
        <v>205749</v>
      </c>
      <c r="O40" s="288">
        <v>205389</v>
      </c>
      <c r="P40" s="289">
        <v>100392</v>
      </c>
      <c r="Q40" s="727">
        <v>95355</v>
      </c>
      <c r="R40" s="295">
        <v>237384</v>
      </c>
      <c r="S40" s="288">
        <v>245170</v>
      </c>
      <c r="T40" s="289">
        <v>112639</v>
      </c>
      <c r="U40" s="727">
        <v>118929</v>
      </c>
      <c r="V40" s="295">
        <v>247499</v>
      </c>
      <c r="W40" s="288">
        <v>249334</v>
      </c>
      <c r="X40" s="289">
        <v>124900</v>
      </c>
      <c r="Y40" s="727">
        <v>123726</v>
      </c>
      <c r="Z40" s="295">
        <v>248472</v>
      </c>
      <c r="AA40" s="288">
        <v>246320</v>
      </c>
      <c r="AB40" s="289">
        <v>122841</v>
      </c>
      <c r="AC40" s="727">
        <v>121860</v>
      </c>
      <c r="AD40" s="295">
        <v>226885</v>
      </c>
      <c r="AE40" s="296">
        <v>208975</v>
      </c>
      <c r="AF40" s="297">
        <v>113537</v>
      </c>
      <c r="AG40" s="727">
        <v>108331</v>
      </c>
      <c r="AH40" s="287">
        <v>180994</v>
      </c>
      <c r="AI40" s="288">
        <v>183397</v>
      </c>
      <c r="AJ40" s="289">
        <v>87774</v>
      </c>
      <c r="AK40" s="727">
        <v>88739</v>
      </c>
      <c r="AL40" s="286">
        <v>16304</v>
      </c>
      <c r="AM40" s="298"/>
      <c r="AN40" s="285">
        <v>15008</v>
      </c>
      <c r="AO40" s="298"/>
      <c r="AP40" s="285">
        <v>15717</v>
      </c>
      <c r="AQ40" s="298"/>
      <c r="AR40" s="285">
        <v>12046</v>
      </c>
      <c r="AS40" s="298"/>
      <c r="AT40" s="285">
        <v>14627</v>
      </c>
      <c r="AU40" s="298"/>
      <c r="AV40" s="285">
        <v>15111</v>
      </c>
      <c r="AW40" s="298"/>
      <c r="AX40" s="285">
        <v>14514</v>
      </c>
      <c r="AY40" s="298"/>
      <c r="AZ40" s="285">
        <v>15691</v>
      </c>
      <c r="BA40" s="298"/>
      <c r="BB40" s="285">
        <v>15584</v>
      </c>
      <c r="BC40" s="298"/>
      <c r="BD40" s="285">
        <v>17506</v>
      </c>
      <c r="BE40" s="298"/>
      <c r="BF40" s="285">
        <v>16090</v>
      </c>
      <c r="BG40" s="298"/>
      <c r="BH40" s="285">
        <v>15833</v>
      </c>
      <c r="BI40" s="298"/>
      <c r="BJ40" s="299">
        <v>184031</v>
      </c>
      <c r="BK40" s="288">
        <v>183246</v>
      </c>
      <c r="BL40" s="289">
        <v>88813</v>
      </c>
      <c r="BM40" s="727">
        <v>87573</v>
      </c>
      <c r="BN40" s="270">
        <v>15719</v>
      </c>
      <c r="BO40" s="187">
        <v>-3.5880765456329726</v>
      </c>
      <c r="BP40" s="271">
        <v>14242</v>
      </c>
      <c r="BQ40" s="187">
        <v>-5.1039445628997839</v>
      </c>
      <c r="BR40" s="271">
        <v>16283</v>
      </c>
      <c r="BS40" s="187">
        <v>3.6011961570274309</v>
      </c>
      <c r="BT40" s="271">
        <v>13150</v>
      </c>
      <c r="BU40" s="187">
        <v>9.164868005977084</v>
      </c>
      <c r="BV40" s="271">
        <v>15732</v>
      </c>
      <c r="BW40" s="187">
        <v>7.5545224584672184</v>
      </c>
      <c r="BX40" s="271">
        <v>16810</v>
      </c>
      <c r="BY40" s="187">
        <v>11.24346502547813</v>
      </c>
      <c r="BZ40" s="271">
        <v>17882</v>
      </c>
      <c r="CA40" s="187">
        <v>23.205181204354417</v>
      </c>
      <c r="CB40" s="271">
        <v>15208</v>
      </c>
      <c r="CC40" s="187">
        <v>-3.0781976929449968</v>
      </c>
      <c r="CD40" s="271">
        <v>17598</v>
      </c>
      <c r="CE40" s="187">
        <v>12.92351129363449</v>
      </c>
      <c r="CF40" s="250">
        <v>18387</v>
      </c>
      <c r="CG40" s="188">
        <v>5.0325602650519841</v>
      </c>
      <c r="CH40" s="271">
        <v>15630</v>
      </c>
      <c r="CI40" s="187">
        <v>-2.8589185829707873</v>
      </c>
      <c r="CJ40" s="271">
        <v>14956</v>
      </c>
      <c r="CK40" s="187">
        <v>-5.5390639802943298</v>
      </c>
      <c r="CL40" s="272">
        <v>191597</v>
      </c>
      <c r="CM40" s="248">
        <v>196202</v>
      </c>
      <c r="CN40" s="249">
        <v>91936</v>
      </c>
      <c r="CO40" s="727">
        <v>96380</v>
      </c>
      <c r="CP40" s="250">
        <v>16510</v>
      </c>
      <c r="CQ40" s="243">
        <v>5.0321267256186815</v>
      </c>
      <c r="CR40" s="250">
        <v>17117</v>
      </c>
      <c r="CS40" s="300">
        <v>20.186771520853824</v>
      </c>
      <c r="CT40" s="273">
        <v>17222</v>
      </c>
      <c r="CU40" s="300">
        <v>5.7667505987840002</v>
      </c>
      <c r="CV40" s="271">
        <v>13525</v>
      </c>
      <c r="CW40" s="300">
        <v>2.8517110266159591</v>
      </c>
      <c r="CX40" s="273">
        <v>15738</v>
      </c>
      <c r="CY40" s="661">
        <v>3.8138825324168124E-2</v>
      </c>
      <c r="CZ40" s="271">
        <v>17435</v>
      </c>
      <c r="DA40" s="300">
        <v>3.7180249851278973</v>
      </c>
      <c r="DB40" s="273">
        <v>15849</v>
      </c>
      <c r="DC40" s="300">
        <v>-11.368974387652386</v>
      </c>
      <c r="DD40" s="273">
        <v>15579</v>
      </c>
      <c r="DE40" s="300">
        <v>2.4395055234087266</v>
      </c>
      <c r="DF40" s="273">
        <v>18475</v>
      </c>
      <c r="DG40" s="300">
        <v>4.9835208546425775</v>
      </c>
      <c r="DH40" s="273">
        <v>20357</v>
      </c>
      <c r="DI40" s="300">
        <v>10.71409147767443</v>
      </c>
      <c r="DJ40" s="273">
        <v>16044</v>
      </c>
      <c r="DK40" s="300">
        <v>2.6487523992322366</v>
      </c>
      <c r="DL40" s="273">
        <v>20080</v>
      </c>
      <c r="DM40" s="1018">
        <v>34.260497459213695</v>
      </c>
      <c r="DN40" s="1174">
        <v>203931</v>
      </c>
      <c r="DO40" s="248">
        <v>200559</v>
      </c>
      <c r="DP40" s="1004">
        <v>97547</v>
      </c>
      <c r="DQ40" s="1028">
        <v>96601</v>
      </c>
      <c r="DR40" s="1124">
        <v>15768</v>
      </c>
      <c r="DS40" s="252">
        <v>-4.4942459115687541</v>
      </c>
      <c r="DT40" s="273">
        <v>16834</v>
      </c>
      <c r="DU40" s="1169">
        <v>-1.6533271017117386</v>
      </c>
      <c r="DV40" s="273">
        <v>14875</v>
      </c>
      <c r="DW40" s="300">
        <v>-13.627917779584251</v>
      </c>
      <c r="DX40" s="273">
        <v>4065</v>
      </c>
      <c r="DY40" s="300">
        <v>-69.944547134935306</v>
      </c>
      <c r="DZ40" s="273">
        <v>5759</v>
      </c>
      <c r="EA40" s="661">
        <v>-63.407040284661335</v>
      </c>
      <c r="EB40" s="273">
        <v>13680</v>
      </c>
      <c r="EC40" s="300">
        <v>-21.537137940923429</v>
      </c>
      <c r="ED40" s="1367">
        <v>14052</v>
      </c>
      <c r="EE40" s="252">
        <v>-11.33825477948136</v>
      </c>
      <c r="EF40" s="1367">
        <v>14350</v>
      </c>
      <c r="EG40" s="252">
        <v>-7.8888246999165546</v>
      </c>
      <c r="EH40" s="1367">
        <v>15972</v>
      </c>
      <c r="EI40" s="252">
        <v>-13.54803788903925</v>
      </c>
      <c r="EJ40" s="1367">
        <v>16257</v>
      </c>
      <c r="EK40" s="252">
        <v>-20.140492213980451</v>
      </c>
      <c r="EL40" s="1367">
        <v>16379</v>
      </c>
      <c r="EM40" s="300">
        <v>2.0880079780603182</v>
      </c>
      <c r="EN40" s="1367">
        <v>17053</v>
      </c>
      <c r="EO40" s="252">
        <v>-15.07470119521912</v>
      </c>
      <c r="EP40" s="1174">
        <v>165044</v>
      </c>
      <c r="EQ40" s="1633">
        <v>164465</v>
      </c>
      <c r="ER40" s="1646">
        <v>-17.996699225664273</v>
      </c>
      <c r="ES40" s="2589"/>
      <c r="ET40" s="1004">
        <v>70981</v>
      </c>
      <c r="EU40" s="1715">
        <v>67878</v>
      </c>
      <c r="EV40" s="1367">
        <v>15101</v>
      </c>
      <c r="EW40" s="300">
        <v>-4.2300862506341872</v>
      </c>
      <c r="EX40" s="1367">
        <v>14214</v>
      </c>
      <c r="EY40" s="300">
        <v>-15.56374004989901</v>
      </c>
      <c r="EZ40" s="1367">
        <v>17583</v>
      </c>
      <c r="FA40" s="300">
        <v>18.205042016806729</v>
      </c>
      <c r="FB40" s="1367">
        <v>15893</v>
      </c>
      <c r="FC40" s="300">
        <v>291</v>
      </c>
      <c r="FD40" s="1367">
        <v>16973</v>
      </c>
      <c r="FE40" s="300">
        <v>194.7</v>
      </c>
      <c r="FF40" s="1367">
        <v>16748</v>
      </c>
      <c r="FG40" s="300">
        <v>22.426900584795334</v>
      </c>
      <c r="FH40" s="1367">
        <v>15382</v>
      </c>
      <c r="FI40" s="300">
        <v>9.4648448619413728</v>
      </c>
      <c r="FJ40" s="1367">
        <v>18143</v>
      </c>
      <c r="FK40" s="300">
        <v>26.432055749128921</v>
      </c>
      <c r="FL40" s="1367">
        <v>18890</v>
      </c>
      <c r="FM40" s="300">
        <v>18.269471575256688</v>
      </c>
      <c r="FN40" s="1367">
        <v>17501</v>
      </c>
      <c r="FO40" s="300">
        <v>7.6520883311804084</v>
      </c>
      <c r="FP40" s="1367">
        <v>19696</v>
      </c>
      <c r="FQ40" s="252">
        <v>20.251541608156785</v>
      </c>
      <c r="FR40" s="1367">
        <v>19626</v>
      </c>
      <c r="FS40" s="300">
        <v>15.088254266111534</v>
      </c>
      <c r="FT40" s="1844">
        <v>205750</v>
      </c>
      <c r="FU40" s="1845">
        <v>24.663726036693248</v>
      </c>
      <c r="FV40" s="1324"/>
      <c r="FW40" s="1004">
        <f t="shared" si="0"/>
        <v>96512</v>
      </c>
      <c r="FX40" s="1472">
        <v>102029</v>
      </c>
      <c r="FY40" s="1838">
        <v>50.312325053772952</v>
      </c>
      <c r="FZ40" s="2273">
        <v>19947</v>
      </c>
      <c r="GA40" s="2293">
        <v>25.484398590840456</v>
      </c>
      <c r="GB40" s="2274"/>
      <c r="GC40" s="2294"/>
      <c r="GD40" s="2275"/>
      <c r="GE40" s="2294"/>
      <c r="GF40" s="2275"/>
      <c r="GG40" s="2294"/>
      <c r="GH40" s="2275"/>
      <c r="GI40" s="2294"/>
      <c r="GJ40" s="2275"/>
      <c r="GK40" s="2294"/>
      <c r="GL40" s="2275"/>
      <c r="GM40" s="2294"/>
      <c r="GN40" s="2275"/>
      <c r="GO40" s="2294"/>
      <c r="GP40" s="2275"/>
      <c r="GQ40" s="2294"/>
      <c r="GR40" s="2275"/>
      <c r="GS40" s="2294"/>
      <c r="GT40" s="2275"/>
      <c r="GU40" s="2267"/>
      <c r="GV40" s="2276"/>
      <c r="GW40" s="2295"/>
      <c r="GX40" s="2653"/>
      <c r="GY40" s="193"/>
      <c r="GZ40" s="1779"/>
      <c r="HA40" s="2656"/>
      <c r="HB40" s="1976"/>
      <c r="HC40" s="1991"/>
      <c r="HD40" s="2678"/>
      <c r="HE40" s="2017"/>
      <c r="HF40" s="2003"/>
      <c r="HG40" s="2675"/>
      <c r="HH40" s="1472"/>
      <c r="HI40" s="1497"/>
      <c r="HJ40" s="2592"/>
      <c r="HK40" s="2554"/>
      <c r="HL40" s="2554"/>
    </row>
    <row r="41" spans="2:220" s="18" customFormat="1" ht="23.25" customHeight="1" thickBot="1">
      <c r="B41" s="2620"/>
      <c r="C41" s="54" t="s">
        <v>64</v>
      </c>
      <c r="D41" s="194">
        <v>152821</v>
      </c>
      <c r="E41" s="195">
        <v>126499</v>
      </c>
      <c r="F41" s="195">
        <v>88663</v>
      </c>
      <c r="G41" s="196">
        <v>90287</v>
      </c>
      <c r="H41" s="197">
        <v>42938</v>
      </c>
      <c r="I41" s="723">
        <v>42034</v>
      </c>
      <c r="J41" s="195">
        <v>98068</v>
      </c>
      <c r="K41" s="196">
        <v>101527</v>
      </c>
      <c r="L41" s="197">
        <v>48032</v>
      </c>
      <c r="M41" s="723">
        <v>45521</v>
      </c>
      <c r="N41" s="194">
        <v>106311</v>
      </c>
      <c r="O41" s="196">
        <v>104868</v>
      </c>
      <c r="P41" s="197">
        <v>49746</v>
      </c>
      <c r="Q41" s="723">
        <v>46894</v>
      </c>
      <c r="R41" s="195">
        <v>117971</v>
      </c>
      <c r="S41" s="196">
        <v>121305</v>
      </c>
      <c r="T41" s="197">
        <v>53478</v>
      </c>
      <c r="U41" s="723">
        <v>58880</v>
      </c>
      <c r="V41" s="195">
        <v>123270</v>
      </c>
      <c r="W41" s="196">
        <v>123984</v>
      </c>
      <c r="X41" s="197">
        <v>60421</v>
      </c>
      <c r="Y41" s="723">
        <v>60759</v>
      </c>
      <c r="Z41" s="195">
        <v>124107</v>
      </c>
      <c r="AA41" s="196">
        <v>123950</v>
      </c>
      <c r="AB41" s="197">
        <v>59021</v>
      </c>
      <c r="AC41" s="723">
        <v>61003</v>
      </c>
      <c r="AD41" s="195">
        <v>119362</v>
      </c>
      <c r="AE41" s="198">
        <v>115470</v>
      </c>
      <c r="AF41" s="199">
        <v>56365</v>
      </c>
      <c r="AG41" s="723">
        <v>56789</v>
      </c>
      <c r="AH41" s="200">
        <v>114014</v>
      </c>
      <c r="AI41" s="196">
        <v>119731</v>
      </c>
      <c r="AJ41" s="197">
        <v>54799</v>
      </c>
      <c r="AK41" s="723">
        <v>57757</v>
      </c>
      <c r="AL41" s="201">
        <v>12102</v>
      </c>
      <c r="AM41" s="274"/>
      <c r="AN41" s="203">
        <v>10518</v>
      </c>
      <c r="AO41" s="274"/>
      <c r="AP41" s="203">
        <v>10682</v>
      </c>
      <c r="AQ41" s="274"/>
      <c r="AR41" s="203">
        <v>7342</v>
      </c>
      <c r="AS41" s="274"/>
      <c r="AT41" s="203">
        <v>9383</v>
      </c>
      <c r="AU41" s="274"/>
      <c r="AV41" s="203">
        <v>10255</v>
      </c>
      <c r="AW41" s="274"/>
      <c r="AX41" s="203">
        <v>9892</v>
      </c>
      <c r="AY41" s="274"/>
      <c r="AZ41" s="203">
        <v>10501</v>
      </c>
      <c r="BA41" s="274"/>
      <c r="BB41" s="203">
        <v>10858</v>
      </c>
      <c r="BC41" s="274"/>
      <c r="BD41" s="203">
        <v>12110</v>
      </c>
      <c r="BE41" s="274"/>
      <c r="BF41" s="203">
        <v>11112</v>
      </c>
      <c r="BG41" s="274"/>
      <c r="BH41" s="203">
        <v>9686</v>
      </c>
      <c r="BI41" s="274"/>
      <c r="BJ41" s="204">
        <v>124441</v>
      </c>
      <c r="BK41" s="196">
        <v>123960</v>
      </c>
      <c r="BL41" s="197">
        <v>60282</v>
      </c>
      <c r="BM41" s="723">
        <v>58231</v>
      </c>
      <c r="BN41" s="205">
        <v>11763</v>
      </c>
      <c r="BO41" s="257">
        <v>-2.8011898859692508</v>
      </c>
      <c r="BP41" s="203">
        <v>10052</v>
      </c>
      <c r="BQ41" s="257">
        <v>-4.4305000950751037</v>
      </c>
      <c r="BR41" s="203">
        <v>11006</v>
      </c>
      <c r="BS41" s="257">
        <v>3.0331398614491718</v>
      </c>
      <c r="BT41" s="203">
        <v>7997</v>
      </c>
      <c r="BU41" s="257">
        <v>8.9212748569871962</v>
      </c>
      <c r="BV41" s="203">
        <v>10453</v>
      </c>
      <c r="BW41" s="257">
        <v>11.403602259405304</v>
      </c>
      <c r="BX41" s="203">
        <v>11481</v>
      </c>
      <c r="BY41" s="257">
        <v>11.955143832276931</v>
      </c>
      <c r="BZ41" s="203">
        <v>12527</v>
      </c>
      <c r="CA41" s="257">
        <v>26.637687019813995</v>
      </c>
      <c r="CB41" s="203">
        <v>10550</v>
      </c>
      <c r="CC41" s="257">
        <v>0.46662222645461782</v>
      </c>
      <c r="CD41" s="203">
        <v>11947</v>
      </c>
      <c r="CE41" s="257">
        <v>10.029471357524415</v>
      </c>
      <c r="CF41" s="201">
        <v>13091</v>
      </c>
      <c r="CG41" s="656">
        <v>8.1007431874484013</v>
      </c>
      <c r="CH41" s="203">
        <v>10666</v>
      </c>
      <c r="CI41" s="257">
        <v>-4.0136789056875415</v>
      </c>
      <c r="CJ41" s="203">
        <v>8864</v>
      </c>
      <c r="CK41" s="257">
        <v>-8.4864753252116572</v>
      </c>
      <c r="CL41" s="200">
        <v>130397</v>
      </c>
      <c r="CM41" s="196">
        <v>130297</v>
      </c>
      <c r="CN41" s="197">
        <v>62752</v>
      </c>
      <c r="CO41" s="723">
        <v>64955</v>
      </c>
      <c r="CP41" s="201">
        <v>11085</v>
      </c>
      <c r="CQ41" s="257">
        <v>-5.7638357561846476</v>
      </c>
      <c r="CR41" s="201">
        <v>10163</v>
      </c>
      <c r="CS41" s="210">
        <v>1.1042578591325025</v>
      </c>
      <c r="CT41" s="292">
        <v>11473</v>
      </c>
      <c r="CU41" s="210">
        <v>4.2431401053970603</v>
      </c>
      <c r="CV41" s="203">
        <v>8264</v>
      </c>
      <c r="CW41" s="210">
        <v>3.3387520320119961</v>
      </c>
      <c r="CX41" s="292">
        <v>9512</v>
      </c>
      <c r="CY41" s="210">
        <v>-9.002200325265477</v>
      </c>
      <c r="CZ41" s="203">
        <v>11889</v>
      </c>
      <c r="DA41" s="210">
        <v>3.5536974131173338</v>
      </c>
      <c r="DB41" s="292">
        <v>9847</v>
      </c>
      <c r="DC41" s="210">
        <v>-21.393789414863889</v>
      </c>
      <c r="DD41" s="292">
        <v>9974</v>
      </c>
      <c r="DE41" s="210">
        <v>-5.4597156398104261</v>
      </c>
      <c r="DF41" s="292">
        <v>11612</v>
      </c>
      <c r="DG41" s="210">
        <v>-2.8040512262492712</v>
      </c>
      <c r="DH41" s="292">
        <v>13457</v>
      </c>
      <c r="DI41" s="210">
        <v>2.7958139179589097</v>
      </c>
      <c r="DJ41" s="292">
        <v>9101</v>
      </c>
      <c r="DK41" s="210">
        <v>-14.672792049503087</v>
      </c>
      <c r="DL41" s="292">
        <v>10685</v>
      </c>
      <c r="DM41" s="1013">
        <v>20.543772563176901</v>
      </c>
      <c r="DN41" s="291">
        <v>127062</v>
      </c>
      <c r="DO41" s="196">
        <v>120122</v>
      </c>
      <c r="DP41" s="1008">
        <v>62386</v>
      </c>
      <c r="DQ41" s="1032">
        <v>61098</v>
      </c>
      <c r="DR41" s="1128">
        <v>8133</v>
      </c>
      <c r="DS41" s="210">
        <v>-26.630581867388358</v>
      </c>
      <c r="DT41" s="292">
        <v>9174</v>
      </c>
      <c r="DU41" s="1163">
        <v>-9.7313785299616171</v>
      </c>
      <c r="DV41" s="292">
        <v>8474</v>
      </c>
      <c r="DW41" s="210">
        <v>-26.139632179900644</v>
      </c>
      <c r="DX41" s="292">
        <v>92</v>
      </c>
      <c r="DY41" s="210">
        <v>-98.886737657308814</v>
      </c>
      <c r="DZ41" s="292">
        <v>1814</v>
      </c>
      <c r="EA41" s="210">
        <v>-80.929352396972249</v>
      </c>
      <c r="EB41" s="292">
        <v>8268</v>
      </c>
      <c r="EC41" s="210">
        <v>-30.456724703507447</v>
      </c>
      <c r="ED41" s="1371">
        <v>7247</v>
      </c>
      <c r="EE41" s="210">
        <v>-26.403980907890727</v>
      </c>
      <c r="EF41" s="1371">
        <v>7405</v>
      </c>
      <c r="EG41" s="210">
        <v>-25.756968117104478</v>
      </c>
      <c r="EH41" s="1371">
        <v>9241</v>
      </c>
      <c r="EI41" s="210">
        <v>-20.418532552531872</v>
      </c>
      <c r="EJ41" s="1371">
        <v>8920</v>
      </c>
      <c r="EK41" s="210">
        <v>-33.714795273835179</v>
      </c>
      <c r="EL41" s="1371">
        <v>9275</v>
      </c>
      <c r="EM41" s="210">
        <v>1.9118778156246492</v>
      </c>
      <c r="EN41" s="1371">
        <v>9965</v>
      </c>
      <c r="EO41" s="210">
        <v>-6.7384183434721479</v>
      </c>
      <c r="EP41" s="291">
        <v>88008</v>
      </c>
      <c r="EQ41" s="1637">
        <v>89832</v>
      </c>
      <c r="ER41" s="1641">
        <v>-25.216030369124724</v>
      </c>
      <c r="ES41" s="2589"/>
      <c r="ET41" s="1008">
        <v>35955</v>
      </c>
      <c r="EU41" s="1719">
        <v>34067</v>
      </c>
      <c r="EV41" s="1371">
        <v>8933</v>
      </c>
      <c r="EW41" s="210">
        <v>9.8364687077339141</v>
      </c>
      <c r="EX41" s="1371">
        <v>8137</v>
      </c>
      <c r="EY41" s="210">
        <v>-11.303684325267056</v>
      </c>
      <c r="EZ41" s="1371">
        <v>10535</v>
      </c>
      <c r="FA41" s="210">
        <v>24.321453858862398</v>
      </c>
      <c r="FB41" s="1371">
        <v>8648</v>
      </c>
      <c r="FC41" s="210">
        <v>9300</v>
      </c>
      <c r="FD41" s="1371">
        <v>9695</v>
      </c>
      <c r="FE41" s="210">
        <v>434.45424476295477</v>
      </c>
      <c r="FF41" s="1371">
        <v>9375</v>
      </c>
      <c r="FG41" s="210">
        <v>13.388969521044999</v>
      </c>
      <c r="FH41" s="1371">
        <v>8081</v>
      </c>
      <c r="FI41" s="210">
        <v>11.508210293914729</v>
      </c>
      <c r="FJ41" s="1371">
        <v>10292</v>
      </c>
      <c r="FK41" s="210">
        <v>38.987170830519915</v>
      </c>
      <c r="FL41" s="1371">
        <v>10720</v>
      </c>
      <c r="FM41" s="210">
        <v>16.004761389460015</v>
      </c>
      <c r="FN41" s="1371">
        <v>9734</v>
      </c>
      <c r="FO41" s="210">
        <v>9.1255605381165878</v>
      </c>
      <c r="FP41" s="1371">
        <v>11674</v>
      </c>
      <c r="FQ41" s="210">
        <v>25.865229110512118</v>
      </c>
      <c r="FR41" s="1371">
        <v>9302</v>
      </c>
      <c r="FS41" s="210">
        <v>-6.6532865027596557</v>
      </c>
      <c r="FT41" s="1846">
        <v>115126</v>
      </c>
      <c r="FU41" s="1847">
        <v>30.813107899281874</v>
      </c>
      <c r="FV41" s="198"/>
      <c r="FW41" s="1008">
        <f t="shared" si="0"/>
        <v>55323</v>
      </c>
      <c r="FX41" s="1476">
        <v>56811</v>
      </c>
      <c r="FY41" s="1833">
        <v>66.762556139372407</v>
      </c>
      <c r="FZ41" s="2289">
        <v>12346</v>
      </c>
      <c r="GA41" s="2244">
        <v>38.206649501847096</v>
      </c>
      <c r="GB41" s="2290"/>
      <c r="GC41" s="1781"/>
      <c r="GD41" s="2291"/>
      <c r="GE41" s="1781"/>
      <c r="GF41" s="2291"/>
      <c r="GG41" s="1781"/>
      <c r="GH41" s="2291"/>
      <c r="GI41" s="1781"/>
      <c r="GJ41" s="2291"/>
      <c r="GK41" s="1781"/>
      <c r="GL41" s="2291"/>
      <c r="GM41" s="1781"/>
      <c r="GN41" s="2291"/>
      <c r="GO41" s="1781"/>
      <c r="GP41" s="2291"/>
      <c r="GQ41" s="1781"/>
      <c r="GR41" s="2291"/>
      <c r="GS41" s="1781"/>
      <c r="GT41" s="2291"/>
      <c r="GU41" s="1781"/>
      <c r="GV41" s="2292"/>
      <c r="GW41" s="2249"/>
      <c r="GX41" s="2654"/>
      <c r="GY41" s="293"/>
      <c r="GZ41" s="1780"/>
      <c r="HA41" s="2657"/>
      <c r="HB41" s="1980"/>
      <c r="HC41" s="1995"/>
      <c r="HD41" s="2679"/>
      <c r="HE41" s="2021"/>
      <c r="HF41" s="2007"/>
      <c r="HG41" s="2676"/>
      <c r="HH41" s="1476"/>
      <c r="HI41" s="1492"/>
      <c r="HJ41" s="2593"/>
      <c r="HK41" s="2555"/>
      <c r="HL41" s="2554"/>
    </row>
    <row r="42" spans="2:220" s="18" customFormat="1" ht="30.75" customHeight="1" thickBot="1">
      <c r="B42" s="2621"/>
      <c r="C42" s="52" t="s">
        <v>38</v>
      </c>
      <c r="D42" s="229">
        <v>142296</v>
      </c>
      <c r="E42" s="230">
        <v>148201</v>
      </c>
      <c r="F42" s="230">
        <v>102867</v>
      </c>
      <c r="G42" s="231">
        <v>97032</v>
      </c>
      <c r="H42" s="232">
        <v>58974</v>
      </c>
      <c r="I42" s="725">
        <v>50549</v>
      </c>
      <c r="J42" s="230">
        <v>92159</v>
      </c>
      <c r="K42" s="231">
        <v>93970</v>
      </c>
      <c r="L42" s="232">
        <v>48681</v>
      </c>
      <c r="M42" s="725">
        <v>45050</v>
      </c>
      <c r="N42" s="229">
        <v>99438</v>
      </c>
      <c r="O42" s="231">
        <v>100521</v>
      </c>
      <c r="P42" s="232">
        <v>50646</v>
      </c>
      <c r="Q42" s="725">
        <v>48461</v>
      </c>
      <c r="R42" s="230">
        <v>119413</v>
      </c>
      <c r="S42" s="231">
        <v>123865</v>
      </c>
      <c r="T42" s="232">
        <v>59161</v>
      </c>
      <c r="U42" s="725">
        <v>60049</v>
      </c>
      <c r="V42" s="230">
        <v>124229</v>
      </c>
      <c r="W42" s="231">
        <v>125350</v>
      </c>
      <c r="X42" s="232">
        <v>64479</v>
      </c>
      <c r="Y42" s="725">
        <v>62967</v>
      </c>
      <c r="Z42" s="230">
        <v>124365</v>
      </c>
      <c r="AA42" s="231">
        <v>122370</v>
      </c>
      <c r="AB42" s="232">
        <v>63820</v>
      </c>
      <c r="AC42" s="725">
        <v>60857</v>
      </c>
      <c r="AD42" s="230">
        <v>107523</v>
      </c>
      <c r="AE42" s="233">
        <v>93505</v>
      </c>
      <c r="AF42" s="234">
        <v>57172</v>
      </c>
      <c r="AG42" s="725">
        <v>51542</v>
      </c>
      <c r="AH42" s="235">
        <v>66980</v>
      </c>
      <c r="AI42" s="231">
        <v>63666</v>
      </c>
      <c r="AJ42" s="232">
        <v>32975</v>
      </c>
      <c r="AK42" s="725">
        <v>30982</v>
      </c>
      <c r="AL42" s="244">
        <v>4202</v>
      </c>
      <c r="AM42" s="301"/>
      <c r="AN42" s="240">
        <v>4490</v>
      </c>
      <c r="AO42" s="301"/>
      <c r="AP42" s="240">
        <v>5035</v>
      </c>
      <c r="AQ42" s="301"/>
      <c r="AR42" s="240">
        <v>4704</v>
      </c>
      <c r="AS42" s="301"/>
      <c r="AT42" s="240">
        <v>5244</v>
      </c>
      <c r="AU42" s="301"/>
      <c r="AV42" s="240">
        <v>4856</v>
      </c>
      <c r="AW42" s="301"/>
      <c r="AX42" s="240">
        <v>4622</v>
      </c>
      <c r="AY42" s="301"/>
      <c r="AZ42" s="240">
        <v>5190</v>
      </c>
      <c r="BA42" s="301"/>
      <c r="BB42" s="240">
        <v>4726</v>
      </c>
      <c r="BC42" s="301"/>
      <c r="BD42" s="240">
        <v>5396</v>
      </c>
      <c r="BE42" s="301"/>
      <c r="BF42" s="240">
        <v>4978</v>
      </c>
      <c r="BG42" s="301"/>
      <c r="BH42" s="240">
        <v>6147</v>
      </c>
      <c r="BI42" s="301"/>
      <c r="BJ42" s="241">
        <v>59590</v>
      </c>
      <c r="BK42" s="231">
        <v>59286</v>
      </c>
      <c r="BL42" s="232">
        <v>28531</v>
      </c>
      <c r="BM42" s="725">
        <v>29342</v>
      </c>
      <c r="BN42" s="242">
        <v>3956</v>
      </c>
      <c r="BO42" s="301">
        <v>-5.8543550690147441</v>
      </c>
      <c r="BP42" s="240">
        <v>4190</v>
      </c>
      <c r="BQ42" s="301">
        <v>-6.6815144766147085</v>
      </c>
      <c r="BR42" s="240">
        <v>5277</v>
      </c>
      <c r="BS42" s="301">
        <v>4.8063555114200511</v>
      </c>
      <c r="BT42" s="240">
        <v>5153</v>
      </c>
      <c r="BU42" s="301">
        <v>9.5450680272108883</v>
      </c>
      <c r="BV42" s="240">
        <v>5279</v>
      </c>
      <c r="BW42" s="301">
        <v>0.66742944317314823</v>
      </c>
      <c r="BX42" s="240">
        <v>5329</v>
      </c>
      <c r="BY42" s="301">
        <v>9.7405271828665576</v>
      </c>
      <c r="BZ42" s="240">
        <v>5355</v>
      </c>
      <c r="CA42" s="301">
        <v>15.858935525746418</v>
      </c>
      <c r="CB42" s="240">
        <v>4658</v>
      </c>
      <c r="CC42" s="301">
        <v>-10.250481695568396</v>
      </c>
      <c r="CD42" s="240">
        <v>5651</v>
      </c>
      <c r="CE42" s="301">
        <v>19.572577232331795</v>
      </c>
      <c r="CF42" s="244">
        <v>5296</v>
      </c>
      <c r="CG42" s="657">
        <v>-1.853224610822835</v>
      </c>
      <c r="CH42" s="240">
        <v>4964</v>
      </c>
      <c r="CI42" s="301">
        <v>-0.28123744475692547</v>
      </c>
      <c r="CJ42" s="240">
        <v>6092</v>
      </c>
      <c r="CK42" s="301">
        <v>-0.89474540426223825</v>
      </c>
      <c r="CL42" s="302">
        <v>61200</v>
      </c>
      <c r="CM42" s="303">
        <v>65905</v>
      </c>
      <c r="CN42" s="304">
        <v>29184</v>
      </c>
      <c r="CO42" s="725">
        <v>31425</v>
      </c>
      <c r="CP42" s="244">
        <v>5425</v>
      </c>
      <c r="CQ42" s="259">
        <v>37.13346814964612</v>
      </c>
      <c r="CR42" s="244">
        <v>6954</v>
      </c>
      <c r="CS42" s="246">
        <v>65.966587112171851</v>
      </c>
      <c r="CT42" s="247">
        <v>5749</v>
      </c>
      <c r="CU42" s="246">
        <v>8.944476028046239</v>
      </c>
      <c r="CV42" s="240">
        <v>5261</v>
      </c>
      <c r="CW42" s="246">
        <v>2.0958664855424018</v>
      </c>
      <c r="CX42" s="247">
        <v>6226</v>
      </c>
      <c r="CY42" s="246">
        <v>17.939003599166512</v>
      </c>
      <c r="CZ42" s="240">
        <v>5546</v>
      </c>
      <c r="DA42" s="246">
        <v>4.0720585475698954</v>
      </c>
      <c r="DB42" s="247">
        <v>6002</v>
      </c>
      <c r="DC42" s="246">
        <v>12.082166199813258</v>
      </c>
      <c r="DD42" s="247">
        <v>5605</v>
      </c>
      <c r="DE42" s="246">
        <v>20.330613997423796</v>
      </c>
      <c r="DF42" s="247">
        <v>6863</v>
      </c>
      <c r="DG42" s="246">
        <v>21.447531410369834</v>
      </c>
      <c r="DH42" s="247">
        <v>6900</v>
      </c>
      <c r="DI42" s="246">
        <v>30.287009063444117</v>
      </c>
      <c r="DJ42" s="247">
        <v>6943</v>
      </c>
      <c r="DK42" s="246">
        <v>39.867042707493937</v>
      </c>
      <c r="DL42" s="247">
        <v>9395</v>
      </c>
      <c r="DM42" s="1015">
        <v>54.218647406434684</v>
      </c>
      <c r="DN42" s="1176">
        <v>76869</v>
      </c>
      <c r="DO42" s="231">
        <v>80437</v>
      </c>
      <c r="DP42" s="1009">
        <v>35161</v>
      </c>
      <c r="DQ42" s="1026">
        <v>35503</v>
      </c>
      <c r="DR42" s="1122">
        <v>7635</v>
      </c>
      <c r="DS42" s="246">
        <v>40.7373271889401</v>
      </c>
      <c r="DT42" s="247">
        <v>7660</v>
      </c>
      <c r="DU42" s="1166">
        <v>10.152430255967786</v>
      </c>
      <c r="DV42" s="247">
        <v>6401</v>
      </c>
      <c r="DW42" s="246">
        <v>11.341102800487036</v>
      </c>
      <c r="DX42" s="247">
        <v>3973</v>
      </c>
      <c r="DY42" s="246">
        <v>-24.48203763543053</v>
      </c>
      <c r="DZ42" s="247">
        <v>3945</v>
      </c>
      <c r="EA42" s="246">
        <v>-36.636684869900414</v>
      </c>
      <c r="EB42" s="247">
        <v>5412</v>
      </c>
      <c r="EC42" s="246">
        <v>-2.4161557879552902</v>
      </c>
      <c r="ED42" s="1365">
        <v>6805</v>
      </c>
      <c r="EE42" s="246">
        <v>13.378873708763734</v>
      </c>
      <c r="EF42" s="1365">
        <v>6945</v>
      </c>
      <c r="EG42" s="246">
        <v>23.907225691347023</v>
      </c>
      <c r="EH42" s="1365">
        <v>6731</v>
      </c>
      <c r="EI42" s="246">
        <v>-1.9233571324493681</v>
      </c>
      <c r="EJ42" s="1365">
        <v>7337</v>
      </c>
      <c r="EK42" s="246">
        <v>6.3333333333333286</v>
      </c>
      <c r="EL42" s="1365">
        <v>7104</v>
      </c>
      <c r="EM42" s="246">
        <v>2.3188823275241361</v>
      </c>
      <c r="EN42" s="1365">
        <v>7088</v>
      </c>
      <c r="EO42" s="246">
        <v>-24.555614688664178</v>
      </c>
      <c r="EP42" s="1176">
        <v>77036</v>
      </c>
      <c r="EQ42" s="1631">
        <v>74633</v>
      </c>
      <c r="ER42" s="1643">
        <v>-7.2155848676604109</v>
      </c>
      <c r="ES42" s="2589"/>
      <c r="ET42" s="1009">
        <v>35026</v>
      </c>
      <c r="EU42" s="1713">
        <v>33811</v>
      </c>
      <c r="EV42" s="1365">
        <v>6168</v>
      </c>
      <c r="EW42" s="246">
        <v>-19.214145383104125</v>
      </c>
      <c r="EX42" s="1365">
        <v>6077</v>
      </c>
      <c r="EY42" s="246">
        <v>-20.665796344647518</v>
      </c>
      <c r="EZ42" s="1365">
        <v>7048</v>
      </c>
      <c r="FA42" s="246">
        <v>10.107795656928602</v>
      </c>
      <c r="FB42" s="1365">
        <v>7245</v>
      </c>
      <c r="FC42" s="246">
        <v>82.4</v>
      </c>
      <c r="FD42" s="1365">
        <v>7278</v>
      </c>
      <c r="FE42" s="246">
        <v>84.5</v>
      </c>
      <c r="FF42" s="1365">
        <v>7373</v>
      </c>
      <c r="FG42" s="246">
        <v>36.234294161123415</v>
      </c>
      <c r="FH42" s="1365">
        <v>7301</v>
      </c>
      <c r="FI42" s="246">
        <v>7.2887582659809027</v>
      </c>
      <c r="FJ42" s="1365">
        <v>7851</v>
      </c>
      <c r="FK42" s="246">
        <v>13.045356371490286</v>
      </c>
      <c r="FL42" s="1365">
        <v>8170</v>
      </c>
      <c r="FM42" s="246">
        <v>21.378695587579855</v>
      </c>
      <c r="FN42" s="1365">
        <v>7767</v>
      </c>
      <c r="FO42" s="246">
        <v>5.8607060106310485</v>
      </c>
      <c r="FP42" s="1365">
        <v>8022</v>
      </c>
      <c r="FQ42" s="246">
        <v>12.922297297297305</v>
      </c>
      <c r="FR42" s="1365">
        <v>10324</v>
      </c>
      <c r="FS42" s="246">
        <v>45.654627539503366</v>
      </c>
      <c r="FT42" s="1850">
        <v>90624</v>
      </c>
      <c r="FU42" s="1851">
        <v>17.63850667220521</v>
      </c>
      <c r="FV42" s="233"/>
      <c r="FW42" s="1009">
        <f t="shared" si="0"/>
        <v>41189</v>
      </c>
      <c r="FX42" s="1470">
        <v>45218</v>
      </c>
      <c r="FY42" s="1835">
        <v>33.737541036940655</v>
      </c>
      <c r="FZ42" s="2257">
        <v>7601</v>
      </c>
      <c r="GA42" s="2258">
        <v>9.1627172195892541</v>
      </c>
      <c r="GB42" s="2259"/>
      <c r="GC42" s="2260"/>
      <c r="GD42" s="2261"/>
      <c r="GE42" s="2260"/>
      <c r="GF42" s="2261"/>
      <c r="GG42" s="2260"/>
      <c r="GH42" s="2261"/>
      <c r="GI42" s="2260"/>
      <c r="GJ42" s="2261"/>
      <c r="GK42" s="2260"/>
      <c r="GL42" s="2261"/>
      <c r="GM42" s="2260"/>
      <c r="GN42" s="2261"/>
      <c r="GO42" s="2260"/>
      <c r="GP42" s="2261"/>
      <c r="GQ42" s="2260"/>
      <c r="GR42" s="2261"/>
      <c r="GS42" s="2260"/>
      <c r="GT42" s="2261"/>
      <c r="GU42" s="2260"/>
      <c r="GV42" s="2262"/>
      <c r="GW42" s="2263"/>
      <c r="GX42" s="2655"/>
      <c r="GY42" s="655"/>
      <c r="GZ42" s="1782"/>
      <c r="HA42" s="2658"/>
      <c r="HB42" s="1975"/>
      <c r="HC42" s="1989"/>
      <c r="HD42" s="2680"/>
      <c r="HE42" s="2022"/>
      <c r="HF42" s="2008"/>
      <c r="HG42" s="2677"/>
      <c r="HH42" s="1470"/>
      <c r="HI42" s="1494"/>
      <c r="HJ42" s="2594"/>
      <c r="HK42" s="2555"/>
      <c r="HL42" s="2554"/>
    </row>
    <row r="43" spans="2:220" s="973" customFormat="1" ht="30.65" customHeight="1" thickBot="1">
      <c r="B43" s="2617" t="s">
        <v>65</v>
      </c>
      <c r="C43" s="2618"/>
      <c r="D43" s="176">
        <v>4097</v>
      </c>
      <c r="E43" s="177">
        <v>3846</v>
      </c>
      <c r="F43" s="177">
        <v>3707</v>
      </c>
      <c r="G43" s="178">
        <v>3321</v>
      </c>
      <c r="H43" s="179">
        <v>2216</v>
      </c>
      <c r="I43" s="722">
        <v>1669</v>
      </c>
      <c r="J43" s="177">
        <v>2034</v>
      </c>
      <c r="K43" s="178">
        <v>1587</v>
      </c>
      <c r="L43" s="179">
        <v>1384</v>
      </c>
      <c r="M43" s="722">
        <v>766</v>
      </c>
      <c r="N43" s="176">
        <v>1347</v>
      </c>
      <c r="O43" s="178">
        <v>1247</v>
      </c>
      <c r="P43" s="179">
        <v>706</v>
      </c>
      <c r="Q43" s="722">
        <v>481</v>
      </c>
      <c r="R43" s="177">
        <v>1183</v>
      </c>
      <c r="S43" s="178">
        <v>1086</v>
      </c>
      <c r="T43" s="179">
        <v>708</v>
      </c>
      <c r="U43" s="722">
        <v>555</v>
      </c>
      <c r="V43" s="177">
        <v>1319</v>
      </c>
      <c r="W43" s="178">
        <v>1728</v>
      </c>
      <c r="X43" s="179">
        <v>486</v>
      </c>
      <c r="Y43" s="722">
        <v>536</v>
      </c>
      <c r="Z43" s="177">
        <v>2274</v>
      </c>
      <c r="AA43" s="178">
        <v>2651</v>
      </c>
      <c r="AB43" s="179">
        <v>940</v>
      </c>
      <c r="AC43" s="722">
        <v>861</v>
      </c>
      <c r="AD43" s="177">
        <v>3160</v>
      </c>
      <c r="AE43" s="180">
        <v>2465</v>
      </c>
      <c r="AF43" s="181">
        <v>1788</v>
      </c>
      <c r="AG43" s="722">
        <v>1213</v>
      </c>
      <c r="AH43" s="185">
        <v>1769</v>
      </c>
      <c r="AI43" s="288">
        <v>2077</v>
      </c>
      <c r="AJ43" s="289">
        <v>785</v>
      </c>
      <c r="AK43" s="722">
        <v>916</v>
      </c>
      <c r="AL43" s="658">
        <v>267</v>
      </c>
      <c r="AM43" s="659"/>
      <c r="AN43" s="660">
        <v>203</v>
      </c>
      <c r="AO43" s="659"/>
      <c r="AP43" s="660">
        <v>286</v>
      </c>
      <c r="AQ43" s="659"/>
      <c r="AR43" s="660">
        <v>221</v>
      </c>
      <c r="AS43" s="659"/>
      <c r="AT43" s="660">
        <v>163</v>
      </c>
      <c r="AU43" s="659"/>
      <c r="AV43" s="660">
        <v>210</v>
      </c>
      <c r="AW43" s="659"/>
      <c r="AX43" s="660">
        <v>170</v>
      </c>
      <c r="AY43" s="659"/>
      <c r="AZ43" s="660">
        <v>112</v>
      </c>
      <c r="BA43" s="659"/>
      <c r="BB43" s="660">
        <v>183</v>
      </c>
      <c r="BC43" s="659"/>
      <c r="BD43" s="660">
        <v>142</v>
      </c>
      <c r="BE43" s="659"/>
      <c r="BF43" s="660">
        <v>219</v>
      </c>
      <c r="BG43" s="659"/>
      <c r="BH43" s="660">
        <v>222</v>
      </c>
      <c r="BI43" s="659"/>
      <c r="BJ43" s="185">
        <v>2398</v>
      </c>
      <c r="BK43" s="178">
        <v>2731</v>
      </c>
      <c r="BL43" s="179">
        <v>1350</v>
      </c>
      <c r="BM43" s="722">
        <v>1059</v>
      </c>
      <c r="BN43" s="186">
        <v>365</v>
      </c>
      <c r="BO43" s="305">
        <v>36.704119850187254</v>
      </c>
      <c r="BP43" s="664">
        <v>428</v>
      </c>
      <c r="BQ43" s="305">
        <v>110.83743842364532</v>
      </c>
      <c r="BR43" s="664">
        <v>296</v>
      </c>
      <c r="BS43" s="305">
        <v>3.4965034965034931</v>
      </c>
      <c r="BT43" s="664">
        <v>257</v>
      </c>
      <c r="BU43" s="305">
        <v>16.289592760181009</v>
      </c>
      <c r="BV43" s="664">
        <v>337</v>
      </c>
      <c r="BW43" s="305">
        <v>106.74846625766872</v>
      </c>
      <c r="BX43" s="664">
        <v>361</v>
      </c>
      <c r="BY43" s="305">
        <v>71.904761904761926</v>
      </c>
      <c r="BZ43" s="664">
        <v>241</v>
      </c>
      <c r="CA43" s="305">
        <v>41.764705882352956</v>
      </c>
      <c r="CB43" s="664">
        <v>219</v>
      </c>
      <c r="CC43" s="305">
        <v>95.535714285714278</v>
      </c>
      <c r="CD43" s="664">
        <v>147</v>
      </c>
      <c r="CE43" s="305">
        <v>-19.672131147540981</v>
      </c>
      <c r="CF43" s="183">
        <v>219</v>
      </c>
      <c r="CG43" s="306">
        <v>54.225352112676063</v>
      </c>
      <c r="CH43" s="183">
        <v>203</v>
      </c>
      <c r="CI43" s="305">
        <v>-7.3059360730593568</v>
      </c>
      <c r="CJ43" s="664">
        <v>120</v>
      </c>
      <c r="CK43" s="305">
        <v>-45.945945945945944</v>
      </c>
      <c r="CL43" s="182">
        <v>3193</v>
      </c>
      <c r="CM43" s="178">
        <v>3176</v>
      </c>
      <c r="CN43" s="179">
        <v>2044</v>
      </c>
      <c r="CO43" s="722">
        <v>1562</v>
      </c>
      <c r="CP43" s="183">
        <v>285</v>
      </c>
      <c r="CQ43" s="209">
        <v>-21.917808219178085</v>
      </c>
      <c r="CR43" s="183">
        <v>357</v>
      </c>
      <c r="CS43" s="307">
        <v>-16.588785046728972</v>
      </c>
      <c r="CT43" s="290">
        <v>430</v>
      </c>
      <c r="CU43" s="308">
        <v>45.27027027027026</v>
      </c>
      <c r="CV43" s="285">
        <v>212</v>
      </c>
      <c r="CW43" s="308">
        <v>-17.509727626459153</v>
      </c>
      <c r="CX43" s="290">
        <v>375</v>
      </c>
      <c r="CY43" s="308">
        <v>11.275964391691389</v>
      </c>
      <c r="CZ43" s="285">
        <v>178</v>
      </c>
      <c r="DA43" s="308">
        <v>-50.692520775623265</v>
      </c>
      <c r="DB43" s="290">
        <v>217</v>
      </c>
      <c r="DC43" s="308">
        <v>-9.9585062240663831</v>
      </c>
      <c r="DD43" s="290">
        <v>233</v>
      </c>
      <c r="DE43" s="308">
        <v>6.3926940639269532</v>
      </c>
      <c r="DF43" s="290">
        <v>99</v>
      </c>
      <c r="DG43" s="308">
        <v>-32.653061224489804</v>
      </c>
      <c r="DH43" s="290">
        <v>99</v>
      </c>
      <c r="DI43" s="308">
        <v>-54.794520547945211</v>
      </c>
      <c r="DJ43" s="290">
        <v>122</v>
      </c>
      <c r="DK43" s="308">
        <v>-39.901477832512313</v>
      </c>
      <c r="DL43" s="290">
        <v>178</v>
      </c>
      <c r="DM43" s="1019">
        <v>48.333333333333343</v>
      </c>
      <c r="DN43" s="1178">
        <v>2785</v>
      </c>
      <c r="DO43" s="288">
        <v>2426</v>
      </c>
      <c r="DP43" s="1000">
        <v>1837</v>
      </c>
      <c r="DQ43" s="1031">
        <v>1314</v>
      </c>
      <c r="DR43" s="1123">
        <v>110</v>
      </c>
      <c r="DS43" s="1132">
        <v>-61.403508771929829</v>
      </c>
      <c r="DT43" s="253">
        <v>229</v>
      </c>
      <c r="DU43" s="1170">
        <v>-35.854341736694678</v>
      </c>
      <c r="DV43" s="290">
        <v>374</v>
      </c>
      <c r="DW43" s="308">
        <v>-13.023255813953497</v>
      </c>
      <c r="DX43" s="290">
        <v>119</v>
      </c>
      <c r="DY43" s="308">
        <v>-43.867924528301884</v>
      </c>
      <c r="DZ43" s="290">
        <v>119</v>
      </c>
      <c r="EA43" s="308">
        <v>-68.266666666666666</v>
      </c>
      <c r="EB43" s="290">
        <v>333</v>
      </c>
      <c r="EC43" s="308">
        <v>87.078651685393254</v>
      </c>
      <c r="ED43" s="1366">
        <v>3</v>
      </c>
      <c r="EE43" s="1132">
        <v>-98.617511520737324</v>
      </c>
      <c r="EF43" s="1366">
        <v>21</v>
      </c>
      <c r="EG43" s="1132">
        <v>-90.987124463519308</v>
      </c>
      <c r="EH43" s="1366">
        <v>87</v>
      </c>
      <c r="EI43" s="1132">
        <v>-12.121212121212125</v>
      </c>
      <c r="EJ43" s="1366">
        <v>247</v>
      </c>
      <c r="EK43" s="1132">
        <v>149.49494949494948</v>
      </c>
      <c r="EL43" s="1370">
        <v>107</v>
      </c>
      <c r="EM43" s="308">
        <v>-12.295081967213122</v>
      </c>
      <c r="EN43" s="1366">
        <v>104</v>
      </c>
      <c r="EO43" s="1132">
        <v>-41.573033707865171</v>
      </c>
      <c r="EP43" s="1178">
        <v>1853</v>
      </c>
      <c r="EQ43" s="1636">
        <v>1825</v>
      </c>
      <c r="ER43" s="1647">
        <v>-24.773289365210232</v>
      </c>
      <c r="ES43" s="1627"/>
      <c r="ET43" s="1000">
        <v>1284</v>
      </c>
      <c r="EU43" s="1718">
        <v>682</v>
      </c>
      <c r="EV43" s="1366">
        <v>186</v>
      </c>
      <c r="EW43" s="307">
        <v>69.090909090909093</v>
      </c>
      <c r="EX43" s="1366">
        <v>148</v>
      </c>
      <c r="EY43" s="307">
        <v>-35.37117903930131</v>
      </c>
      <c r="EZ43" s="1366">
        <v>351</v>
      </c>
      <c r="FA43" s="307">
        <v>-6.1497326203208615</v>
      </c>
      <c r="FB43" s="1366">
        <v>101</v>
      </c>
      <c r="FC43" s="307">
        <v>-15.12605042016807</v>
      </c>
      <c r="FD43" s="1366">
        <v>189</v>
      </c>
      <c r="FE43" s="307">
        <v>58.823529411764696</v>
      </c>
      <c r="FF43" s="1366">
        <v>132</v>
      </c>
      <c r="FG43" s="307">
        <v>-60.36036036036036</v>
      </c>
      <c r="FH43" s="1366">
        <v>165</v>
      </c>
      <c r="FI43" s="307">
        <v>5400</v>
      </c>
      <c r="FJ43" s="1366">
        <v>125</v>
      </c>
      <c r="FK43" s="307">
        <v>495.2380952380953</v>
      </c>
      <c r="FL43" s="1366">
        <v>111</v>
      </c>
      <c r="FM43" s="307">
        <v>27.58620689655173</v>
      </c>
      <c r="FN43" s="1366">
        <v>182</v>
      </c>
      <c r="FO43" s="307">
        <v>-26.31578947368422</v>
      </c>
      <c r="FP43" s="1366">
        <v>259</v>
      </c>
      <c r="FQ43" s="1132">
        <v>142.05607476635515</v>
      </c>
      <c r="FR43" s="1366">
        <v>123</v>
      </c>
      <c r="FS43" s="307">
        <v>18.269230769230774</v>
      </c>
      <c r="FT43" s="1854">
        <v>2072</v>
      </c>
      <c r="FU43" s="1855">
        <v>11.818672423097681</v>
      </c>
      <c r="FV43" s="296"/>
      <c r="FW43" s="1000">
        <f t="shared" si="0"/>
        <v>1107</v>
      </c>
      <c r="FX43" s="1475">
        <v>823</v>
      </c>
      <c r="FY43" s="1839">
        <v>20.674486803519059</v>
      </c>
      <c r="FZ43" s="2264">
        <v>0</v>
      </c>
      <c r="GA43" s="2559" t="s">
        <v>28</v>
      </c>
      <c r="GB43" s="2266"/>
      <c r="GC43" s="2296"/>
      <c r="GD43" s="2268"/>
      <c r="GE43" s="2296"/>
      <c r="GF43" s="2268"/>
      <c r="GG43" s="2296"/>
      <c r="GH43" s="2268"/>
      <c r="GI43" s="2296"/>
      <c r="GJ43" s="2268"/>
      <c r="GK43" s="2296"/>
      <c r="GL43" s="2268"/>
      <c r="GM43" s="2296"/>
      <c r="GN43" s="2268"/>
      <c r="GO43" s="2296"/>
      <c r="GP43" s="2268"/>
      <c r="GQ43" s="2296"/>
      <c r="GR43" s="2268"/>
      <c r="GS43" s="2296"/>
      <c r="GT43" s="2268"/>
      <c r="GU43" s="2297"/>
      <c r="GV43" s="2288"/>
      <c r="GW43" s="2298"/>
      <c r="GX43" s="1771"/>
      <c r="GY43" s="309"/>
      <c r="GZ43" s="1784"/>
      <c r="HA43" s="1789"/>
      <c r="HB43" s="1979"/>
      <c r="HC43" s="1994"/>
      <c r="HD43" s="1627"/>
      <c r="HE43" s="2013"/>
      <c r="HF43" s="2002"/>
      <c r="HG43" s="2012"/>
      <c r="HH43" s="1475"/>
      <c r="HI43" s="1498"/>
      <c r="HJ43" s="1985"/>
      <c r="HK43" s="2554"/>
      <c r="HL43" s="2554"/>
    </row>
    <row r="44" spans="2:220" s="973" customFormat="1" ht="30.65" customHeight="1" thickTop="1" thickBot="1">
      <c r="B44" s="55" t="s">
        <v>66</v>
      </c>
      <c r="C44" s="977"/>
      <c r="D44" s="310">
        <f>D33+D45</f>
        <v>8429268</v>
      </c>
      <c r="E44" s="311">
        <f>E33+E45</f>
        <v>7996102</v>
      </c>
      <c r="F44" s="311">
        <f>F33+F45</f>
        <v>6979552</v>
      </c>
      <c r="G44" s="312">
        <f>G33+G45</f>
        <v>7291079</v>
      </c>
      <c r="H44" s="313">
        <v>3135973</v>
      </c>
      <c r="I44" s="728">
        <v>2837082</v>
      </c>
      <c r="J44" s="311">
        <f>J33+J45</f>
        <v>7527738</v>
      </c>
      <c r="K44" s="312">
        <f>K33+K45</f>
        <v>7559965</v>
      </c>
      <c r="L44" s="313">
        <v>3699413</v>
      </c>
      <c r="M44" s="728">
        <v>2989564</v>
      </c>
      <c r="N44" s="310">
        <f>N33+N45</f>
        <v>7096853</v>
      </c>
      <c r="O44" s="312">
        <f>O33+O45</f>
        <v>7412321</v>
      </c>
      <c r="P44" s="313">
        <v>3319613</v>
      </c>
      <c r="Q44" s="728">
        <v>3280463</v>
      </c>
      <c r="R44" s="311">
        <f>R33+R45</f>
        <v>8717314</v>
      </c>
      <c r="S44" s="312">
        <f>S33+S45</f>
        <v>8685628</v>
      </c>
      <c r="T44" s="313">
        <v>4411100</v>
      </c>
      <c r="U44" s="728">
        <v>4405530</v>
      </c>
      <c r="V44" s="311">
        <f>V33+V45</f>
        <v>8947756</v>
      </c>
      <c r="W44" s="312">
        <f>W33+W45</f>
        <v>9053545</v>
      </c>
      <c r="X44" s="313">
        <v>4390307</v>
      </c>
      <c r="Y44" s="728">
        <v>4480222</v>
      </c>
      <c r="Z44" s="311">
        <f>Z33+Z45</f>
        <v>9147342</v>
      </c>
      <c r="AA44" s="312">
        <f>AA33+AA45</f>
        <v>9109445</v>
      </c>
      <c r="AB44" s="313">
        <v>4528255</v>
      </c>
      <c r="AC44" s="728">
        <v>4545492</v>
      </c>
      <c r="AD44" s="311">
        <f>AD33+AD45</f>
        <v>9188559</v>
      </c>
      <c r="AE44" s="312">
        <f>AE33+AE45</f>
        <v>9159481</v>
      </c>
      <c r="AF44" s="313">
        <v>4512517</v>
      </c>
      <c r="AG44" s="728">
        <v>4546149</v>
      </c>
      <c r="AH44" s="311">
        <f>AH33+AH45</f>
        <v>9223727</v>
      </c>
      <c r="AI44" s="312">
        <f>AI33+AI45</f>
        <v>9298210</v>
      </c>
      <c r="AJ44" s="313">
        <v>4511777</v>
      </c>
      <c r="AK44" s="728">
        <v>4628452</v>
      </c>
      <c r="AL44" s="314">
        <f t="shared" ref="AL44:BJ44" si="1">AL33+AL45</f>
        <v>662137</v>
      </c>
      <c r="AM44" s="315">
        <f t="shared" si="1"/>
        <v>0</v>
      </c>
      <c r="AN44" s="315">
        <f t="shared" si="1"/>
        <v>700967</v>
      </c>
      <c r="AO44" s="315">
        <f t="shared" si="1"/>
        <v>0</v>
      </c>
      <c r="AP44" s="315">
        <f t="shared" si="1"/>
        <v>907754</v>
      </c>
      <c r="AQ44" s="315">
        <f t="shared" si="1"/>
        <v>0</v>
      </c>
      <c r="AR44" s="315">
        <f t="shared" si="1"/>
        <v>744187</v>
      </c>
      <c r="AS44" s="315">
        <f t="shared" si="1"/>
        <v>0</v>
      </c>
      <c r="AT44" s="315">
        <f t="shared" si="1"/>
        <v>792076</v>
      </c>
      <c r="AU44" s="315">
        <f t="shared" si="1"/>
        <v>0</v>
      </c>
      <c r="AV44" s="315">
        <f t="shared" si="1"/>
        <v>815117</v>
      </c>
      <c r="AW44" s="315">
        <f t="shared" si="1"/>
        <v>0</v>
      </c>
      <c r="AX44" s="315">
        <f t="shared" si="1"/>
        <v>795492</v>
      </c>
      <c r="AY44" s="315">
        <f t="shared" si="1"/>
        <v>0</v>
      </c>
      <c r="AZ44" s="315">
        <f t="shared" si="1"/>
        <v>767625</v>
      </c>
      <c r="BA44" s="315">
        <f t="shared" si="1"/>
        <v>0</v>
      </c>
      <c r="BB44" s="315">
        <f t="shared" si="1"/>
        <v>818450</v>
      </c>
      <c r="BC44" s="315">
        <f t="shared" si="1"/>
        <v>0</v>
      </c>
      <c r="BD44" s="315">
        <f t="shared" si="1"/>
        <v>769357</v>
      </c>
      <c r="BE44" s="315">
        <f t="shared" si="1"/>
        <v>0</v>
      </c>
      <c r="BF44" s="315">
        <f t="shared" si="1"/>
        <v>783532</v>
      </c>
      <c r="BG44" s="315">
        <f t="shared" si="1"/>
        <v>0</v>
      </c>
      <c r="BH44" s="315">
        <f t="shared" si="1"/>
        <v>827086</v>
      </c>
      <c r="BI44" s="316">
        <f t="shared" si="1"/>
        <v>0</v>
      </c>
      <c r="BJ44" s="317">
        <f t="shared" si="1"/>
        <v>9383780</v>
      </c>
      <c r="BK44" s="312">
        <f>BK33+BK45</f>
        <v>9420694</v>
      </c>
      <c r="BL44" s="313">
        <v>4622238</v>
      </c>
      <c r="BM44" s="728">
        <v>4732947</v>
      </c>
      <c r="BN44" s="318">
        <f>BN33+BN45</f>
        <v>716348</v>
      </c>
      <c r="BO44" s="319">
        <v>8.1872784635203857</v>
      </c>
      <c r="BP44" s="320">
        <f>BP33+BP45</f>
        <v>690532</v>
      </c>
      <c r="BQ44" s="319">
        <v>-1.488657811280703</v>
      </c>
      <c r="BR44" s="320">
        <f>BR33+BR45</f>
        <v>900892</v>
      </c>
      <c r="BS44" s="319">
        <v>-0.75593167311849641</v>
      </c>
      <c r="BT44" s="320">
        <f>BT33+BT45</f>
        <v>760166</v>
      </c>
      <c r="BU44" s="319">
        <v>2.147175373931546</v>
      </c>
      <c r="BV44" s="320">
        <f>BV33+BV45</f>
        <v>799505</v>
      </c>
      <c r="BW44" s="319">
        <v>0.93791504855593644</v>
      </c>
      <c r="BX44" s="320">
        <f>BX33+BX45</f>
        <v>813758</v>
      </c>
      <c r="BY44" s="319">
        <v>-0.16672453157030986</v>
      </c>
      <c r="BZ44" s="320">
        <f>BZ33+BZ45</f>
        <v>816049</v>
      </c>
      <c r="CA44" s="319">
        <v>2.5841868931428564</v>
      </c>
      <c r="CB44" s="320">
        <f>CB33+CB45</f>
        <v>788962</v>
      </c>
      <c r="CC44" s="319">
        <v>2.7796124409705385</v>
      </c>
      <c r="CD44" s="320">
        <f>CD33+CD45</f>
        <v>818522</v>
      </c>
      <c r="CE44" s="978">
        <v>8.7971165007019181E-3</v>
      </c>
      <c r="CF44" s="321">
        <f>CF33+CF45</f>
        <v>814187</v>
      </c>
      <c r="CG44" s="322">
        <v>5.8269437985226631</v>
      </c>
      <c r="CH44" s="315">
        <f>CH33+CH45</f>
        <v>815951</v>
      </c>
      <c r="CI44" s="319">
        <v>4.1375463924893978</v>
      </c>
      <c r="CJ44" s="320">
        <f>CJ33+CJ45</f>
        <v>806876</v>
      </c>
      <c r="CK44" s="305">
        <v>-2.4435185700156836</v>
      </c>
      <c r="CL44" s="317">
        <f>CL33+CL45</f>
        <v>9541748</v>
      </c>
      <c r="CM44" s="312">
        <f>CM33+CM45</f>
        <v>9547350</v>
      </c>
      <c r="CN44" s="313">
        <v>4681201</v>
      </c>
      <c r="CO44" s="728">
        <v>4796962</v>
      </c>
      <c r="CP44" s="321">
        <f>CP33+CP45</f>
        <v>741909</v>
      </c>
      <c r="CQ44" s="323">
        <v>3.5682377838704156</v>
      </c>
      <c r="CR44" s="321">
        <v>676749</v>
      </c>
      <c r="CS44" s="324">
        <v>-1.9959972890466986</v>
      </c>
      <c r="CT44" s="325">
        <v>894716</v>
      </c>
      <c r="CU44" s="324">
        <v>-0.68554277316259515</v>
      </c>
      <c r="CV44" s="320">
        <v>787673</v>
      </c>
      <c r="CW44" s="324">
        <v>3.6185517373836831</v>
      </c>
      <c r="CX44" s="325">
        <v>845170</v>
      </c>
      <c r="CY44" s="324">
        <v>5.7116590890613566</v>
      </c>
      <c r="CZ44" s="320">
        <v>840955</v>
      </c>
      <c r="DA44" s="324">
        <v>3.3421484028421276</v>
      </c>
      <c r="DB44" s="325">
        <v>849403</v>
      </c>
      <c r="DC44" s="324">
        <v>4.0872545643705109</v>
      </c>
      <c r="DD44" s="325">
        <v>806307</v>
      </c>
      <c r="DE44" s="324">
        <v>2.198458227392436</v>
      </c>
      <c r="DF44" s="325">
        <v>821300</v>
      </c>
      <c r="DG44" s="324">
        <v>0.3393922215896481</v>
      </c>
      <c r="DH44" s="325">
        <v>782703</v>
      </c>
      <c r="DI44" s="324">
        <v>-3.8669249201964675</v>
      </c>
      <c r="DJ44" s="325">
        <v>837475</v>
      </c>
      <c r="DK44" s="324">
        <v>2.6379035015582986</v>
      </c>
      <c r="DL44" s="325">
        <v>829893</v>
      </c>
      <c r="DM44" s="1020">
        <v>2.8526068441743178</v>
      </c>
      <c r="DN44" s="1179">
        <v>9714253</v>
      </c>
      <c r="DO44" s="312">
        <v>9465868</v>
      </c>
      <c r="DP44" s="1010">
        <v>4787172</v>
      </c>
      <c r="DQ44" s="1033">
        <v>4950808</v>
      </c>
      <c r="DR44" s="1129">
        <v>731611</v>
      </c>
      <c r="DS44" s="1133">
        <v>-1.3880408513712581</v>
      </c>
      <c r="DT44" s="325">
        <v>651868</v>
      </c>
      <c r="DU44" s="1171">
        <v>-3.6765477303993066</v>
      </c>
      <c r="DV44" s="325">
        <v>681510</v>
      </c>
      <c r="DW44" s="324">
        <v>-23.829460968620211</v>
      </c>
      <c r="DX44" s="325">
        <v>423302</v>
      </c>
      <c r="DY44" s="324">
        <v>-46.259171001164191</v>
      </c>
      <c r="DZ44" s="325">
        <v>576508</v>
      </c>
      <c r="EA44" s="324">
        <v>-31.787924322917277</v>
      </c>
      <c r="EB44" s="325">
        <v>706555</v>
      </c>
      <c r="EC44" s="324">
        <v>-15.981830181163076</v>
      </c>
      <c r="ED44" s="1372">
        <v>747300</v>
      </c>
      <c r="EE44" s="1133">
        <v>-12.020560322956243</v>
      </c>
      <c r="EF44" s="1372">
        <v>720765</v>
      </c>
      <c r="EG44" s="1133">
        <v>-10.609110425681536</v>
      </c>
      <c r="EH44" s="1372">
        <v>837049</v>
      </c>
      <c r="EI44" s="1133">
        <v>1.9175697065627588</v>
      </c>
      <c r="EJ44" s="1372">
        <v>847713</v>
      </c>
      <c r="EK44" s="1133">
        <v>8.3058324805194417</v>
      </c>
      <c r="EL44" s="1372">
        <v>852213</v>
      </c>
      <c r="EM44" s="324">
        <v>1.7598137257828625</v>
      </c>
      <c r="EN44" s="1372">
        <v>915774</v>
      </c>
      <c r="EO44" s="1133">
        <v>10.348442510058533</v>
      </c>
      <c r="EP44" s="1179">
        <v>8692168</v>
      </c>
      <c r="EQ44" s="1638">
        <v>9087303</v>
      </c>
      <c r="ER44" s="1648">
        <v>-3.9992634589875991</v>
      </c>
      <c r="ES44" s="2597"/>
      <c r="ET44" s="1010">
        <v>3771354</v>
      </c>
      <c r="EU44" s="1720">
        <v>4011479</v>
      </c>
      <c r="EV44" s="1372">
        <v>765514</v>
      </c>
      <c r="EW44" s="324">
        <v>4.6340199914982207</v>
      </c>
      <c r="EX44" s="1372">
        <v>711698</v>
      </c>
      <c r="EY44" s="324">
        <v>9.1782385390907422</v>
      </c>
      <c r="EZ44" s="1372">
        <v>982912</v>
      </c>
      <c r="FA44" s="324">
        <v>44.225616645390375</v>
      </c>
      <c r="FB44" s="1372">
        <v>859448</v>
      </c>
      <c r="FC44" s="324">
        <v>103.03424032959919</v>
      </c>
      <c r="FD44" s="1372">
        <v>840303</v>
      </c>
      <c r="FE44" s="324">
        <v>45.757387581785508</v>
      </c>
      <c r="FF44" s="1372">
        <v>844750</v>
      </c>
      <c r="FG44" s="324">
        <v>19.558986915385219</v>
      </c>
      <c r="FH44" s="1372">
        <v>858569</v>
      </c>
      <c r="FI44" s="324">
        <v>14.889468754181706</v>
      </c>
      <c r="FJ44" s="1372">
        <v>748893</v>
      </c>
      <c r="FK44" s="324">
        <v>3.902520238912814</v>
      </c>
      <c r="FL44" s="1372">
        <v>700122</v>
      </c>
      <c r="FM44" s="324">
        <v>-16.358301604804495</v>
      </c>
      <c r="FN44" s="1372">
        <v>677564</v>
      </c>
      <c r="FO44" s="324">
        <v>-20.071533644051698</v>
      </c>
      <c r="FP44" s="1372">
        <v>774143</v>
      </c>
      <c r="FQ44" s="1133">
        <v>-9.1608553260745822</v>
      </c>
      <c r="FR44" s="1372">
        <v>851241</v>
      </c>
      <c r="FS44" s="324">
        <v>-7.0468259636111128</v>
      </c>
      <c r="FT44" s="1856">
        <v>9615157</v>
      </c>
      <c r="FU44" s="1857">
        <v>10.618628171935924</v>
      </c>
      <c r="FV44" s="1327"/>
      <c r="FW44" s="1010">
        <f t="shared" si="0"/>
        <v>5004625</v>
      </c>
      <c r="FX44" s="1477">
        <v>4852085</v>
      </c>
      <c r="FY44" s="1840">
        <v>20.955014347576054</v>
      </c>
      <c r="FZ44" s="2299">
        <v>752155</v>
      </c>
      <c r="GA44" s="2300">
        <v>-1.7451019837651529</v>
      </c>
      <c r="GB44" s="2301"/>
      <c r="GC44" s="1785"/>
      <c r="GD44" s="2302"/>
      <c r="GE44" s="1785"/>
      <c r="GF44" s="2302"/>
      <c r="GG44" s="1785"/>
      <c r="GH44" s="2302"/>
      <c r="GI44" s="1785"/>
      <c r="GJ44" s="2302"/>
      <c r="GK44" s="1785"/>
      <c r="GL44" s="2302"/>
      <c r="GM44" s="1785"/>
      <c r="GN44" s="2302"/>
      <c r="GO44" s="1785"/>
      <c r="GP44" s="2302"/>
      <c r="GQ44" s="1785"/>
      <c r="GR44" s="2302"/>
      <c r="GS44" s="1785"/>
      <c r="GT44" s="2302"/>
      <c r="GU44" s="2303"/>
      <c r="GV44" s="2304"/>
      <c r="GW44" s="2305"/>
      <c r="GX44" s="2681"/>
      <c r="GY44" s="326"/>
      <c r="GZ44" s="1785"/>
      <c r="HA44" s="2683"/>
      <c r="HB44" s="1981"/>
      <c r="HC44" s="1996"/>
      <c r="HD44" s="2597"/>
      <c r="HE44" s="2023"/>
      <c r="HF44" s="2009"/>
      <c r="HG44" s="2685"/>
      <c r="HH44" s="1477"/>
      <c r="HI44" s="1499"/>
      <c r="HJ44" s="2595"/>
      <c r="HK44" s="2554"/>
      <c r="HL44" s="2554"/>
    </row>
    <row r="45" spans="2:220" s="973" customFormat="1" ht="30.65" customHeight="1" thickTop="1" thickBot="1">
      <c r="B45" s="56" t="s">
        <v>67</v>
      </c>
      <c r="C45" s="57"/>
      <c r="D45" s="327">
        <v>6841933</v>
      </c>
      <c r="E45" s="328">
        <v>6526059</v>
      </c>
      <c r="F45" s="328">
        <v>5604043</v>
      </c>
      <c r="G45" s="268">
        <v>5755967</v>
      </c>
      <c r="H45" s="329">
        <v>2542800</v>
      </c>
      <c r="I45" s="729">
        <v>2837082</v>
      </c>
      <c r="J45" s="328">
        <v>5961581</v>
      </c>
      <c r="K45" s="268">
        <v>6152824</v>
      </c>
      <c r="L45" s="329">
        <v>2845916</v>
      </c>
      <c r="M45" s="729">
        <v>2989564</v>
      </c>
      <c r="N45" s="327">
        <v>5895877</v>
      </c>
      <c r="O45" s="268">
        <v>5999322</v>
      </c>
      <c r="P45" s="329">
        <v>2818975</v>
      </c>
      <c r="Q45" s="729">
        <v>2754978</v>
      </c>
      <c r="R45" s="328">
        <v>7025086</v>
      </c>
      <c r="S45" s="268">
        <v>7073531</v>
      </c>
      <c r="T45" s="329">
        <v>3494081</v>
      </c>
      <c r="U45" s="729">
        <v>3593071</v>
      </c>
      <c r="V45" s="328">
        <v>7363440</v>
      </c>
      <c r="W45" s="268">
        <v>7405311</v>
      </c>
      <c r="X45" s="329">
        <v>3583562</v>
      </c>
      <c r="Y45" s="729">
        <v>3722998</v>
      </c>
      <c r="Z45" s="328">
        <v>7593024</v>
      </c>
      <c r="AA45" s="268">
        <v>7643143</v>
      </c>
      <c r="AB45" s="329">
        <v>3691631</v>
      </c>
      <c r="AC45" s="729">
        <v>3847830</v>
      </c>
      <c r="AD45" s="328">
        <v>7690690</v>
      </c>
      <c r="AE45" s="268">
        <v>7670802</v>
      </c>
      <c r="AF45" s="329">
        <v>3748642</v>
      </c>
      <c r="AG45" s="729">
        <v>3840579</v>
      </c>
      <c r="AH45" s="328">
        <v>7642876</v>
      </c>
      <c r="AI45" s="268">
        <v>7661715</v>
      </c>
      <c r="AJ45" s="329">
        <v>3725959</v>
      </c>
      <c r="AK45" s="729">
        <v>3849430</v>
      </c>
      <c r="AL45" s="330">
        <v>543838</v>
      </c>
      <c r="AM45" s="331"/>
      <c r="AN45" s="667">
        <v>549511</v>
      </c>
      <c r="AO45" s="190"/>
      <c r="AP45" s="667">
        <v>702120</v>
      </c>
      <c r="AQ45" s="190"/>
      <c r="AR45" s="667">
        <v>628890</v>
      </c>
      <c r="AS45" s="190"/>
      <c r="AT45" s="667">
        <v>674529</v>
      </c>
      <c r="AU45" s="190"/>
      <c r="AV45" s="667">
        <v>657442</v>
      </c>
      <c r="AW45" s="190"/>
      <c r="AX45" s="667">
        <v>659747</v>
      </c>
      <c r="AY45" s="190"/>
      <c r="AZ45" s="667">
        <v>657939</v>
      </c>
      <c r="BA45" s="190"/>
      <c r="BB45" s="667">
        <v>680508</v>
      </c>
      <c r="BC45" s="190"/>
      <c r="BD45" s="667">
        <v>645548</v>
      </c>
      <c r="BE45" s="190"/>
      <c r="BF45" s="667">
        <v>650795</v>
      </c>
      <c r="BG45" s="190"/>
      <c r="BH45" s="667">
        <v>699752</v>
      </c>
      <c r="BI45" s="190"/>
      <c r="BJ45" s="332">
        <v>7750619</v>
      </c>
      <c r="BK45" s="333">
        <v>7823223</v>
      </c>
      <c r="BL45" s="334">
        <v>3756330</v>
      </c>
      <c r="BM45" s="729">
        <v>3959055</v>
      </c>
      <c r="BN45" s="335">
        <v>603129</v>
      </c>
      <c r="BO45" s="187">
        <v>10.902327531360442</v>
      </c>
      <c r="BP45" s="667">
        <v>552079</v>
      </c>
      <c r="BQ45" s="187">
        <v>0.46732458494915363</v>
      </c>
      <c r="BR45" s="667">
        <v>712865</v>
      </c>
      <c r="BS45" s="187">
        <v>1.530365179741338</v>
      </c>
      <c r="BT45" s="667">
        <v>645162</v>
      </c>
      <c r="BU45" s="187">
        <v>2.5874159232934062</v>
      </c>
      <c r="BV45" s="667">
        <v>688492</v>
      </c>
      <c r="BW45" s="187">
        <v>2.0700370184232355</v>
      </c>
      <c r="BX45" s="667">
        <v>680532</v>
      </c>
      <c r="BY45" s="187">
        <v>3.5120968845921112</v>
      </c>
      <c r="BZ45" s="667">
        <v>674697</v>
      </c>
      <c r="CA45" s="187">
        <v>2.2660201562113969</v>
      </c>
      <c r="CB45" s="667">
        <v>678063</v>
      </c>
      <c r="CC45" s="187">
        <v>3.05864221455181</v>
      </c>
      <c r="CD45" s="667">
        <v>689168</v>
      </c>
      <c r="CE45" s="187">
        <v>1.2725787206028514</v>
      </c>
      <c r="CF45" s="330">
        <v>681789</v>
      </c>
      <c r="CG45" s="188">
        <v>5.6139899744093356</v>
      </c>
      <c r="CH45" s="667">
        <v>678620</v>
      </c>
      <c r="CI45" s="187">
        <v>4.2755399165636021</v>
      </c>
      <c r="CJ45" s="667">
        <v>692843</v>
      </c>
      <c r="CK45" s="187">
        <v>-0.98734980393054173</v>
      </c>
      <c r="CL45" s="332">
        <v>7977439</v>
      </c>
      <c r="CM45" s="333">
        <v>7977784</v>
      </c>
      <c r="CN45" s="334">
        <v>3882259</v>
      </c>
      <c r="CO45" s="729">
        <v>4056114</v>
      </c>
      <c r="CP45" s="336">
        <v>624100</v>
      </c>
      <c r="CQ45" s="337">
        <v>3.4770339346972321</v>
      </c>
      <c r="CR45" s="330">
        <v>536606</v>
      </c>
      <c r="CS45" s="191">
        <v>-2.8026786021565755</v>
      </c>
      <c r="CT45" s="338">
        <v>707712</v>
      </c>
      <c r="CU45" s="339">
        <v>-0.72285776409277958</v>
      </c>
      <c r="CV45" s="667">
        <v>665568</v>
      </c>
      <c r="CW45" s="191">
        <v>3.1629265207808288</v>
      </c>
      <c r="CX45" s="338">
        <v>719877</v>
      </c>
      <c r="CY45" s="339">
        <v>4.5585133886813338</v>
      </c>
      <c r="CZ45" s="667">
        <v>701916</v>
      </c>
      <c r="DA45" s="191">
        <v>3.1422475357514514</v>
      </c>
      <c r="DB45" s="338">
        <v>695328</v>
      </c>
      <c r="DC45" s="339">
        <v>3.0578170645489706</v>
      </c>
      <c r="DD45" s="338">
        <v>689314</v>
      </c>
      <c r="DE45" s="339">
        <v>1.6592853466418376</v>
      </c>
      <c r="DF45" s="338">
        <v>658295</v>
      </c>
      <c r="DG45" s="339">
        <v>-4.4797494950432935</v>
      </c>
      <c r="DH45" s="338">
        <v>677654</v>
      </c>
      <c r="DI45" s="339">
        <v>-0.60649262455100938</v>
      </c>
      <c r="DJ45" s="338">
        <v>709789</v>
      </c>
      <c r="DK45" s="339">
        <v>4.5929975538593055</v>
      </c>
      <c r="DL45" s="338">
        <v>717925</v>
      </c>
      <c r="DM45" s="1021">
        <v>3.6201563702021815</v>
      </c>
      <c r="DN45" s="1174">
        <v>8104084</v>
      </c>
      <c r="DO45" s="333">
        <v>7878571</v>
      </c>
      <c r="DP45" s="1011">
        <v>3955779</v>
      </c>
      <c r="DQ45" s="1034">
        <v>4130298</v>
      </c>
      <c r="DR45" s="1130">
        <v>619697</v>
      </c>
      <c r="DS45" s="339">
        <v>-0.70549591411632662</v>
      </c>
      <c r="DT45" s="338">
        <v>521504</v>
      </c>
      <c r="DU45" s="1172">
        <v>-2.8143554116055469</v>
      </c>
      <c r="DV45" s="1270">
        <v>501704</v>
      </c>
      <c r="DW45" s="191">
        <v>-29.109016096943378</v>
      </c>
      <c r="DX45" s="338">
        <v>325739</v>
      </c>
      <c r="DY45" s="339">
        <v>-51.05849439876917</v>
      </c>
      <c r="DZ45" s="338">
        <v>493014</v>
      </c>
      <c r="EA45" s="339">
        <v>-31.514133664501017</v>
      </c>
      <c r="EB45" s="338">
        <v>599107</v>
      </c>
      <c r="EC45" s="339">
        <v>-14.646909316784345</v>
      </c>
      <c r="ED45" s="1373">
        <v>619448</v>
      </c>
      <c r="EE45" s="339">
        <v>-10.912835381287678</v>
      </c>
      <c r="EF45" s="1373">
        <v>616230</v>
      </c>
      <c r="EG45" s="339">
        <v>-10.602425019657218</v>
      </c>
      <c r="EH45" s="1373">
        <v>687344</v>
      </c>
      <c r="EI45" s="339">
        <v>4.4127632748236039</v>
      </c>
      <c r="EJ45" s="1373">
        <v>703365</v>
      </c>
      <c r="EK45" s="339">
        <v>3.7941191227381523</v>
      </c>
      <c r="EL45" s="1373">
        <v>709438</v>
      </c>
      <c r="EM45" s="339">
        <v>-4.9451315813570318E-2</v>
      </c>
      <c r="EN45" s="1373">
        <v>791357</v>
      </c>
      <c r="EO45" s="339">
        <v>10.228366472820966</v>
      </c>
      <c r="EP45" s="1174">
        <v>7187947</v>
      </c>
      <c r="EQ45" s="1639">
        <v>7549079</v>
      </c>
      <c r="ER45" s="1649">
        <v>-4.1821289672962223</v>
      </c>
      <c r="ES45" s="2598"/>
      <c r="ET45" s="1011">
        <v>3060765</v>
      </c>
      <c r="EU45" s="1721">
        <v>3340882</v>
      </c>
      <c r="EV45" s="1373">
        <v>638178</v>
      </c>
      <c r="EW45" s="339">
        <v>2.9822639128477277</v>
      </c>
      <c r="EX45" s="1373">
        <v>574291</v>
      </c>
      <c r="EY45" s="339">
        <v>10.122070012885814</v>
      </c>
      <c r="EZ45" s="1373">
        <v>791568</v>
      </c>
      <c r="FA45" s="339">
        <v>57.775899733707519</v>
      </c>
      <c r="FB45" s="1373">
        <v>735431</v>
      </c>
      <c r="FC45" s="339">
        <v>125.77308827005669</v>
      </c>
      <c r="FD45" s="1373">
        <v>730831</v>
      </c>
      <c r="FE45" s="339">
        <v>48.237372569541634</v>
      </c>
      <c r="FF45" s="1373">
        <v>718463</v>
      </c>
      <c r="FG45" s="339">
        <v>19.922317716200951</v>
      </c>
      <c r="FH45" s="1373">
        <v>718762</v>
      </c>
      <c r="FI45" s="339">
        <v>16.032661337190518</v>
      </c>
      <c r="FJ45" s="1373">
        <v>637324</v>
      </c>
      <c r="FK45" s="339">
        <v>3.4230725540788285</v>
      </c>
      <c r="FL45" s="1373">
        <v>605087</v>
      </c>
      <c r="FM45" s="339">
        <v>-11.967370050513281</v>
      </c>
      <c r="FN45" s="1373">
        <v>592859</v>
      </c>
      <c r="FO45" s="339">
        <v>-15.71104618512436</v>
      </c>
      <c r="FP45" s="1373">
        <v>657773</v>
      </c>
      <c r="FQ45" s="339">
        <v>-7.2825250409479025</v>
      </c>
      <c r="FR45" s="1373">
        <v>738454</v>
      </c>
      <c r="FS45" s="339">
        <v>-6.6850991398319621</v>
      </c>
      <c r="FT45" s="1858">
        <v>8139021</v>
      </c>
      <c r="FU45" s="1859">
        <v>13.231511028114156</v>
      </c>
      <c r="FV45" s="1328"/>
      <c r="FW45" s="1011">
        <f t="shared" si="0"/>
        <v>4188762</v>
      </c>
      <c r="FX45" s="1478">
        <v>4145898</v>
      </c>
      <c r="FY45" s="1841">
        <v>24.095912396786233</v>
      </c>
      <c r="FZ45" s="2306">
        <v>641784</v>
      </c>
      <c r="GA45" s="2307">
        <v>0.56504611566052176</v>
      </c>
      <c r="GB45" s="2308"/>
      <c r="GC45" s="2309"/>
      <c r="GD45" s="2310"/>
      <c r="GE45" s="2309"/>
      <c r="GF45" s="2310"/>
      <c r="GG45" s="2309"/>
      <c r="GH45" s="2310"/>
      <c r="GI45" s="2309"/>
      <c r="GJ45" s="2310"/>
      <c r="GK45" s="2309"/>
      <c r="GL45" s="2310"/>
      <c r="GM45" s="2309"/>
      <c r="GN45" s="2310"/>
      <c r="GO45" s="2309"/>
      <c r="GP45" s="2310"/>
      <c r="GQ45" s="2309"/>
      <c r="GR45" s="2310"/>
      <c r="GS45" s="2309"/>
      <c r="GT45" s="2310"/>
      <c r="GU45" s="2309"/>
      <c r="GV45" s="2311"/>
      <c r="GW45" s="2312"/>
      <c r="GX45" s="2682"/>
      <c r="GY45" s="340"/>
      <c r="GZ45" s="1786"/>
      <c r="HA45" s="2684"/>
      <c r="HB45" s="1982"/>
      <c r="HC45" s="1997"/>
      <c r="HD45" s="2598"/>
      <c r="HE45" s="2024"/>
      <c r="HF45" s="2025"/>
      <c r="HG45" s="2686"/>
      <c r="HH45" s="1478"/>
      <c r="HI45" s="1500"/>
      <c r="HJ45" s="2596"/>
      <c r="HK45" s="2554"/>
      <c r="HL45" s="2554"/>
    </row>
    <row r="46" spans="2:220" s="18" customFormat="1">
      <c r="B46" s="10"/>
      <c r="C46" s="17"/>
      <c r="D46" s="10"/>
      <c r="E46" s="10"/>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9"/>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9"/>
      <c r="CP46" s="20"/>
      <c r="CQ46" s="10"/>
      <c r="CR46" s="20"/>
      <c r="CS46" s="10"/>
      <c r="CT46" s="20"/>
      <c r="CU46" s="10"/>
      <c r="CV46" s="20"/>
      <c r="CW46" s="10"/>
      <c r="CX46" s="20"/>
      <c r="CY46" s="10"/>
      <c r="CZ46" s="20"/>
      <c r="DA46" s="10"/>
      <c r="DB46" s="20"/>
      <c r="DC46" s="10"/>
      <c r="DD46" s="20"/>
      <c r="DE46" s="10"/>
      <c r="DF46" s="20"/>
      <c r="DG46" s="10"/>
      <c r="DH46" s="20"/>
      <c r="DI46" s="10"/>
      <c r="DJ46" s="20"/>
      <c r="DK46" s="10"/>
      <c r="DL46" s="20"/>
      <c r="DM46" s="10"/>
      <c r="DN46" s="10"/>
      <c r="DO46" s="20"/>
      <c r="DP46" s="10"/>
      <c r="DQ46" s="20"/>
      <c r="DR46" s="20"/>
      <c r="DS46" s="10"/>
      <c r="DT46" s="20"/>
      <c r="DU46" s="10"/>
      <c r="DV46" s="20"/>
      <c r="DW46" s="10"/>
      <c r="DX46" s="20"/>
      <c r="DY46" s="10"/>
      <c r="DZ46" s="20"/>
      <c r="EA46" s="10"/>
      <c r="EB46" s="20"/>
      <c r="EC46" s="10"/>
      <c r="ED46" s="20"/>
      <c r="EE46" s="10"/>
      <c r="EF46" s="20"/>
      <c r="EG46" s="10"/>
      <c r="EH46" s="20"/>
      <c r="EI46" s="10"/>
      <c r="EJ46" s="20"/>
      <c r="EK46" s="10"/>
      <c r="EL46" s="20"/>
      <c r="EM46" s="10"/>
      <c r="EN46" s="20"/>
      <c r="EO46" s="10"/>
      <c r="EQ46" s="20"/>
      <c r="ER46" s="10"/>
      <c r="ET46" s="10"/>
      <c r="EU46" s="20"/>
      <c r="EV46" s="20"/>
      <c r="EW46" s="10"/>
      <c r="EX46" s="20"/>
      <c r="EY46" s="10"/>
      <c r="EZ46" s="20"/>
      <c r="FA46" s="10"/>
      <c r="FB46" s="20"/>
      <c r="FC46" s="10"/>
      <c r="FD46" s="20"/>
      <c r="FE46" s="10"/>
      <c r="FF46" s="20"/>
      <c r="FG46" s="10"/>
      <c r="FH46" s="20"/>
      <c r="FI46" s="10"/>
      <c r="FJ46" s="20"/>
      <c r="FK46" s="10"/>
      <c r="FL46" s="20"/>
      <c r="FM46" s="10"/>
      <c r="FN46" s="20"/>
      <c r="FO46" s="10"/>
      <c r="FP46" s="20"/>
      <c r="FQ46" s="10"/>
      <c r="FR46" s="20"/>
      <c r="FS46" s="10"/>
      <c r="FT46" s="10"/>
      <c r="FV46" s="20"/>
      <c r="FW46" s="10"/>
      <c r="FX46" s="20"/>
      <c r="FY46" s="33"/>
      <c r="FZ46" s="20"/>
      <c r="GA46" s="10"/>
      <c r="GB46" s="20"/>
      <c r="GC46" s="10"/>
      <c r="GD46" s="20"/>
      <c r="GE46" s="10"/>
      <c r="GF46" s="20"/>
      <c r="GG46" s="10"/>
      <c r="GH46" s="20"/>
      <c r="GI46" s="10"/>
      <c r="GJ46" s="20"/>
      <c r="GK46" s="10"/>
      <c r="GL46" s="20"/>
      <c r="GM46" s="10"/>
      <c r="GN46" s="20"/>
      <c r="GO46" s="10"/>
      <c r="GP46" s="20"/>
      <c r="GQ46" s="10"/>
      <c r="GR46" s="20"/>
      <c r="GS46" s="10"/>
      <c r="GT46" s="20"/>
      <c r="GU46" s="10"/>
      <c r="GV46" s="20"/>
      <c r="GW46" s="10"/>
      <c r="GX46" s="4"/>
      <c r="GY46" s="10"/>
      <c r="HA46" s="4"/>
      <c r="HB46" s="20"/>
      <c r="HC46" s="20"/>
      <c r="HE46" s="10"/>
      <c r="HF46" s="10"/>
      <c r="HH46" s="20"/>
      <c r="HI46" s="33"/>
    </row>
    <row r="47" spans="2:220" s="18" customFormat="1" ht="14">
      <c r="B47" s="10"/>
      <c r="C47" s="2560" t="s">
        <v>365</v>
      </c>
      <c r="D47" s="10"/>
      <c r="E47" s="10"/>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9"/>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9"/>
      <c r="CP47" s="20"/>
      <c r="CQ47" s="10"/>
      <c r="CR47" s="20"/>
      <c r="CS47" s="10"/>
      <c r="CT47" s="20"/>
      <c r="CU47" s="10"/>
      <c r="CV47" s="20"/>
      <c r="CW47" s="10"/>
      <c r="CX47" s="20"/>
      <c r="CY47" s="10"/>
      <c r="CZ47" s="20"/>
      <c r="DA47" s="10"/>
      <c r="DB47" s="20"/>
      <c r="DC47" s="10"/>
      <c r="DD47" s="20"/>
      <c r="DE47" s="10"/>
      <c r="DF47" s="20"/>
      <c r="DG47" s="10"/>
      <c r="DH47" s="20"/>
      <c r="DI47" s="10"/>
      <c r="DJ47" s="20"/>
      <c r="DK47" s="10"/>
      <c r="DL47" s="20"/>
      <c r="DM47" s="10"/>
      <c r="DN47" s="10"/>
      <c r="DO47" s="20"/>
      <c r="DP47" s="10"/>
      <c r="DQ47" s="20"/>
      <c r="DR47" s="20"/>
      <c r="DS47" s="10"/>
      <c r="DT47" s="20"/>
      <c r="DU47" s="10"/>
      <c r="DV47" s="20"/>
      <c r="DW47" s="10"/>
      <c r="DX47" s="20"/>
      <c r="DY47" s="10"/>
      <c r="DZ47" s="20"/>
      <c r="EA47" s="10"/>
      <c r="EB47" s="20"/>
      <c r="EC47" s="10"/>
      <c r="ED47" s="20"/>
      <c r="EE47" s="10"/>
      <c r="EF47" s="20"/>
      <c r="EG47" s="10"/>
      <c r="EH47" s="20"/>
      <c r="EI47" s="10"/>
      <c r="EJ47" s="20"/>
      <c r="EK47" s="10"/>
      <c r="EL47" s="20"/>
      <c r="EM47" s="10"/>
      <c r="EN47" s="20"/>
      <c r="EO47" s="10"/>
      <c r="EQ47" s="20"/>
      <c r="ER47" s="10"/>
      <c r="ET47" s="10"/>
      <c r="EU47" s="20"/>
      <c r="EV47" s="20"/>
      <c r="EW47" s="10"/>
      <c r="EX47" s="20"/>
      <c r="EY47" s="10"/>
      <c r="EZ47" s="20"/>
      <c r="FA47" s="10"/>
      <c r="FB47" s="20"/>
      <c r="FC47" s="10"/>
      <c r="FD47" s="20"/>
      <c r="FE47" s="10"/>
      <c r="FF47" s="20"/>
      <c r="FG47" s="10"/>
      <c r="FH47" s="20"/>
      <c r="FI47" s="10"/>
      <c r="FJ47" s="20"/>
      <c r="FK47" s="10"/>
      <c r="FL47" s="20"/>
      <c r="FM47" s="10"/>
      <c r="FN47" s="20"/>
      <c r="FO47" s="10"/>
      <c r="FP47" s="20"/>
      <c r="FQ47" s="10"/>
      <c r="FR47" s="20"/>
      <c r="FS47" s="10"/>
      <c r="FT47" s="10"/>
      <c r="FV47" s="20"/>
      <c r="FW47" s="10"/>
      <c r="FX47" s="20"/>
      <c r="FY47" s="33"/>
      <c r="FZ47" s="20"/>
      <c r="GA47" s="10"/>
      <c r="GB47" s="20"/>
      <c r="GC47" s="10"/>
      <c r="GD47" s="20"/>
      <c r="GE47" s="10"/>
      <c r="GF47" s="20"/>
      <c r="GG47" s="10"/>
      <c r="GH47" s="20"/>
      <c r="GI47" s="10"/>
      <c r="GJ47" s="20"/>
      <c r="GK47" s="10"/>
      <c r="GL47" s="20"/>
      <c r="GM47" s="10"/>
      <c r="GN47" s="20"/>
      <c r="GO47" s="10"/>
      <c r="GP47" s="20"/>
      <c r="GQ47" s="10"/>
      <c r="GR47" s="20"/>
      <c r="GS47" s="10"/>
      <c r="GT47" s="20"/>
      <c r="GU47" s="10"/>
      <c r="GV47" s="20"/>
      <c r="GW47" s="10"/>
      <c r="GX47" s="4"/>
      <c r="GY47" s="10"/>
      <c r="HA47" s="4"/>
      <c r="HB47" s="20"/>
      <c r="HC47" s="20"/>
      <c r="HE47" s="10"/>
      <c r="HF47" s="10"/>
      <c r="HH47" s="20"/>
      <c r="HI47" s="33"/>
    </row>
    <row r="48" spans="2:220" s="18" customFormat="1" ht="14">
      <c r="B48" s="10"/>
      <c r="C48" s="59" t="s">
        <v>354</v>
      </c>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7"/>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7"/>
      <c r="CP48" s="20"/>
      <c r="CQ48" s="10"/>
      <c r="CR48" s="20"/>
      <c r="CS48" s="10"/>
      <c r="CT48" s="20"/>
      <c r="CU48" s="10"/>
      <c r="CV48" s="20"/>
      <c r="CW48" s="10"/>
      <c r="CX48" s="20"/>
      <c r="CY48" s="10"/>
      <c r="CZ48" s="20"/>
      <c r="DA48" s="10"/>
      <c r="DB48" s="20"/>
      <c r="DC48" s="10"/>
      <c r="DD48" s="20"/>
      <c r="DE48" s="10"/>
      <c r="DF48" s="20"/>
      <c r="DG48" s="10"/>
      <c r="DH48" s="20"/>
      <c r="DI48" s="10"/>
      <c r="DJ48" s="20"/>
      <c r="DK48" s="10"/>
      <c r="DL48" s="20"/>
      <c r="DM48" s="10"/>
      <c r="DN48" s="10"/>
      <c r="DO48" s="20"/>
      <c r="DP48" s="10"/>
      <c r="DQ48" s="20"/>
      <c r="DR48" s="20"/>
      <c r="DS48" s="10"/>
      <c r="DT48" s="20"/>
      <c r="DU48" s="10"/>
      <c r="DV48" s="20"/>
      <c r="DW48" s="10"/>
      <c r="DX48" s="20"/>
      <c r="DY48" s="10"/>
      <c r="DZ48" s="20"/>
      <c r="EA48" s="10"/>
      <c r="EB48" s="20"/>
      <c r="EC48" s="10"/>
      <c r="ED48" s="20"/>
      <c r="EE48" s="10"/>
      <c r="EF48" s="20"/>
      <c r="EG48" s="10"/>
      <c r="EH48" s="20"/>
      <c r="EI48" s="10"/>
      <c r="EJ48" s="20"/>
      <c r="EK48" s="10"/>
      <c r="EL48" s="20"/>
      <c r="EM48" s="10"/>
      <c r="EN48" s="20"/>
      <c r="EO48" s="10"/>
      <c r="EQ48" s="20"/>
      <c r="ER48" s="10"/>
      <c r="ET48" s="10"/>
      <c r="EU48" s="20"/>
      <c r="EV48" s="20"/>
      <c r="EW48" s="10"/>
      <c r="EX48" s="20"/>
      <c r="EY48" s="10"/>
      <c r="EZ48" s="20"/>
      <c r="FA48" s="10"/>
      <c r="FB48" s="20"/>
      <c r="FC48" s="10"/>
      <c r="FD48" s="20"/>
      <c r="FE48" s="10"/>
      <c r="FF48" s="20"/>
      <c r="FG48" s="10"/>
      <c r="FH48" s="20"/>
      <c r="FI48" s="10"/>
      <c r="FJ48" s="20"/>
      <c r="FK48" s="10"/>
      <c r="FL48" s="20"/>
      <c r="FM48" s="10"/>
      <c r="FN48" s="20"/>
      <c r="FO48" s="10"/>
      <c r="FP48" s="20"/>
      <c r="FQ48" s="10"/>
      <c r="FR48" s="20"/>
      <c r="FS48" s="10"/>
      <c r="FT48" s="10"/>
      <c r="FV48" s="20"/>
      <c r="FW48" s="10"/>
      <c r="FX48" s="20"/>
      <c r="FY48" s="33"/>
      <c r="FZ48" s="20"/>
      <c r="GA48" s="10"/>
      <c r="GB48" s="20"/>
      <c r="GC48" s="10"/>
      <c r="GD48" s="20"/>
      <c r="GE48" s="10"/>
      <c r="GF48" s="20"/>
      <c r="GG48" s="10"/>
      <c r="GH48" s="20"/>
      <c r="GI48" s="10"/>
      <c r="GJ48" s="20"/>
      <c r="GK48" s="10"/>
      <c r="GL48" s="20"/>
      <c r="GM48" s="10"/>
      <c r="GN48" s="20"/>
      <c r="GO48" s="10"/>
      <c r="GP48" s="20"/>
      <c r="GQ48" s="10"/>
      <c r="GR48" s="20"/>
      <c r="GS48" s="10"/>
      <c r="GT48" s="20"/>
      <c r="GU48" s="10"/>
      <c r="GV48" s="20"/>
      <c r="GW48" s="10"/>
      <c r="GX48" s="4"/>
      <c r="GY48" s="10"/>
      <c r="HA48" s="4"/>
      <c r="HB48" s="20"/>
      <c r="HC48" s="20"/>
      <c r="HE48" s="10"/>
      <c r="HF48" s="10"/>
      <c r="HH48" s="20"/>
      <c r="HI48" s="33"/>
    </row>
    <row r="49" spans="2:217" s="18" customFormat="1" ht="13.5">
      <c r="B49" s="10"/>
      <c r="C49" s="21"/>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Q49" s="10"/>
      <c r="ER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V49" s="10"/>
      <c r="FW49" s="10"/>
      <c r="FX49" s="10"/>
      <c r="FY49" s="33"/>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4"/>
      <c r="GY49" s="10"/>
      <c r="HA49" s="4"/>
      <c r="HB49" s="10"/>
      <c r="HC49" s="10"/>
      <c r="HE49" s="10"/>
      <c r="HF49" s="10"/>
      <c r="HH49" s="10"/>
      <c r="HI49" s="33"/>
    </row>
    <row r="50" spans="2:217" s="18" customFormat="1">
      <c r="B50" s="10"/>
      <c r="C50" s="17"/>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22"/>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22"/>
      <c r="CP50" s="20"/>
      <c r="CQ50" s="10"/>
      <c r="CR50" s="20"/>
      <c r="CS50" s="10"/>
      <c r="CT50" s="20"/>
      <c r="CU50" s="10"/>
      <c r="CV50" s="20"/>
      <c r="CW50" s="10"/>
      <c r="CX50" s="20"/>
      <c r="CY50" s="10"/>
      <c r="CZ50" s="20"/>
      <c r="DA50" s="10"/>
      <c r="DB50" s="20"/>
      <c r="DC50" s="10"/>
      <c r="DD50" s="20"/>
      <c r="DE50" s="10"/>
      <c r="DF50" s="20"/>
      <c r="DG50" s="10"/>
      <c r="DH50" s="20"/>
      <c r="DI50" s="10"/>
      <c r="DJ50" s="20"/>
      <c r="DK50" s="10"/>
      <c r="DL50" s="20"/>
      <c r="DM50" s="10"/>
      <c r="DN50" s="10"/>
      <c r="DO50" s="20"/>
      <c r="DP50" s="10"/>
      <c r="DQ50" s="20"/>
      <c r="DR50" s="20"/>
      <c r="DS50" s="10"/>
      <c r="DT50" s="20"/>
      <c r="DU50" s="10"/>
      <c r="DV50" s="20"/>
      <c r="DW50" s="10"/>
      <c r="DX50" s="20"/>
      <c r="DY50" s="10"/>
      <c r="DZ50" s="20"/>
      <c r="EA50" s="10"/>
      <c r="EB50" s="20"/>
      <c r="EC50" s="10"/>
      <c r="ED50" s="20"/>
      <c r="EE50" s="10"/>
      <c r="EF50" s="20"/>
      <c r="EG50" s="10"/>
      <c r="EH50" s="20"/>
      <c r="EI50" s="10"/>
      <c r="EJ50" s="20"/>
      <c r="EK50" s="10"/>
      <c r="EL50" s="20"/>
      <c r="EM50" s="10"/>
      <c r="EN50" s="20"/>
      <c r="EO50" s="10"/>
      <c r="EQ50" s="20"/>
      <c r="ER50" s="10"/>
      <c r="ET50" s="10"/>
      <c r="EU50" s="20"/>
      <c r="EV50" s="20"/>
      <c r="EW50" s="10"/>
      <c r="EX50" s="20"/>
      <c r="EY50" s="10"/>
      <c r="EZ50" s="20"/>
      <c r="FA50" s="10"/>
      <c r="FB50" s="20"/>
      <c r="FC50" s="10"/>
      <c r="FD50" s="20"/>
      <c r="FE50" s="10"/>
      <c r="FF50" s="20"/>
      <c r="FG50" s="10"/>
      <c r="FH50" s="20"/>
      <c r="FI50" s="10"/>
      <c r="FJ50" s="20"/>
      <c r="FK50" s="10"/>
      <c r="FL50" s="20"/>
      <c r="FM50" s="10"/>
      <c r="FN50" s="20"/>
      <c r="FO50" s="10"/>
      <c r="FP50" s="20"/>
      <c r="FQ50" s="10"/>
      <c r="FR50" s="20"/>
      <c r="FS50" s="10"/>
      <c r="FT50" s="10"/>
      <c r="FV50" s="20"/>
      <c r="FW50" s="10"/>
      <c r="FX50" s="20"/>
      <c r="FY50" s="33"/>
      <c r="FZ50" s="20"/>
      <c r="GA50" s="10"/>
      <c r="GB50" s="20"/>
      <c r="GC50" s="10"/>
      <c r="GD50" s="20"/>
      <c r="GE50" s="10"/>
      <c r="GF50" s="20"/>
      <c r="GG50" s="10"/>
      <c r="GH50" s="20"/>
      <c r="GI50" s="10"/>
      <c r="GJ50" s="20"/>
      <c r="GK50" s="10"/>
      <c r="GL50" s="20"/>
      <c r="GM50" s="10"/>
      <c r="GN50" s="20"/>
      <c r="GO50" s="10"/>
      <c r="GP50" s="20"/>
      <c r="GQ50" s="10"/>
      <c r="GR50" s="20"/>
      <c r="GS50" s="10"/>
      <c r="GT50" s="20"/>
      <c r="GU50" s="10"/>
      <c r="GV50" s="20"/>
      <c r="GW50" s="10"/>
      <c r="GX50" s="4"/>
      <c r="GY50" s="10"/>
      <c r="HA50" s="4"/>
      <c r="HB50" s="20"/>
      <c r="HC50" s="20"/>
      <c r="HE50" s="10"/>
      <c r="HF50" s="10"/>
      <c r="HH50" s="20"/>
      <c r="HI50" s="33"/>
    </row>
    <row r="51" spans="2:217" s="18" customFormat="1">
      <c r="B51" s="10"/>
      <c r="C51" s="17"/>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Q51" s="10"/>
      <c r="ER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V51" s="10"/>
      <c r="FW51" s="10"/>
      <c r="FX51" s="10"/>
      <c r="FY51" s="33"/>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4"/>
      <c r="GY51" s="10"/>
      <c r="HA51" s="4"/>
      <c r="HB51" s="10"/>
      <c r="HC51" s="10"/>
      <c r="HE51" s="10"/>
      <c r="HF51" s="10"/>
      <c r="HH51" s="10"/>
      <c r="HI51" s="33"/>
    </row>
    <row r="52" spans="2:217" s="18" customFormat="1">
      <c r="B52" s="10"/>
      <c r="C52" s="17"/>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Q52" s="10"/>
      <c r="ER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V52" s="10"/>
      <c r="FW52" s="10"/>
      <c r="FX52" s="10"/>
      <c r="FY52" s="33"/>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4"/>
      <c r="GY52" s="10"/>
      <c r="HA52" s="4"/>
      <c r="HB52" s="10"/>
      <c r="HC52" s="10"/>
      <c r="HE52" s="10"/>
      <c r="HF52" s="10"/>
      <c r="HH52" s="10"/>
      <c r="HI52" s="33"/>
    </row>
    <row r="53" spans="2:217" s="18" customFormat="1">
      <c r="B53" s="10"/>
      <c r="C53" s="17"/>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Q53" s="10"/>
      <c r="ER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V53" s="10"/>
      <c r="FW53" s="10"/>
      <c r="FX53" s="10"/>
      <c r="FY53" s="33"/>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4"/>
      <c r="GY53" s="10"/>
      <c r="HA53" s="4"/>
      <c r="HB53" s="10"/>
      <c r="HC53" s="10"/>
      <c r="HE53" s="10"/>
      <c r="HF53" s="10"/>
      <c r="HH53" s="10"/>
      <c r="HI53" s="33"/>
    </row>
    <row r="54" spans="2:217" s="18" customFormat="1">
      <c r="B54" s="10"/>
      <c r="C54" s="17"/>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Q54" s="10"/>
      <c r="ER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V54" s="10"/>
      <c r="FW54" s="10"/>
      <c r="FX54" s="10"/>
      <c r="FY54" s="33"/>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4"/>
      <c r="GY54" s="10"/>
      <c r="HA54" s="4"/>
      <c r="HB54" s="10"/>
      <c r="HC54" s="10"/>
      <c r="HE54" s="10"/>
      <c r="HF54" s="10"/>
      <c r="HH54" s="10"/>
      <c r="HI54" s="33"/>
    </row>
    <row r="55" spans="2:217" s="18" customFormat="1">
      <c r="B55" s="10"/>
      <c r="C55" s="17"/>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Q55" s="10"/>
      <c r="ER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V55" s="10"/>
      <c r="FW55" s="10"/>
      <c r="FX55" s="10"/>
      <c r="FY55" s="33"/>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4"/>
      <c r="GY55" s="10"/>
      <c r="HA55" s="4"/>
      <c r="HB55" s="10"/>
      <c r="HC55" s="10"/>
      <c r="HE55" s="10"/>
      <c r="HF55" s="10"/>
      <c r="HH55" s="10"/>
      <c r="HI55" s="33"/>
    </row>
    <row r="56" spans="2:217" s="18" customFormat="1">
      <c r="B56" s="10"/>
      <c r="C56" s="17"/>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Q56" s="10"/>
      <c r="ER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V56" s="10"/>
      <c r="FW56" s="10"/>
      <c r="FX56" s="10"/>
      <c r="FY56" s="33"/>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4"/>
      <c r="GY56" s="10"/>
      <c r="HA56" s="4"/>
      <c r="HB56" s="10"/>
      <c r="HC56" s="10"/>
      <c r="HE56" s="10"/>
      <c r="HF56" s="10"/>
      <c r="HH56" s="10"/>
      <c r="HI56" s="33"/>
    </row>
    <row r="57" spans="2:217" s="18" customFormat="1">
      <c r="B57" s="10"/>
      <c r="C57" s="17"/>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Q57" s="10"/>
      <c r="ER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V57" s="10"/>
      <c r="FW57" s="10"/>
      <c r="FX57" s="10"/>
      <c r="FY57" s="33"/>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4"/>
      <c r="GY57" s="10"/>
      <c r="HA57" s="4"/>
      <c r="HB57" s="10"/>
      <c r="HC57" s="10"/>
      <c r="HE57" s="10"/>
      <c r="HF57" s="10"/>
      <c r="HH57" s="10"/>
      <c r="HI57" s="33"/>
    </row>
    <row r="58" spans="2:217" s="18" customFormat="1">
      <c r="B58" s="10"/>
      <c r="C58" s="17"/>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Q58" s="10"/>
      <c r="ER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V58" s="10"/>
      <c r="FW58" s="10"/>
      <c r="FX58" s="10"/>
      <c r="FY58" s="33"/>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4"/>
      <c r="GY58" s="10"/>
      <c r="HA58" s="4"/>
      <c r="HB58" s="10"/>
      <c r="HC58" s="10"/>
      <c r="HE58" s="10"/>
      <c r="HF58" s="10"/>
      <c r="HH58" s="10"/>
      <c r="HI58" s="33"/>
    </row>
    <row r="59" spans="2:217" s="18" customFormat="1">
      <c r="B59" s="10"/>
      <c r="C59" s="17"/>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Q59" s="10"/>
      <c r="ER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V59" s="10"/>
      <c r="FW59" s="10"/>
      <c r="FX59" s="10"/>
      <c r="FY59" s="33"/>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4"/>
      <c r="GY59" s="10"/>
      <c r="HA59" s="4"/>
      <c r="HB59" s="10"/>
      <c r="HC59" s="10"/>
      <c r="HE59" s="10"/>
      <c r="HF59" s="10"/>
      <c r="HH59" s="10"/>
      <c r="HI59" s="33"/>
    </row>
  </sheetData>
  <sheetProtection algorithmName="SHA-512" hashValue="/ROAdNQJ9JN/8d/lnuuc+CONq88J1D5filIoqHBaY8yBmQhp9jqBWp8aOt73MeUUxspieKw5sisWS0GgDbZbsA==" saltValue="iB9TZVyANguAztqaV1m29A==" spinCount="100000" sheet="1" objects="1" scenarios="1"/>
  <customSheetViews>
    <customSheetView guid="{F331A933-D01F-4452-8098-885072408C01}" scale="90" fitToPage="1" hiddenColumns="1" topLeftCell="B1">
      <pane xSplit="3" ySplit="3" topLeftCell="FJ18" activePane="bottomRight" state="frozen"/>
      <selection pane="bottomRight" activeCell="FJ21" sqref="FJ21:FJ31"/>
      <pageMargins left="0.7" right="0.7" top="0.75" bottom="0.75" header="0.3" footer="0.3"/>
      <pageSetup paperSize="8" fitToWidth="0" orientation="landscape" r:id="rId1"/>
    </customSheetView>
    <customSheetView guid="{97CB7DFC-8A5B-431E-90B8-FBA4A6BBAEC8}" fitToPage="1" hiddenRows="1" hiddenColumns="1" topLeftCell="B1">
      <pane xSplit="2" ySplit="3" topLeftCell="BK26" activePane="bottomRight" state="frozen"/>
      <selection pane="bottomRight" activeCell="BV32" sqref="BV32"/>
      <pageMargins left="0.7" right="0.7" top="0.75" bottom="0.75" header="0.3" footer="0.3"/>
      <pageSetup paperSize="9" fitToWidth="0" orientation="portrait" r:id="rId2"/>
    </customSheetView>
    <customSheetView guid="{DBBA6C60-A5A4-40CA-8BB4-C91C2ECFC575}" fitToPage="1" hiddenRows="1" hiddenColumns="1" topLeftCell="B1">
      <pane xSplit="2" ySplit="3" topLeftCell="BK14" activePane="bottomRight" state="frozen"/>
      <selection pane="bottomRight" activeCell="BN23" sqref="BN23:BN36"/>
      <pageMargins left="0.7" right="0.7" top="0.75" bottom="0.75" header="0.3" footer="0.3"/>
      <pageSetup paperSize="9" fitToWidth="0" orientation="portrait" r:id="rId3"/>
    </customSheetView>
    <customSheetView guid="{E221BAA4-18AE-4570-8758-30203920F332}" topLeftCell="A46">
      <selection activeCell="B69" sqref="B69"/>
      <pageMargins left="0.7" right="0.7" top="0.75" bottom="0.75" header="0.3" footer="0.3"/>
    </customSheetView>
    <customSheetView guid="{C692FAC9-3AA5-42A3-887A-EF7C3E11EB0A}" fitToPage="1" hiddenRows="1" hiddenColumns="1" topLeftCell="B1">
      <pane xSplit="2" ySplit="3" topLeftCell="BK23" activePane="bottomRight" state="frozen"/>
      <selection pane="bottomRight" activeCell="BT18" sqref="BT18"/>
      <pageMargins left="0.7" right="0.7" top="0.75" bottom="0.75" header="0.3" footer="0.3"/>
      <pageSetup paperSize="9" fitToWidth="0" orientation="portrait" r:id="rId4"/>
    </customSheetView>
  </customSheetViews>
  <mergeCells count="133">
    <mergeCell ref="GX40:GX42"/>
    <mergeCell ref="HA40:HA42"/>
    <mergeCell ref="HG40:HG42"/>
    <mergeCell ref="GX44:GX45"/>
    <mergeCell ref="HA44:HA45"/>
    <mergeCell ref="HG44:HG45"/>
    <mergeCell ref="HD40:HD42"/>
    <mergeCell ref="HD44:HD45"/>
    <mergeCell ref="GX34:GX36"/>
    <mergeCell ref="HA34:HA36"/>
    <mergeCell ref="HG34:HG36"/>
    <mergeCell ref="GX37:GX39"/>
    <mergeCell ref="HA37:HA39"/>
    <mergeCell ref="HG37:HG39"/>
    <mergeCell ref="HD34:HD36"/>
    <mergeCell ref="HD37:HD39"/>
    <mergeCell ref="GX13:GX20"/>
    <mergeCell ref="HA13:HA20"/>
    <mergeCell ref="HG13:HG20"/>
    <mergeCell ref="GX21:GX32"/>
    <mergeCell ref="HA21:HA32"/>
    <mergeCell ref="HG21:HG32"/>
    <mergeCell ref="HD13:HD20"/>
    <mergeCell ref="HD21:HD32"/>
    <mergeCell ref="GY3:GZ3"/>
    <mergeCell ref="HH3:HI3"/>
    <mergeCell ref="GX4:GX8"/>
    <mergeCell ref="HA4:HA8"/>
    <mergeCell ref="HG4:HG8"/>
    <mergeCell ref="GX9:GX12"/>
    <mergeCell ref="HA9:HA12"/>
    <mergeCell ref="HG9:HG12"/>
    <mergeCell ref="HB3:HC3"/>
    <mergeCell ref="HE3:HF3"/>
    <mergeCell ref="GL3:GM3"/>
    <mergeCell ref="GN3:GO3"/>
    <mergeCell ref="GP3:GQ3"/>
    <mergeCell ref="GR3:GS3"/>
    <mergeCell ref="GT3:GU3"/>
    <mergeCell ref="GV3:GW3"/>
    <mergeCell ref="FZ3:GA3"/>
    <mergeCell ref="GB3:GC3"/>
    <mergeCell ref="GD3:GE3"/>
    <mergeCell ref="GF3:GG3"/>
    <mergeCell ref="GH3:GI3"/>
    <mergeCell ref="GJ3:GK3"/>
    <mergeCell ref="HD4:HD8"/>
    <mergeCell ref="HD9:HD12"/>
    <mergeCell ref="HJ4:HJ8"/>
    <mergeCell ref="HJ9:HJ12"/>
    <mergeCell ref="HJ13:HJ20"/>
    <mergeCell ref="HJ21:HJ32"/>
    <mergeCell ref="B43:C43"/>
    <mergeCell ref="CD3:CE3"/>
    <mergeCell ref="CF3:CG3"/>
    <mergeCell ref="CH3:CI3"/>
    <mergeCell ref="CJ3:CK3"/>
    <mergeCell ref="B10:B12"/>
    <mergeCell ref="B41:B42"/>
    <mergeCell ref="B22:B32"/>
    <mergeCell ref="B35:B36"/>
    <mergeCell ref="BF3:BG3"/>
    <mergeCell ref="BH3:BI3"/>
    <mergeCell ref="B5:B8"/>
    <mergeCell ref="B33:C33"/>
    <mergeCell ref="AL3:AM3"/>
    <mergeCell ref="AN3:AO3"/>
    <mergeCell ref="AP3:AQ3"/>
    <mergeCell ref="AR3:AS3"/>
    <mergeCell ref="CR3:CS3"/>
    <mergeCell ref="DD3:DE3"/>
    <mergeCell ref="BZ3:CA3"/>
    <mergeCell ref="BX3:BY3"/>
    <mergeCell ref="AT3:AU3"/>
    <mergeCell ref="AV3:AW3"/>
    <mergeCell ref="AX3:AY3"/>
    <mergeCell ref="AZ3:BA3"/>
    <mergeCell ref="BB3:BC3"/>
    <mergeCell ref="BD3:BE3"/>
    <mergeCell ref="DL3:DM3"/>
    <mergeCell ref="DJ3:DK3"/>
    <mergeCell ref="DH3:DI3"/>
    <mergeCell ref="BN3:BO3"/>
    <mergeCell ref="CP3:CQ3"/>
    <mergeCell ref="BP3:BQ3"/>
    <mergeCell ref="BR3:BS3"/>
    <mergeCell ref="BT3:BU3"/>
    <mergeCell ref="BV3:BW3"/>
    <mergeCell ref="CB3:CC3"/>
    <mergeCell ref="DF3:DG3"/>
    <mergeCell ref="CX3:CY3"/>
    <mergeCell ref="CV3:CW3"/>
    <mergeCell ref="CZ3:DA3"/>
    <mergeCell ref="CT3:CU3"/>
    <mergeCell ref="DB3:DC3"/>
    <mergeCell ref="DR3:DS3"/>
    <mergeCell ref="DT3:DU3"/>
    <mergeCell ref="DV3:DW3"/>
    <mergeCell ref="DX3:DY3"/>
    <mergeCell ref="DZ3:EA3"/>
    <mergeCell ref="EB3:EC3"/>
    <mergeCell ref="ED3:EE3"/>
    <mergeCell ref="EF3:EG3"/>
    <mergeCell ref="EH3:EI3"/>
    <mergeCell ref="EJ3:EK3"/>
    <mergeCell ref="EL3:EM3"/>
    <mergeCell ref="EN3:EO3"/>
    <mergeCell ref="FL3:FM3"/>
    <mergeCell ref="FN3:FO3"/>
    <mergeCell ref="FP3:FQ3"/>
    <mergeCell ref="FR3:FS3"/>
    <mergeCell ref="EV3:EW3"/>
    <mergeCell ref="EX3:EY3"/>
    <mergeCell ref="EZ3:FA3"/>
    <mergeCell ref="FB3:FC3"/>
    <mergeCell ref="FD3:FE3"/>
    <mergeCell ref="FF3:FG3"/>
    <mergeCell ref="FX3:FY3"/>
    <mergeCell ref="HJ34:HJ36"/>
    <mergeCell ref="HJ37:HJ39"/>
    <mergeCell ref="HJ40:HJ42"/>
    <mergeCell ref="HJ44:HJ45"/>
    <mergeCell ref="ES40:ES42"/>
    <mergeCell ref="ES44:ES45"/>
    <mergeCell ref="ES37:ES39"/>
    <mergeCell ref="FH3:FI3"/>
    <mergeCell ref="FJ3:FK3"/>
    <mergeCell ref="EQ3:ER3"/>
    <mergeCell ref="ES4:ES8"/>
    <mergeCell ref="ES9:ES12"/>
    <mergeCell ref="ES13:ES20"/>
    <mergeCell ref="ES21:ES32"/>
    <mergeCell ref="ES34:ES36"/>
  </mergeCells>
  <phoneticPr fontId="3"/>
  <pageMargins left="0.7" right="0.7" top="0.75" bottom="0.75" header="0.3" footer="0.3"/>
  <pageSetup paperSize="8" scale="77" orientation="landscape" r:id="rId5"/>
  <colBreaks count="1" manualBreakCount="1">
    <brk id="159" max="4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EC51"/>
  <sheetViews>
    <sheetView view="pageBreakPreview" zoomScaleNormal="69" zoomScaleSheetLayoutView="100" workbookViewId="0">
      <pane xSplit="5" ySplit="3" topLeftCell="N4" activePane="bottomRight" state="frozen"/>
      <selection activeCell="E15" sqref="E15"/>
      <selection pane="topRight" activeCell="E15" sqref="E15"/>
      <selection pane="bottomLeft" activeCell="E15" sqref="E15"/>
      <selection pane="bottomRight" activeCell="N4" sqref="N4"/>
    </sheetView>
  </sheetViews>
  <sheetFormatPr defaultColWidth="9" defaultRowHeight="14" outlineLevelCol="1"/>
  <cols>
    <col min="1" max="1" width="3.08984375" style="10" customWidth="1"/>
    <col min="2" max="3" width="10.6328125" style="10" hidden="1" customWidth="1"/>
    <col min="4" max="4" width="5.08984375" style="69" customWidth="1"/>
    <col min="5" max="5" width="18.90625" style="69" customWidth="1"/>
    <col min="6" max="7" width="10.6328125" style="10" hidden="1" customWidth="1"/>
    <col min="8" max="9" width="14.08984375" style="10" hidden="1" customWidth="1"/>
    <col min="10" max="11" width="10.6328125" style="10" hidden="1" customWidth="1"/>
    <col min="12" max="13" width="14.08984375" style="10" hidden="1" customWidth="1"/>
    <col min="14" max="14" width="10.6328125" style="10" customWidth="1"/>
    <col min="15" max="15" width="10.6328125" style="10" hidden="1" customWidth="1"/>
    <col min="16" max="17" width="14.08984375" style="10" hidden="1" customWidth="1"/>
    <col min="18" max="18" width="10.6328125" style="10" customWidth="1"/>
    <col min="19" max="19" width="10.6328125" style="10" hidden="1" customWidth="1"/>
    <col min="20" max="21" width="14.08984375" style="10" hidden="1" customWidth="1"/>
    <col min="22" max="22" width="11.453125" style="10" customWidth="1"/>
    <col min="23" max="23" width="10.6328125" style="10" hidden="1" customWidth="1"/>
    <col min="24" max="25" width="14.08984375" style="10" hidden="1" customWidth="1"/>
    <col min="26" max="26" width="11.90625" style="10" customWidth="1"/>
    <col min="27" max="27" width="10.6328125" style="10" hidden="1" customWidth="1"/>
    <col min="28" max="29" width="14.08984375" style="10" hidden="1" customWidth="1"/>
    <col min="30" max="30" width="11.453125" style="10" customWidth="1"/>
    <col min="31" max="31" width="10.6328125" style="10" hidden="1" customWidth="1"/>
    <col min="32" max="33" width="14.08984375" style="10" hidden="1" customWidth="1"/>
    <col min="34" max="34" width="11.453125" style="10" customWidth="1"/>
    <col min="35" max="35" width="10.6328125" style="10" hidden="1" customWidth="1"/>
    <col min="36" max="37" width="14.08984375" style="10" hidden="1" customWidth="1"/>
    <col min="38" max="49" width="10.6328125" style="10" hidden="1" customWidth="1"/>
    <col min="50" max="50" width="12" style="10" customWidth="1"/>
    <col min="51" max="51" width="10.6328125" style="10" hidden="1" customWidth="1"/>
    <col min="52" max="53" width="14.08984375" style="10" hidden="1" customWidth="1"/>
    <col min="54" max="65" width="9" style="10" hidden="1" customWidth="1"/>
    <col min="66" max="66" width="11" style="10" customWidth="1"/>
    <col min="67" max="67" width="10.6328125" style="10" hidden="1" customWidth="1"/>
    <col min="68" max="69" width="14.08984375" style="10" hidden="1" customWidth="1"/>
    <col min="70" max="81" width="10.6328125" style="10" hidden="1" customWidth="1" outlineLevel="1"/>
    <col min="82" max="82" width="11.453125" style="10" customWidth="1" collapsed="1"/>
    <col min="83" max="83" width="10.6328125" style="10" hidden="1" customWidth="1"/>
    <col min="84" max="85" width="14.08984375" style="10" hidden="1" customWidth="1"/>
    <col min="86" max="97" width="10.6328125" style="10" hidden="1" customWidth="1" outlineLevel="1"/>
    <col min="98" max="98" width="10.36328125" style="10" customWidth="1" collapsed="1"/>
    <col min="99" max="99" width="10.6328125" style="10" hidden="1" customWidth="1"/>
    <col min="100" max="100" width="15.453125" style="10" hidden="1" customWidth="1"/>
    <col min="101" max="101" width="14.08984375" style="10" hidden="1" customWidth="1"/>
    <col min="102" max="113" width="10.6328125" style="10" hidden="1" customWidth="1" outlineLevel="1"/>
    <col min="114" max="114" width="11.6328125" style="10" customWidth="1" collapsed="1"/>
    <col min="115" max="115" width="10.6328125" style="10" hidden="1" customWidth="1"/>
    <col min="116" max="117" width="14.08984375" style="10" hidden="1" customWidth="1"/>
    <col min="118" max="118" width="10.6328125" style="10" customWidth="1"/>
    <col min="119" max="129" width="10.6328125" style="10" hidden="1" customWidth="1"/>
    <col min="130" max="130" width="21.6328125" style="10" customWidth="1"/>
    <col min="131" max="131" width="10.6328125" style="10" hidden="1" customWidth="1"/>
    <col min="132" max="133" width="14.08984375" style="10" hidden="1" customWidth="1"/>
    <col min="134" max="16384" width="9" style="10"/>
  </cols>
  <sheetData>
    <row r="1" spans="2:133" ht="36.75" customHeight="1">
      <c r="D1" s="60" t="s">
        <v>92</v>
      </c>
    </row>
    <row r="2" spans="2:133" ht="14.5" thickBot="1">
      <c r="I2" s="11"/>
      <c r="M2" s="11"/>
      <c r="Q2" s="11"/>
      <c r="U2" s="11"/>
      <c r="Y2" s="11"/>
      <c r="AC2" s="11"/>
      <c r="AG2" s="11"/>
      <c r="AK2" s="11"/>
      <c r="BA2" s="11"/>
      <c r="BI2" s="13"/>
      <c r="BQ2" s="11"/>
      <c r="CD2" s="61"/>
      <c r="CG2" s="11"/>
      <c r="CT2" s="61"/>
      <c r="CW2" s="11"/>
      <c r="DJ2" s="61"/>
      <c r="DM2" s="11"/>
      <c r="DZ2" s="61" t="s">
        <v>69</v>
      </c>
      <c r="EC2" s="11"/>
    </row>
    <row r="3" spans="2:133" ht="24" customHeight="1" thickTop="1" thickBot="1">
      <c r="B3" s="14">
        <v>2007</v>
      </c>
      <c r="C3" s="14">
        <v>2008</v>
      </c>
      <c r="D3" s="2569"/>
      <c r="E3" s="2687"/>
      <c r="F3" s="114">
        <v>2009</v>
      </c>
      <c r="G3" s="115" t="s">
        <v>73</v>
      </c>
      <c r="H3" s="131" t="s">
        <v>156</v>
      </c>
      <c r="I3" s="672" t="s">
        <v>183</v>
      </c>
      <c r="J3" s="114">
        <v>2010</v>
      </c>
      <c r="K3" s="115" t="s">
        <v>83</v>
      </c>
      <c r="L3" s="131" t="s">
        <v>157</v>
      </c>
      <c r="M3" s="672" t="s">
        <v>184</v>
      </c>
      <c r="N3" s="114">
        <v>2011</v>
      </c>
      <c r="O3" s="115" t="s">
        <v>84</v>
      </c>
      <c r="P3" s="131" t="s">
        <v>158</v>
      </c>
      <c r="Q3" s="672" t="s">
        <v>185</v>
      </c>
      <c r="R3" s="114">
        <v>2012</v>
      </c>
      <c r="S3" s="115" t="s">
        <v>85</v>
      </c>
      <c r="T3" s="131" t="s">
        <v>159</v>
      </c>
      <c r="U3" s="672" t="s">
        <v>186</v>
      </c>
      <c r="V3" s="114">
        <v>2013</v>
      </c>
      <c r="W3" s="115" t="s">
        <v>86</v>
      </c>
      <c r="X3" s="131" t="s">
        <v>160</v>
      </c>
      <c r="Y3" s="672" t="s">
        <v>187</v>
      </c>
      <c r="Z3" s="114">
        <v>2014</v>
      </c>
      <c r="AA3" s="115" t="s">
        <v>87</v>
      </c>
      <c r="AB3" s="131" t="s">
        <v>161</v>
      </c>
      <c r="AC3" s="672" t="s">
        <v>188</v>
      </c>
      <c r="AD3" s="114">
        <v>2015</v>
      </c>
      <c r="AE3" s="115" t="s">
        <v>88</v>
      </c>
      <c r="AF3" s="131" t="s">
        <v>162</v>
      </c>
      <c r="AG3" s="672" t="s">
        <v>189</v>
      </c>
      <c r="AH3" s="114">
        <v>2016</v>
      </c>
      <c r="AI3" s="115" t="s">
        <v>89</v>
      </c>
      <c r="AJ3" s="131" t="s">
        <v>163</v>
      </c>
      <c r="AK3" s="672" t="s">
        <v>190</v>
      </c>
      <c r="AL3" s="116">
        <v>201701</v>
      </c>
      <c r="AM3" s="117">
        <v>201702</v>
      </c>
      <c r="AN3" s="117">
        <v>201703</v>
      </c>
      <c r="AO3" s="117">
        <v>201704</v>
      </c>
      <c r="AP3" s="117">
        <v>201705</v>
      </c>
      <c r="AQ3" s="117">
        <v>201706</v>
      </c>
      <c r="AR3" s="117">
        <v>201707</v>
      </c>
      <c r="AS3" s="117">
        <v>201708</v>
      </c>
      <c r="AT3" s="117">
        <v>201709</v>
      </c>
      <c r="AU3" s="117">
        <v>201710</v>
      </c>
      <c r="AV3" s="117">
        <v>201711</v>
      </c>
      <c r="AW3" s="117">
        <v>201712</v>
      </c>
      <c r="AX3" s="118">
        <v>2017</v>
      </c>
      <c r="AY3" s="115" t="s">
        <v>90</v>
      </c>
      <c r="AZ3" s="131" t="s">
        <v>164</v>
      </c>
      <c r="BA3" s="672" t="s">
        <v>191</v>
      </c>
      <c r="BB3" s="94" t="s">
        <v>114</v>
      </c>
      <c r="BC3" s="95" t="s">
        <v>115</v>
      </c>
      <c r="BD3" s="95" t="s">
        <v>116</v>
      </c>
      <c r="BE3" s="95" t="s">
        <v>117</v>
      </c>
      <c r="BF3" s="95" t="s">
        <v>118</v>
      </c>
      <c r="BG3" s="96" t="s">
        <v>119</v>
      </c>
      <c r="BH3" s="95" t="s">
        <v>120</v>
      </c>
      <c r="BI3" s="96" t="s">
        <v>121</v>
      </c>
      <c r="BJ3" s="95" t="s">
        <v>122</v>
      </c>
      <c r="BK3" s="96" t="s">
        <v>123</v>
      </c>
      <c r="BL3" s="95" t="s">
        <v>124</v>
      </c>
      <c r="BM3" s="95" t="s">
        <v>125</v>
      </c>
      <c r="BN3" s="118">
        <v>2018</v>
      </c>
      <c r="BO3" s="986" t="s">
        <v>91</v>
      </c>
      <c r="BP3" s="131" t="s">
        <v>165</v>
      </c>
      <c r="BQ3" s="672" t="s">
        <v>192</v>
      </c>
      <c r="BR3" s="94" t="s">
        <v>126</v>
      </c>
      <c r="BS3" s="119" t="s">
        <v>127</v>
      </c>
      <c r="BT3" s="120" t="s">
        <v>128</v>
      </c>
      <c r="BU3" s="120" t="s">
        <v>149</v>
      </c>
      <c r="BV3" s="120" t="s">
        <v>154</v>
      </c>
      <c r="BW3" s="120" t="s">
        <v>155</v>
      </c>
      <c r="BX3" s="120" t="s">
        <v>177</v>
      </c>
      <c r="BY3" s="120" t="s">
        <v>180</v>
      </c>
      <c r="BZ3" s="120" t="s">
        <v>194</v>
      </c>
      <c r="CA3" s="120" t="s">
        <v>205</v>
      </c>
      <c r="CB3" s="120" t="s">
        <v>209</v>
      </c>
      <c r="CC3" s="1036" t="s">
        <v>215</v>
      </c>
      <c r="CD3" s="1188">
        <v>2019</v>
      </c>
      <c r="CE3" s="115" t="s">
        <v>218</v>
      </c>
      <c r="CF3" s="1317" t="s">
        <v>234</v>
      </c>
      <c r="CG3" s="982" t="s">
        <v>182</v>
      </c>
      <c r="CH3" s="1157" t="s">
        <v>220</v>
      </c>
      <c r="CI3" s="1271" t="s">
        <v>221</v>
      </c>
      <c r="CJ3" s="120" t="s">
        <v>222</v>
      </c>
      <c r="CK3" s="120" t="s">
        <v>236</v>
      </c>
      <c r="CL3" s="120" t="s">
        <v>235</v>
      </c>
      <c r="CM3" s="120" t="s">
        <v>225</v>
      </c>
      <c r="CN3" s="1357" t="s">
        <v>258</v>
      </c>
      <c r="CO3" s="1357" t="s">
        <v>227</v>
      </c>
      <c r="CP3" s="1357" t="s">
        <v>264</v>
      </c>
      <c r="CQ3" s="1357" t="s">
        <v>268</v>
      </c>
      <c r="CR3" s="1564" t="s">
        <v>269</v>
      </c>
      <c r="CS3" s="1357" t="s">
        <v>231</v>
      </c>
      <c r="CT3" s="1582">
        <v>2020</v>
      </c>
      <c r="CU3" s="986" t="s">
        <v>251</v>
      </c>
      <c r="CV3" s="1317" t="s">
        <v>254</v>
      </c>
      <c r="CW3" s="672" t="s">
        <v>253</v>
      </c>
      <c r="CX3" s="1722" t="s">
        <v>279</v>
      </c>
      <c r="CY3" s="1357" t="s">
        <v>283</v>
      </c>
      <c r="CZ3" s="1357" t="s">
        <v>297</v>
      </c>
      <c r="DA3" s="1357" t="s">
        <v>301</v>
      </c>
      <c r="DB3" s="1357" t="s">
        <v>308</v>
      </c>
      <c r="DC3" s="1357" t="s">
        <v>315</v>
      </c>
      <c r="DD3" s="1357" t="s">
        <v>319</v>
      </c>
      <c r="DE3" s="1357" t="s">
        <v>324</v>
      </c>
      <c r="DF3" s="1357" t="s">
        <v>327</v>
      </c>
      <c r="DG3" s="1357" t="s">
        <v>328</v>
      </c>
      <c r="DH3" s="1357" t="s">
        <v>329</v>
      </c>
      <c r="DI3" s="1357" t="s">
        <v>351</v>
      </c>
      <c r="DJ3" s="1814">
        <v>2021</v>
      </c>
      <c r="DK3" s="986" t="s">
        <v>272</v>
      </c>
      <c r="DL3" s="1317" t="s">
        <v>273</v>
      </c>
      <c r="DM3" s="1576" t="s">
        <v>274</v>
      </c>
      <c r="DN3" s="2216" t="s">
        <v>330</v>
      </c>
      <c r="DO3" s="2217" t="s">
        <v>331</v>
      </c>
      <c r="DP3" s="2217" t="s">
        <v>332</v>
      </c>
      <c r="DQ3" s="2217" t="s">
        <v>333</v>
      </c>
      <c r="DR3" s="2217" t="s">
        <v>334</v>
      </c>
      <c r="DS3" s="2217" t="s">
        <v>335</v>
      </c>
      <c r="DT3" s="2217" t="s">
        <v>336</v>
      </c>
      <c r="DU3" s="2217" t="s">
        <v>337</v>
      </c>
      <c r="DV3" s="2217" t="s">
        <v>338</v>
      </c>
      <c r="DW3" s="2217" t="s">
        <v>339</v>
      </c>
      <c r="DX3" s="2217" t="s">
        <v>340</v>
      </c>
      <c r="DY3" s="2218" t="s">
        <v>341</v>
      </c>
      <c r="DZ3" s="1860" t="s">
        <v>342</v>
      </c>
      <c r="EA3" s="986" t="s">
        <v>343</v>
      </c>
      <c r="EB3" s="1317" t="s">
        <v>344</v>
      </c>
      <c r="EC3" s="1419" t="s">
        <v>345</v>
      </c>
    </row>
    <row r="4" spans="2:133" ht="27.75" customHeight="1" thickBot="1">
      <c r="B4" s="35"/>
      <c r="C4" s="35"/>
      <c r="D4" s="62" t="s">
        <v>169</v>
      </c>
      <c r="E4" s="6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4"/>
      <c r="BO4" s="133"/>
      <c r="BP4" s="133"/>
      <c r="BQ4" s="133"/>
      <c r="BR4" s="134"/>
      <c r="BS4" s="134"/>
      <c r="BT4" s="341"/>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3"/>
      <c r="CU4" s="134"/>
      <c r="CV4" s="134"/>
      <c r="CW4" s="134"/>
      <c r="CX4" s="134"/>
      <c r="CY4" s="134"/>
      <c r="CZ4" s="134"/>
      <c r="DA4" s="134"/>
      <c r="DB4" s="134"/>
      <c r="DC4" s="134"/>
      <c r="DD4" s="134"/>
      <c r="DE4" s="134"/>
      <c r="DF4" s="134"/>
      <c r="DG4" s="134"/>
      <c r="DH4" s="134"/>
      <c r="DI4" s="134"/>
      <c r="DJ4" s="134"/>
      <c r="DK4" s="134"/>
      <c r="DL4" s="134"/>
      <c r="DM4" s="2149"/>
      <c r="DN4" s="2153"/>
      <c r="DO4" s="134"/>
      <c r="DP4" s="134"/>
      <c r="DQ4" s="134"/>
      <c r="DR4" s="134"/>
      <c r="DS4" s="134"/>
      <c r="DT4" s="134"/>
      <c r="DU4" s="134"/>
      <c r="DV4" s="134"/>
      <c r="DW4" s="134"/>
      <c r="DX4" s="134"/>
      <c r="DY4" s="134"/>
      <c r="DZ4" s="134"/>
      <c r="EA4" s="134"/>
      <c r="EB4" s="134"/>
      <c r="EC4" s="1426"/>
    </row>
    <row r="5" spans="2:133" ht="27.75" customHeight="1">
      <c r="B5" s="9">
        <f>B8+B11</f>
        <v>8534690</v>
      </c>
      <c r="C5" s="9">
        <f>C8+C11</f>
        <v>8210818</v>
      </c>
      <c r="D5" s="2574"/>
      <c r="E5" s="2566" t="s">
        <v>93</v>
      </c>
      <c r="F5" s="135">
        <f t="shared" ref="F5:AM5" si="0">F8+F11</f>
        <v>6371291</v>
      </c>
      <c r="G5" s="136">
        <f t="shared" si="0"/>
        <v>7278659</v>
      </c>
      <c r="H5" s="137">
        <f t="shared" si="0"/>
        <v>2539673</v>
      </c>
      <c r="I5" s="670">
        <f t="shared" si="0"/>
        <v>3140889</v>
      </c>
      <c r="J5" s="135">
        <f t="shared" si="0"/>
        <v>7623349</v>
      </c>
      <c r="K5" s="136">
        <f t="shared" si="0"/>
        <v>7342162</v>
      </c>
      <c r="L5" s="137">
        <f t="shared" si="0"/>
        <v>3885552</v>
      </c>
      <c r="M5" s="670">
        <f t="shared" si="0"/>
        <v>3685969</v>
      </c>
      <c r="N5" s="135">
        <f t="shared" si="0"/>
        <v>6928813</v>
      </c>
      <c r="O5" s="136">
        <f t="shared" si="0"/>
        <v>7529662</v>
      </c>
      <c r="P5" s="137">
        <f t="shared" si="0"/>
        <v>2981420</v>
      </c>
      <c r="Q5" s="670">
        <f>Q8+Q11</f>
        <v>3147161</v>
      </c>
      <c r="R5" s="135">
        <f t="shared" si="0"/>
        <v>8736529</v>
      </c>
      <c r="S5" s="136">
        <f t="shared" si="0"/>
        <v>8564519</v>
      </c>
      <c r="T5" s="137">
        <f t="shared" si="0"/>
        <v>4626033</v>
      </c>
      <c r="U5" s="670">
        <f t="shared" si="0"/>
        <v>4378426</v>
      </c>
      <c r="V5" s="135">
        <f t="shared" si="0"/>
        <v>8892095</v>
      </c>
      <c r="W5" s="136">
        <f t="shared" si="0"/>
        <v>8946050</v>
      </c>
      <c r="X5" s="137">
        <f t="shared" si="0"/>
        <v>4461824</v>
      </c>
      <c r="Y5" s="670">
        <f>Y8+Y11</f>
        <v>4420977</v>
      </c>
      <c r="Z5" s="135">
        <f t="shared" si="0"/>
        <v>9004825</v>
      </c>
      <c r="AA5" s="136">
        <f t="shared" si="0"/>
        <v>8948443</v>
      </c>
      <c r="AB5" s="137">
        <f t="shared" si="0"/>
        <v>4500756</v>
      </c>
      <c r="AC5" s="670">
        <f t="shared" si="0"/>
        <v>4491545</v>
      </c>
      <c r="AD5" s="135">
        <f t="shared" si="0"/>
        <v>8929075</v>
      </c>
      <c r="AE5" s="136">
        <f t="shared" si="0"/>
        <v>8930802</v>
      </c>
      <c r="AF5" s="137">
        <f t="shared" si="0"/>
        <v>4398377</v>
      </c>
      <c r="AG5" s="670">
        <f>AG8+AG11</f>
        <v>4433558</v>
      </c>
      <c r="AH5" s="135">
        <f t="shared" si="0"/>
        <v>8973988</v>
      </c>
      <c r="AI5" s="136">
        <f t="shared" si="0"/>
        <v>9079562</v>
      </c>
      <c r="AJ5" s="137">
        <f t="shared" si="0"/>
        <v>4453730</v>
      </c>
      <c r="AK5" s="670">
        <f t="shared" si="0"/>
        <v>4500723</v>
      </c>
      <c r="AL5" s="138">
        <f t="shared" si="0"/>
        <v>724897</v>
      </c>
      <c r="AM5" s="139">
        <f t="shared" si="0"/>
        <v>744667</v>
      </c>
      <c r="AN5" s="139">
        <f t="shared" ref="AN5:AW5" si="1">AN8+AN11</f>
        <v>855364</v>
      </c>
      <c r="AO5" s="139">
        <f t="shared" si="1"/>
        <v>697897</v>
      </c>
      <c r="AP5" s="139">
        <f t="shared" si="1"/>
        <v>734584</v>
      </c>
      <c r="AQ5" s="139">
        <f t="shared" si="1"/>
        <v>789452</v>
      </c>
      <c r="AR5" s="139">
        <f t="shared" si="1"/>
        <v>701724</v>
      </c>
      <c r="AS5" s="139">
        <f t="shared" si="1"/>
        <v>711721</v>
      </c>
      <c r="AT5" s="139">
        <f t="shared" si="1"/>
        <v>785484</v>
      </c>
      <c r="AU5" s="139">
        <f t="shared" si="1"/>
        <v>770880</v>
      </c>
      <c r="AV5" s="139">
        <f t="shared" si="1"/>
        <v>802560</v>
      </c>
      <c r="AW5" s="139">
        <f t="shared" si="1"/>
        <v>688281</v>
      </c>
      <c r="AX5" s="165">
        <f t="shared" ref="AX5:BC5" si="2">AX8+AX11</f>
        <v>9007511</v>
      </c>
      <c r="AY5" s="136">
        <f t="shared" si="2"/>
        <v>8923455</v>
      </c>
      <c r="AZ5" s="137">
        <f t="shared" si="2"/>
        <v>4546861</v>
      </c>
      <c r="BA5" s="670">
        <f t="shared" si="2"/>
        <v>4420862</v>
      </c>
      <c r="BB5" s="138">
        <f t="shared" si="2"/>
        <v>736230</v>
      </c>
      <c r="BC5" s="139">
        <f t="shared" si="2"/>
        <v>694727</v>
      </c>
      <c r="BD5" s="139">
        <f t="shared" ref="BD5:BM5" si="3">BD8+BD11</f>
        <v>809915</v>
      </c>
      <c r="BE5" s="139">
        <f t="shared" si="3"/>
        <v>710428</v>
      </c>
      <c r="BF5" s="139">
        <f t="shared" si="3"/>
        <v>738898</v>
      </c>
      <c r="BG5" s="139">
        <f t="shared" si="3"/>
        <v>749250</v>
      </c>
      <c r="BH5" s="139">
        <f t="shared" si="3"/>
        <v>741631</v>
      </c>
      <c r="BI5" s="139">
        <f t="shared" si="3"/>
        <v>724420</v>
      </c>
      <c r="BJ5" s="139">
        <f t="shared" si="3"/>
        <v>723638</v>
      </c>
      <c r="BK5" s="139">
        <f t="shared" si="3"/>
        <v>802051</v>
      </c>
      <c r="BL5" s="139">
        <f t="shared" si="3"/>
        <v>798487</v>
      </c>
      <c r="BM5" s="139">
        <f t="shared" si="3"/>
        <v>655898</v>
      </c>
      <c r="BN5" s="140">
        <f t="shared" ref="BN5:BU5" si="4">BN8+BN11</f>
        <v>8885573</v>
      </c>
      <c r="BO5" s="987">
        <f t="shared" si="4"/>
        <v>8937188</v>
      </c>
      <c r="BP5" s="137">
        <f>BP8+BP11</f>
        <v>4439448</v>
      </c>
      <c r="BQ5" s="670">
        <f>BQ8+BQ11</f>
        <v>4388265</v>
      </c>
      <c r="BR5" s="141">
        <f t="shared" si="4"/>
        <v>759614</v>
      </c>
      <c r="BS5" s="155">
        <f t="shared" si="4"/>
        <v>725695</v>
      </c>
      <c r="BT5" s="143">
        <f t="shared" si="4"/>
        <v>807178</v>
      </c>
      <c r="BU5" s="143">
        <f t="shared" si="4"/>
        <v>771193</v>
      </c>
      <c r="BV5" s="143">
        <f t="shared" ref="BV5:CK5" si="5">BV8+BV11</f>
        <v>802592</v>
      </c>
      <c r="BW5" s="143">
        <f t="shared" si="5"/>
        <v>774695</v>
      </c>
      <c r="BX5" s="143">
        <f t="shared" si="5"/>
        <v>769980</v>
      </c>
      <c r="BY5" s="143">
        <f t="shared" si="5"/>
        <v>679899</v>
      </c>
      <c r="BZ5" s="143">
        <f t="shared" si="5"/>
        <v>753448</v>
      </c>
      <c r="CA5" s="143">
        <f t="shared" ref="CA5:CF5" si="6">CA8+CA11</f>
        <v>775140</v>
      </c>
      <c r="CB5" s="143">
        <f t="shared" si="6"/>
        <v>773547</v>
      </c>
      <c r="CC5" s="1037">
        <f t="shared" si="6"/>
        <v>660536</v>
      </c>
      <c r="CD5" s="1189">
        <f t="shared" si="6"/>
        <v>9053517</v>
      </c>
      <c r="CE5" s="136">
        <f t="shared" si="6"/>
        <v>8740698</v>
      </c>
      <c r="CF5" s="1318">
        <f t="shared" si="6"/>
        <v>4640967</v>
      </c>
      <c r="CG5" s="983">
        <f t="shared" si="5"/>
        <v>4551807</v>
      </c>
      <c r="CH5" s="1158">
        <f t="shared" si="5"/>
        <v>712931</v>
      </c>
      <c r="CI5" s="470">
        <f t="shared" si="5"/>
        <v>625750</v>
      </c>
      <c r="CJ5" s="143">
        <f t="shared" si="5"/>
        <v>640961</v>
      </c>
      <c r="CK5" s="143">
        <f t="shared" si="5"/>
        <v>379093</v>
      </c>
      <c r="CL5" s="143">
        <f t="shared" ref="CL5:DA5" si="7">CL8+CL11</f>
        <v>365909</v>
      </c>
      <c r="CM5" s="143">
        <f t="shared" si="7"/>
        <v>588802</v>
      </c>
      <c r="CN5" s="1358">
        <f t="shared" si="7"/>
        <v>691064</v>
      </c>
      <c r="CO5" s="1358">
        <f t="shared" si="7"/>
        <v>634232</v>
      </c>
      <c r="CP5" s="1358">
        <f t="shared" si="7"/>
        <v>841974</v>
      </c>
      <c r="CQ5" s="1358">
        <f t="shared" si="7"/>
        <v>845125</v>
      </c>
      <c r="CR5" s="1358">
        <f t="shared" si="7"/>
        <v>828066</v>
      </c>
      <c r="CS5" s="1358">
        <f t="shared" si="7"/>
        <v>755581</v>
      </c>
      <c r="CT5" s="162">
        <f>CT8+CT11</f>
        <v>7909488</v>
      </c>
      <c r="CU5" s="987">
        <f t="shared" si="7"/>
        <v>8182944</v>
      </c>
      <c r="CV5" s="1318">
        <f t="shared" si="7"/>
        <v>3313486</v>
      </c>
      <c r="CW5" s="670">
        <f t="shared" si="7"/>
        <v>3501041</v>
      </c>
      <c r="CX5" s="1723">
        <f t="shared" si="7"/>
        <v>741704</v>
      </c>
      <c r="CY5" s="1394">
        <f t="shared" si="7"/>
        <v>668001</v>
      </c>
      <c r="CZ5" s="1394">
        <f t="shared" si="7"/>
        <v>843393</v>
      </c>
      <c r="DA5" s="1778">
        <f t="shared" si="7"/>
        <v>761443</v>
      </c>
      <c r="DB5" s="1778">
        <f t="shared" ref="DB5:DQ5" si="8">DB8+DB11</f>
        <v>670796</v>
      </c>
      <c r="DC5" s="1778">
        <f t="shared" si="8"/>
        <v>831543</v>
      </c>
      <c r="DD5" s="1778">
        <f t="shared" si="8"/>
        <v>773210</v>
      </c>
      <c r="DE5" s="1778">
        <f t="shared" si="8"/>
        <v>531470</v>
      </c>
      <c r="DF5" s="1778">
        <f t="shared" si="8"/>
        <v>512501</v>
      </c>
      <c r="DG5" s="1778">
        <f t="shared" si="8"/>
        <v>627451</v>
      </c>
      <c r="DH5" s="1777">
        <f t="shared" si="8"/>
        <v>821328</v>
      </c>
      <c r="DI5" s="1394">
        <f t="shared" si="8"/>
        <v>801145</v>
      </c>
      <c r="DJ5" s="1815">
        <f t="shared" si="8"/>
        <v>8583985</v>
      </c>
      <c r="DK5" s="987">
        <f t="shared" si="8"/>
        <v>0</v>
      </c>
      <c r="DL5" s="1318">
        <f t="shared" si="8"/>
        <v>4516880</v>
      </c>
      <c r="DM5" s="2126">
        <f t="shared" si="8"/>
        <v>4081437</v>
      </c>
      <c r="DN5" s="2219">
        <f t="shared" si="8"/>
        <v>630891</v>
      </c>
      <c r="DO5" s="2220">
        <f t="shared" si="8"/>
        <v>0</v>
      </c>
      <c r="DP5" s="2220">
        <f t="shared" si="8"/>
        <v>0</v>
      </c>
      <c r="DQ5" s="2220">
        <f t="shared" si="8"/>
        <v>0</v>
      </c>
      <c r="DR5" s="2220">
        <f t="shared" ref="DR5:EC5" si="9">DR8+DR11</f>
        <v>0</v>
      </c>
      <c r="DS5" s="2220">
        <f t="shared" si="9"/>
        <v>0</v>
      </c>
      <c r="DT5" s="2220">
        <f t="shared" si="9"/>
        <v>0</v>
      </c>
      <c r="DU5" s="2220">
        <f t="shared" si="9"/>
        <v>0</v>
      </c>
      <c r="DV5" s="2220">
        <f t="shared" si="9"/>
        <v>0</v>
      </c>
      <c r="DW5" s="2220">
        <f t="shared" si="9"/>
        <v>0</v>
      </c>
      <c r="DX5" s="2221">
        <f t="shared" si="9"/>
        <v>0</v>
      </c>
      <c r="DY5" s="2222">
        <f t="shared" si="9"/>
        <v>0</v>
      </c>
      <c r="DZ5" s="1861">
        <f t="shared" si="9"/>
        <v>630891</v>
      </c>
      <c r="EA5" s="987">
        <f t="shared" si="9"/>
        <v>0</v>
      </c>
      <c r="EB5" s="1318">
        <f t="shared" si="9"/>
        <v>630891</v>
      </c>
      <c r="EC5" s="1421">
        <f t="shared" si="9"/>
        <v>0</v>
      </c>
    </row>
    <row r="6" spans="2:133" ht="27.75" customHeight="1" thickBot="1">
      <c r="B6" s="66"/>
      <c r="C6" s="66"/>
      <c r="D6" s="2574"/>
      <c r="E6" s="2567"/>
      <c r="F6" s="156">
        <f>F7-100</f>
        <v>-22.403699607030632</v>
      </c>
      <c r="G6" s="157">
        <f t="shared" ref="G6:AI6" si="10">G7-100</f>
        <v>2.4540145866218239</v>
      </c>
      <c r="H6" s="146">
        <f>H7-100</f>
        <v>-43.113125155815069</v>
      </c>
      <c r="I6" s="671">
        <f>I7-100</f>
        <v>-24.686398041057785</v>
      </c>
      <c r="J6" s="156">
        <f t="shared" si="10"/>
        <v>19.651558844196558</v>
      </c>
      <c r="K6" s="157">
        <f t="shared" si="10"/>
        <v>0.87245466506948333</v>
      </c>
      <c r="L6" s="146">
        <f>L7-100</f>
        <v>52.994184684406207</v>
      </c>
      <c r="M6" s="671">
        <f>M7-100</f>
        <v>17.35432229537561</v>
      </c>
      <c r="N6" s="156">
        <f t="shared" si="10"/>
        <v>-9.1106415303825088</v>
      </c>
      <c r="O6" s="157">
        <f t="shared" si="10"/>
        <v>2.5537437065540161</v>
      </c>
      <c r="P6" s="146">
        <f>P7-100</f>
        <v>-23.269074767240284</v>
      </c>
      <c r="Q6" s="671">
        <f>Q7-100</f>
        <v>-14.617811490004399</v>
      </c>
      <c r="R6" s="156">
        <f t="shared" si="10"/>
        <v>26.0898367440426</v>
      </c>
      <c r="S6" s="157">
        <f t="shared" si="10"/>
        <v>13.743737766715157</v>
      </c>
      <c r="T6" s="146">
        <f>T7-100</f>
        <v>55.162070422818658</v>
      </c>
      <c r="U6" s="671">
        <f>U7-100</f>
        <v>39.123038192199232</v>
      </c>
      <c r="V6" s="156">
        <f t="shared" si="10"/>
        <v>1.7806385121596833</v>
      </c>
      <c r="W6" s="157">
        <f t="shared" si="10"/>
        <v>4.4547860773033392</v>
      </c>
      <c r="X6" s="146">
        <f>X7-100</f>
        <v>-3.5496720408176969</v>
      </c>
      <c r="Y6" s="671">
        <f>Y7-100</f>
        <v>0.97183325697407952</v>
      </c>
      <c r="Z6" s="156">
        <f t="shared" si="10"/>
        <v>1.2677552365331337</v>
      </c>
      <c r="AA6" s="342">
        <f t="shared" si="10"/>
        <v>2.6749235696215123E-2</v>
      </c>
      <c r="AB6" s="146">
        <f>AB7-100</f>
        <v>0.87255794939468956</v>
      </c>
      <c r="AC6" s="671">
        <f>AC7-100</f>
        <v>1.5962082589436619</v>
      </c>
      <c r="AD6" s="156">
        <f t="shared" si="10"/>
        <v>-0.84121568159292792</v>
      </c>
      <c r="AE6" s="157">
        <f t="shared" si="10"/>
        <v>-0.19714044108009432</v>
      </c>
      <c r="AF6" s="146">
        <f>AF7-100</f>
        <v>-2.2747067381568797</v>
      </c>
      <c r="AG6" s="671">
        <f>AG7-100</f>
        <v>-1.2910256938314006</v>
      </c>
      <c r="AH6" s="156">
        <f t="shared" si="10"/>
        <v>0.50299723095616855</v>
      </c>
      <c r="AI6" s="157">
        <f t="shared" si="10"/>
        <v>1.66569586919519</v>
      </c>
      <c r="AJ6" s="146">
        <f>AJ7-100</f>
        <v>1.2584869373407344</v>
      </c>
      <c r="AK6" s="671">
        <f>AK7-100</f>
        <v>1.5149232287025427</v>
      </c>
      <c r="AL6" s="158">
        <f>AL7-100</f>
        <v>-100</v>
      </c>
      <c r="AM6" s="159">
        <f>AM7-100</f>
        <v>-100</v>
      </c>
      <c r="AN6" s="159">
        <f t="shared" ref="AN6:AW6" si="11">AN7-100</f>
        <v>-100</v>
      </c>
      <c r="AO6" s="159">
        <f t="shared" si="11"/>
        <v>-100</v>
      </c>
      <c r="AP6" s="159">
        <f t="shared" si="11"/>
        <v>-100</v>
      </c>
      <c r="AQ6" s="159">
        <f t="shared" si="11"/>
        <v>-100</v>
      </c>
      <c r="AR6" s="159">
        <f t="shared" si="11"/>
        <v>-100</v>
      </c>
      <c r="AS6" s="159">
        <f t="shared" si="11"/>
        <v>-100</v>
      </c>
      <c r="AT6" s="159">
        <f t="shared" si="11"/>
        <v>-100</v>
      </c>
      <c r="AU6" s="159">
        <f t="shared" si="11"/>
        <v>-100</v>
      </c>
      <c r="AV6" s="159">
        <f t="shared" si="11"/>
        <v>-100</v>
      </c>
      <c r="AW6" s="159">
        <f t="shared" si="11"/>
        <v>-100</v>
      </c>
      <c r="AX6" s="160">
        <f t="shared" ref="AX6:BC6" si="12">AX7-100</f>
        <v>0.37355744179734529</v>
      </c>
      <c r="AY6" s="157">
        <f t="shared" si="12"/>
        <v>-1.7193230246128621</v>
      </c>
      <c r="AZ6" s="146">
        <f t="shared" si="12"/>
        <v>2.091078713797188</v>
      </c>
      <c r="BA6" s="671">
        <f t="shared" si="12"/>
        <v>-1.7744038013448034</v>
      </c>
      <c r="BB6" s="158">
        <f t="shared" si="12"/>
        <v>1.5633945236357647</v>
      </c>
      <c r="BC6" s="159">
        <f t="shared" si="12"/>
        <v>-6.7063533096001322</v>
      </c>
      <c r="BD6" s="159">
        <f t="shared" ref="BD6:BM6" si="13">BD7-100</f>
        <v>-5.3134104311147041</v>
      </c>
      <c r="BE6" s="159">
        <f t="shared" si="13"/>
        <v>1.7955371637934974</v>
      </c>
      <c r="BF6" s="159">
        <f t="shared" si="13"/>
        <v>0.58727116299837689</v>
      </c>
      <c r="BG6" s="159">
        <f t="shared" si="13"/>
        <v>-5.0923932044000111</v>
      </c>
      <c r="BH6" s="159">
        <f t="shared" si="13"/>
        <v>5.6869937468292449</v>
      </c>
      <c r="BI6" s="159">
        <f t="shared" si="13"/>
        <v>1.7842665876094657</v>
      </c>
      <c r="BJ6" s="159">
        <f t="shared" si="13"/>
        <v>-7.8736167764079141</v>
      </c>
      <c r="BK6" s="159">
        <f t="shared" si="13"/>
        <v>4.0435606060606091</v>
      </c>
      <c r="BL6" s="159">
        <f t="shared" si="13"/>
        <v>-0.50750099681020799</v>
      </c>
      <c r="BM6" s="159">
        <f t="shared" si="13"/>
        <v>-4.7049097679581422</v>
      </c>
      <c r="BN6" s="160">
        <f t="shared" ref="BN6:BV6" si="14">BN7-100</f>
        <v>-1.3537368980176723</v>
      </c>
      <c r="BO6" s="988">
        <f t="shared" si="14"/>
        <v>0.15389778958933675</v>
      </c>
      <c r="BP6" s="146">
        <f>BP7-100</f>
        <v>-2.3623550401034947</v>
      </c>
      <c r="BQ6" s="671">
        <f>BQ7-100</f>
        <v>-0.73734488884747407</v>
      </c>
      <c r="BR6" s="343">
        <f t="shared" si="14"/>
        <v>3.1761813563696109</v>
      </c>
      <c r="BS6" s="344">
        <f t="shared" si="14"/>
        <v>4.4575783005410727</v>
      </c>
      <c r="BT6" s="345">
        <f t="shared" si="14"/>
        <v>-0.33793669706079754</v>
      </c>
      <c r="BU6" s="345">
        <f t="shared" si="14"/>
        <v>8.5532946336574582</v>
      </c>
      <c r="BV6" s="345">
        <f t="shared" si="14"/>
        <v>8.6201343081182955</v>
      </c>
      <c r="BW6" s="154">
        <f t="shared" ref="BW6:EC6" si="15">BW7-100</f>
        <v>3.3960627293960499</v>
      </c>
      <c r="BX6" s="154">
        <f t="shared" si="15"/>
        <v>3.822520903252439</v>
      </c>
      <c r="BY6" s="154">
        <f t="shared" si="15"/>
        <v>-6.1457441815521321</v>
      </c>
      <c r="BZ6" s="154">
        <f t="shared" si="15"/>
        <v>4.1194630464403588</v>
      </c>
      <c r="CA6" s="154">
        <f t="shared" si="15"/>
        <v>-3.3552729190537747</v>
      </c>
      <c r="CB6" s="154">
        <f t="shared" si="15"/>
        <v>-3.1234071437606303</v>
      </c>
      <c r="CC6" s="1038">
        <f t="shared" si="15"/>
        <v>0.70712214399190998</v>
      </c>
      <c r="CD6" s="1190">
        <f t="shared" si="15"/>
        <v>1.8900750688785024</v>
      </c>
      <c r="CE6" s="157">
        <f t="shared" si="15"/>
        <v>-2.198566260438966</v>
      </c>
      <c r="CF6" s="1319">
        <f>CF7-100</f>
        <v>4.5392805592046557</v>
      </c>
      <c r="CG6" s="984">
        <f t="shared" si="15"/>
        <v>3.7268031898711769</v>
      </c>
      <c r="CH6" s="1185">
        <f t="shared" si="15"/>
        <v>-6.1456213287274863</v>
      </c>
      <c r="CI6" s="161">
        <f t="shared" si="15"/>
        <v>-13.772314815452773</v>
      </c>
      <c r="CJ6" s="345">
        <f t="shared" si="15"/>
        <v>-20.592360049456246</v>
      </c>
      <c r="CK6" s="345">
        <f t="shared" si="15"/>
        <v>-50.843303816295013</v>
      </c>
      <c r="CL6" s="345">
        <f t="shared" si="15"/>
        <v>-54.409089549858457</v>
      </c>
      <c r="CM6" s="154">
        <f t="shared" si="15"/>
        <v>-23.995636992622906</v>
      </c>
      <c r="CN6" s="1374">
        <f t="shared" si="15"/>
        <v>-10.249097379152701</v>
      </c>
      <c r="CO6" s="1374">
        <f t="shared" si="15"/>
        <v>-6.7167329265082003</v>
      </c>
      <c r="CP6" s="1374">
        <f t="shared" si="15"/>
        <v>11.7494505261146</v>
      </c>
      <c r="CQ6" s="1374">
        <f t="shared" si="15"/>
        <v>9.0286915911964343</v>
      </c>
      <c r="CR6" s="1359">
        <f t="shared" si="15"/>
        <v>7.0479233970269348</v>
      </c>
      <c r="CS6" s="1374">
        <f t="shared" si="15"/>
        <v>14.389071905240598</v>
      </c>
      <c r="CT6" s="1584">
        <f t="shared" si="15"/>
        <v>-12.636293718783548</v>
      </c>
      <c r="CU6" s="988">
        <f t="shared" si="15"/>
        <v>-6.3811151008763716</v>
      </c>
      <c r="CV6" s="1319">
        <f>CV7-100</f>
        <v>-28.60354318399591</v>
      </c>
      <c r="CW6" s="671">
        <f t="shared" si="15"/>
        <v>-23.084590361586066</v>
      </c>
      <c r="CX6" s="344">
        <f>CX7-100</f>
        <v>4.0358744394618782</v>
      </c>
      <c r="CY6" s="1375">
        <f t="shared" si="15"/>
        <v>6.7520575309628441</v>
      </c>
      <c r="CZ6" s="1375">
        <f t="shared" si="15"/>
        <v>31.582576787043223</v>
      </c>
      <c r="DA6" s="1375">
        <f t="shared" si="15"/>
        <v>100.85915593271309</v>
      </c>
      <c r="DB6" s="1375">
        <f t="shared" si="15"/>
        <v>83.323175980913277</v>
      </c>
      <c r="DC6" s="1375">
        <f t="shared" si="15"/>
        <v>41.226252628217964</v>
      </c>
      <c r="DD6" s="1375">
        <f t="shared" si="15"/>
        <v>11.886887466283881</v>
      </c>
      <c r="DE6" s="1375">
        <f t="shared" si="15"/>
        <v>-16.202588327299793</v>
      </c>
      <c r="DF6" s="1375">
        <f t="shared" si="15"/>
        <v>-39.131018297477112</v>
      </c>
      <c r="DG6" s="1375">
        <f t="shared" si="15"/>
        <v>-25.756426564117731</v>
      </c>
      <c r="DH6" s="1374">
        <f t="shared" si="15"/>
        <v>-0.81370325553760381</v>
      </c>
      <c r="DI6" s="1375">
        <f t="shared" si="15"/>
        <v>6.0303263316573634</v>
      </c>
      <c r="DJ6" s="1816">
        <f t="shared" si="15"/>
        <v>8.5276948394131153</v>
      </c>
      <c r="DK6" s="988">
        <f t="shared" si="15"/>
        <v>-100</v>
      </c>
      <c r="DL6" s="1319">
        <f>DL7-100</f>
        <v>36.318065022758503</v>
      </c>
      <c r="DM6" s="2138">
        <f t="shared" si="15"/>
        <v>16.577812142160013</v>
      </c>
      <c r="DN6" s="2223">
        <f>DN7-100</f>
        <v>-14.940326599290287</v>
      </c>
      <c r="DO6" s="2224">
        <f t="shared" si="15"/>
        <v>-100</v>
      </c>
      <c r="DP6" s="2224">
        <f t="shared" si="15"/>
        <v>-100</v>
      </c>
      <c r="DQ6" s="2224">
        <f t="shared" si="15"/>
        <v>-100</v>
      </c>
      <c r="DR6" s="2224">
        <f t="shared" si="15"/>
        <v>-100</v>
      </c>
      <c r="DS6" s="2224">
        <f t="shared" si="15"/>
        <v>-100</v>
      </c>
      <c r="DT6" s="2224">
        <f t="shared" si="15"/>
        <v>-100</v>
      </c>
      <c r="DU6" s="2224">
        <f t="shared" si="15"/>
        <v>-100</v>
      </c>
      <c r="DV6" s="2224">
        <f t="shared" si="15"/>
        <v>-100</v>
      </c>
      <c r="DW6" s="2224">
        <f t="shared" si="15"/>
        <v>-100</v>
      </c>
      <c r="DX6" s="2225">
        <f t="shared" si="15"/>
        <v>-100</v>
      </c>
      <c r="DY6" s="2226">
        <f t="shared" si="15"/>
        <v>-100</v>
      </c>
      <c r="DZ6" s="1862">
        <f t="shared" si="15"/>
        <v>-92.650371593147</v>
      </c>
      <c r="EA6" s="988" t="e">
        <f t="shared" si="15"/>
        <v>#DIV/0!</v>
      </c>
      <c r="EB6" s="1319">
        <f>EB7-100</f>
        <v>-86.03259329448646</v>
      </c>
      <c r="EC6" s="1422">
        <f t="shared" si="15"/>
        <v>-100</v>
      </c>
    </row>
    <row r="7" spans="2:133" s="685" customFormat="1" ht="27.75" hidden="1" customHeight="1" thickBot="1">
      <c r="B7" s="674">
        <v>105.45556854045428</v>
      </c>
      <c r="C7" s="674">
        <f>C5/B5*100</f>
        <v>96.205228309405499</v>
      </c>
      <c r="D7" s="2574"/>
      <c r="E7" s="2575"/>
      <c r="F7" s="675">
        <f>F5/C5*100</f>
        <v>77.596300392969368</v>
      </c>
      <c r="G7" s="675">
        <v>102.45401458662182</v>
      </c>
      <c r="H7" s="675">
        <v>56.886874844184931</v>
      </c>
      <c r="I7" s="675">
        <v>75.313601958942215</v>
      </c>
      <c r="J7" s="675">
        <f t="shared" ref="J7:AK7" si="16">J5/F5*100</f>
        <v>119.65155884419656</v>
      </c>
      <c r="K7" s="675">
        <f t="shared" si="16"/>
        <v>100.87245466506948</v>
      </c>
      <c r="L7" s="675">
        <f t="shared" si="16"/>
        <v>152.99418468440621</v>
      </c>
      <c r="M7" s="675">
        <f t="shared" si="16"/>
        <v>117.35432229537561</v>
      </c>
      <c r="N7" s="675">
        <f t="shared" si="16"/>
        <v>90.889358469617491</v>
      </c>
      <c r="O7" s="675">
        <f t="shared" si="16"/>
        <v>102.55374370655402</v>
      </c>
      <c r="P7" s="675">
        <f t="shared" si="16"/>
        <v>76.730925232759716</v>
      </c>
      <c r="Q7" s="675">
        <f t="shared" si="16"/>
        <v>85.382188509995601</v>
      </c>
      <c r="R7" s="675">
        <f t="shared" si="16"/>
        <v>126.0898367440426</v>
      </c>
      <c r="S7" s="675">
        <f t="shared" si="16"/>
        <v>113.74373776671516</v>
      </c>
      <c r="T7" s="675">
        <f t="shared" si="16"/>
        <v>155.16207042281866</v>
      </c>
      <c r="U7" s="675">
        <f t="shared" si="16"/>
        <v>139.12303819219923</v>
      </c>
      <c r="V7" s="675">
        <f t="shared" si="16"/>
        <v>101.78063851215968</v>
      </c>
      <c r="W7" s="675">
        <f t="shared" si="16"/>
        <v>104.45478607730334</v>
      </c>
      <c r="X7" s="675">
        <f t="shared" si="16"/>
        <v>96.450327959182303</v>
      </c>
      <c r="Y7" s="675">
        <f t="shared" si="16"/>
        <v>100.97183325697408</v>
      </c>
      <c r="Z7" s="675">
        <f t="shared" si="16"/>
        <v>101.26775523653313</v>
      </c>
      <c r="AA7" s="676">
        <f t="shared" si="16"/>
        <v>100.02674923569622</v>
      </c>
      <c r="AB7" s="675">
        <f t="shared" si="16"/>
        <v>100.87255794939469</v>
      </c>
      <c r="AC7" s="675">
        <f t="shared" si="16"/>
        <v>101.59620825894366</v>
      </c>
      <c r="AD7" s="675">
        <f t="shared" si="16"/>
        <v>99.158784318407072</v>
      </c>
      <c r="AE7" s="675">
        <f t="shared" si="16"/>
        <v>99.802859558919906</v>
      </c>
      <c r="AF7" s="675">
        <f t="shared" si="16"/>
        <v>97.72529326184312</v>
      </c>
      <c r="AG7" s="675">
        <f t="shared" si="16"/>
        <v>98.708974306168599</v>
      </c>
      <c r="AH7" s="675">
        <f t="shared" si="16"/>
        <v>100.50299723095617</v>
      </c>
      <c r="AI7" s="675">
        <f t="shared" si="16"/>
        <v>101.66569586919519</v>
      </c>
      <c r="AJ7" s="675">
        <f t="shared" si="16"/>
        <v>101.25848693734073</v>
      </c>
      <c r="AK7" s="675">
        <f t="shared" si="16"/>
        <v>101.51492322870254</v>
      </c>
      <c r="AL7" s="677"/>
      <c r="AM7" s="678"/>
      <c r="AN7" s="678"/>
      <c r="AO7" s="678"/>
      <c r="AP7" s="678"/>
      <c r="AQ7" s="678"/>
      <c r="AR7" s="678"/>
      <c r="AS7" s="678"/>
      <c r="AT7" s="678"/>
      <c r="AU7" s="678"/>
      <c r="AV7" s="678"/>
      <c r="AW7" s="678"/>
      <c r="AX7" s="679">
        <f t="shared" ref="AX7:BY7" si="17">AX5/AH5*100</f>
        <v>100.37355744179735</v>
      </c>
      <c r="AY7" s="675">
        <f t="shared" si="17"/>
        <v>98.280676975387138</v>
      </c>
      <c r="AZ7" s="675">
        <f t="shared" si="17"/>
        <v>102.09107871379719</v>
      </c>
      <c r="BA7" s="675">
        <f t="shared" si="17"/>
        <v>98.225596198655197</v>
      </c>
      <c r="BB7" s="677">
        <f t="shared" si="17"/>
        <v>101.56339452363576</v>
      </c>
      <c r="BC7" s="678">
        <f t="shared" si="17"/>
        <v>93.293646690399868</v>
      </c>
      <c r="BD7" s="678">
        <f t="shared" si="17"/>
        <v>94.686589568885296</v>
      </c>
      <c r="BE7" s="678">
        <f t="shared" si="17"/>
        <v>101.7955371637935</v>
      </c>
      <c r="BF7" s="678">
        <f t="shared" si="17"/>
        <v>100.58727116299838</v>
      </c>
      <c r="BG7" s="678">
        <f t="shared" si="17"/>
        <v>94.907606795599989</v>
      </c>
      <c r="BH7" s="678">
        <f t="shared" si="17"/>
        <v>105.68699374682924</v>
      </c>
      <c r="BI7" s="678">
        <f t="shared" si="17"/>
        <v>101.78426658760947</v>
      </c>
      <c r="BJ7" s="678">
        <f t="shared" si="17"/>
        <v>92.126383223592086</v>
      </c>
      <c r="BK7" s="678">
        <f t="shared" si="17"/>
        <v>104.04356060606061</v>
      </c>
      <c r="BL7" s="678">
        <f t="shared" si="17"/>
        <v>99.492499003189792</v>
      </c>
      <c r="BM7" s="678">
        <f t="shared" si="17"/>
        <v>95.295090232041858</v>
      </c>
      <c r="BN7" s="679">
        <f t="shared" si="17"/>
        <v>98.646263101982328</v>
      </c>
      <c r="BO7" s="709">
        <f t="shared" si="17"/>
        <v>100.15389778958934</v>
      </c>
      <c r="BP7" s="675">
        <f t="shared" si="17"/>
        <v>97.637644959896505</v>
      </c>
      <c r="BQ7" s="675">
        <f t="shared" si="17"/>
        <v>99.262655111152526</v>
      </c>
      <c r="BR7" s="681">
        <f t="shared" si="17"/>
        <v>103.17618135636961</v>
      </c>
      <c r="BS7" s="682">
        <f t="shared" si="17"/>
        <v>104.45757830054107</v>
      </c>
      <c r="BT7" s="683">
        <f t="shared" si="17"/>
        <v>99.662063302939202</v>
      </c>
      <c r="BU7" s="683">
        <f t="shared" si="17"/>
        <v>108.55329463365746</v>
      </c>
      <c r="BV7" s="683">
        <f t="shared" si="17"/>
        <v>108.6201343081183</v>
      </c>
      <c r="BW7" s="683">
        <f t="shared" si="17"/>
        <v>103.39606272939605</v>
      </c>
      <c r="BX7" s="683">
        <f t="shared" si="17"/>
        <v>103.82252090325244</v>
      </c>
      <c r="BY7" s="683">
        <f t="shared" si="17"/>
        <v>93.854255818447868</v>
      </c>
      <c r="BZ7" s="683">
        <f>BZ5/BJ5*100</f>
        <v>104.11946304644036</v>
      </c>
      <c r="CA7" s="683">
        <f>CA5/BK5*100</f>
        <v>96.644727080946225</v>
      </c>
      <c r="CB7" s="683">
        <f>CB5/BL5*100</f>
        <v>96.87659285623937</v>
      </c>
      <c r="CC7" s="1035">
        <f>CC5/BM5*100</f>
        <v>100.70712214399191</v>
      </c>
      <c r="CD7" s="683">
        <f>CD5/SUM(BB5:BM5)*100</f>
        <v>101.8900750688785</v>
      </c>
      <c r="CE7" s="675">
        <f>CE5/BO5*100</f>
        <v>97.801433739561034</v>
      </c>
      <c r="CF7" s="682">
        <f t="shared" ref="CF7:CS7" si="18">CF5/BP5*100</f>
        <v>104.53928055920466</v>
      </c>
      <c r="CG7" s="677">
        <f t="shared" si="18"/>
        <v>103.72680318987118</v>
      </c>
      <c r="CH7" s="1160">
        <f t="shared" si="18"/>
        <v>93.854378671272514</v>
      </c>
      <c r="CI7" s="683">
        <f t="shared" si="18"/>
        <v>86.227685184547227</v>
      </c>
      <c r="CJ7" s="1280">
        <f>CJ5/BT5*100</f>
        <v>79.407639950543754</v>
      </c>
      <c r="CK7" s="1280">
        <f>CK5/BU5*100</f>
        <v>49.156696183704987</v>
      </c>
      <c r="CL7" s="1280">
        <f t="shared" si="18"/>
        <v>45.590910450141543</v>
      </c>
      <c r="CM7" s="1280">
        <f t="shared" si="18"/>
        <v>76.004363007377094</v>
      </c>
      <c r="CN7" s="1360">
        <f t="shared" si="18"/>
        <v>89.750902620847299</v>
      </c>
      <c r="CO7" s="1360">
        <f t="shared" si="18"/>
        <v>93.2832670734918</v>
      </c>
      <c r="CP7" s="1360">
        <f t="shared" si="18"/>
        <v>111.7494505261146</v>
      </c>
      <c r="CQ7" s="1360">
        <f t="shared" si="18"/>
        <v>109.02869159119643</v>
      </c>
      <c r="CR7" s="1360">
        <f t="shared" si="18"/>
        <v>107.04792339702693</v>
      </c>
      <c r="CS7" s="1360">
        <f t="shared" si="18"/>
        <v>114.3890719052406</v>
      </c>
      <c r="CT7" s="1585">
        <f>CT5/SUM(BR5:CC5)*100</f>
        <v>87.363706281216452</v>
      </c>
      <c r="CU7" s="709">
        <f t="shared" ref="CU7:DI7" si="19">CU5/CE5*100</f>
        <v>93.618884899123628</v>
      </c>
      <c r="CV7" s="682">
        <f t="shared" si="19"/>
        <v>71.39645681600409</v>
      </c>
      <c r="CW7" s="675">
        <f t="shared" si="19"/>
        <v>76.915409638413934</v>
      </c>
      <c r="CX7" s="682">
        <f t="shared" si="19"/>
        <v>104.03587443946188</v>
      </c>
      <c r="CY7" s="1360">
        <f t="shared" si="19"/>
        <v>106.75205753096284</v>
      </c>
      <c r="CZ7" s="1360">
        <f t="shared" si="19"/>
        <v>131.58257678704322</v>
      </c>
      <c r="DA7" s="1360">
        <f t="shared" si="19"/>
        <v>200.85915593271309</v>
      </c>
      <c r="DB7" s="1360">
        <f t="shared" si="19"/>
        <v>183.32317598091328</v>
      </c>
      <c r="DC7" s="1360">
        <f t="shared" si="19"/>
        <v>141.22625262821796</v>
      </c>
      <c r="DD7" s="1360">
        <f t="shared" si="19"/>
        <v>111.88688746628388</v>
      </c>
      <c r="DE7" s="1360">
        <f t="shared" si="19"/>
        <v>83.797411672700207</v>
      </c>
      <c r="DF7" s="1360">
        <f t="shared" si="19"/>
        <v>60.868981702522888</v>
      </c>
      <c r="DG7" s="1360">
        <f t="shared" si="19"/>
        <v>74.243573435882269</v>
      </c>
      <c r="DH7" s="1360">
        <f t="shared" si="19"/>
        <v>99.186296744462396</v>
      </c>
      <c r="DI7" s="1360">
        <f t="shared" si="19"/>
        <v>106.03032633165736</v>
      </c>
      <c r="DJ7" s="1817">
        <f>DJ5/SUM(CH5:CS5)*100</f>
        <v>108.52769483941312</v>
      </c>
      <c r="DK7" s="709">
        <f t="shared" ref="DK7:DY7" si="20">DK5/CU5*100</f>
        <v>0</v>
      </c>
      <c r="DL7" s="682">
        <f t="shared" si="20"/>
        <v>136.3180650227585</v>
      </c>
      <c r="DM7" s="2139">
        <f t="shared" si="20"/>
        <v>116.57781214216001</v>
      </c>
      <c r="DN7" s="2227">
        <f t="shared" si="20"/>
        <v>85.059673400709713</v>
      </c>
      <c r="DO7" s="2228">
        <f t="shared" si="20"/>
        <v>0</v>
      </c>
      <c r="DP7" s="2228">
        <f t="shared" si="20"/>
        <v>0</v>
      </c>
      <c r="DQ7" s="2228">
        <f t="shared" si="20"/>
        <v>0</v>
      </c>
      <c r="DR7" s="2228">
        <f t="shared" si="20"/>
        <v>0</v>
      </c>
      <c r="DS7" s="2228">
        <f t="shared" si="20"/>
        <v>0</v>
      </c>
      <c r="DT7" s="2228">
        <f t="shared" si="20"/>
        <v>0</v>
      </c>
      <c r="DU7" s="2228">
        <f t="shared" si="20"/>
        <v>0</v>
      </c>
      <c r="DV7" s="2228">
        <f t="shared" si="20"/>
        <v>0</v>
      </c>
      <c r="DW7" s="2228">
        <f t="shared" si="20"/>
        <v>0</v>
      </c>
      <c r="DX7" s="2228">
        <f t="shared" si="20"/>
        <v>0</v>
      </c>
      <c r="DY7" s="2229">
        <f t="shared" si="20"/>
        <v>0</v>
      </c>
      <c r="DZ7" s="1820">
        <f>DZ5/SUM(CX5:DI5)*100</f>
        <v>7.349628406852994</v>
      </c>
      <c r="EA7" s="709" t="e">
        <f>EA5/DK5*100</f>
        <v>#DIV/0!</v>
      </c>
      <c r="EB7" s="682">
        <f>EB5/DL5*100</f>
        <v>13.967406705513541</v>
      </c>
      <c r="EC7" s="684">
        <f>EC5/DM5*100</f>
        <v>0</v>
      </c>
    </row>
    <row r="8" spans="2:133" ht="27.75" customHeight="1">
      <c r="B8" s="23">
        <v>4226137</v>
      </c>
      <c r="C8" s="16">
        <v>4012388</v>
      </c>
      <c r="D8" s="2574"/>
      <c r="E8" s="2566" t="s">
        <v>94</v>
      </c>
      <c r="F8" s="135">
        <v>2792274</v>
      </c>
      <c r="G8" s="136">
        <v>3206679</v>
      </c>
      <c r="H8" s="137">
        <v>1101021</v>
      </c>
      <c r="I8" s="670">
        <v>1359622</v>
      </c>
      <c r="J8" s="135">
        <v>3282855</v>
      </c>
      <c r="K8" s="136">
        <v>3003845</v>
      </c>
      <c r="L8" s="137">
        <v>1707504</v>
      </c>
      <c r="M8" s="670">
        <v>1612525</v>
      </c>
      <c r="N8" s="135">
        <v>2760028</v>
      </c>
      <c r="O8" s="136">
        <v>3119709</v>
      </c>
      <c r="P8" s="137">
        <v>1058012</v>
      </c>
      <c r="Q8" s="670">
        <v>1235011</v>
      </c>
      <c r="R8" s="135">
        <v>3492913</v>
      </c>
      <c r="S8" s="136">
        <v>3368940</v>
      </c>
      <c r="T8" s="137">
        <v>1869017</v>
      </c>
      <c r="U8" s="670">
        <v>1737125</v>
      </c>
      <c r="V8" s="135">
        <v>3356899</v>
      </c>
      <c r="W8" s="136">
        <v>3377598</v>
      </c>
      <c r="X8" s="137">
        <v>1712106</v>
      </c>
      <c r="Y8" s="670">
        <v>1682800</v>
      </c>
      <c r="Z8" s="135">
        <v>3266805</v>
      </c>
      <c r="AA8" s="136">
        <v>3185473</v>
      </c>
      <c r="AB8" s="137">
        <v>1687201</v>
      </c>
      <c r="AC8" s="670">
        <v>1598681</v>
      </c>
      <c r="AD8" s="135">
        <v>3188444</v>
      </c>
      <c r="AE8" s="136">
        <v>3171757</v>
      </c>
      <c r="AF8" s="137">
        <v>1570355</v>
      </c>
      <c r="AG8" s="670">
        <v>1560873</v>
      </c>
      <c r="AH8" s="135">
        <v>3166338</v>
      </c>
      <c r="AI8" s="136">
        <v>3187999</v>
      </c>
      <c r="AJ8" s="137">
        <v>1545756</v>
      </c>
      <c r="AK8" s="670">
        <v>1583777</v>
      </c>
      <c r="AL8" s="138">
        <v>249821</v>
      </c>
      <c r="AM8" s="139">
        <v>276618</v>
      </c>
      <c r="AN8" s="139">
        <v>300702</v>
      </c>
      <c r="AO8" s="139">
        <v>250026</v>
      </c>
      <c r="AP8" s="139">
        <v>224855</v>
      </c>
      <c r="AQ8" s="139">
        <v>282213</v>
      </c>
      <c r="AR8" s="155">
        <v>270750</v>
      </c>
      <c r="AS8" s="139">
        <v>231414</v>
      </c>
      <c r="AT8" s="139">
        <v>276398</v>
      </c>
      <c r="AU8" s="139">
        <v>268727</v>
      </c>
      <c r="AV8" s="139">
        <v>295631</v>
      </c>
      <c r="AW8" s="139">
        <v>262401</v>
      </c>
      <c r="AX8" s="165">
        <f>SUM(AL8:AW8)</f>
        <v>3189556</v>
      </c>
      <c r="AY8" s="136">
        <v>3198912</v>
      </c>
      <c r="AZ8" s="137">
        <v>1584235</v>
      </c>
      <c r="BA8" s="670">
        <v>1535656</v>
      </c>
      <c r="BB8" s="138">
        <v>252649</v>
      </c>
      <c r="BC8" s="139">
        <v>280133</v>
      </c>
      <c r="BD8" s="139">
        <v>303715</v>
      </c>
      <c r="BE8" s="139">
        <v>252827</v>
      </c>
      <c r="BF8" s="139">
        <v>231674</v>
      </c>
      <c r="BG8" s="139">
        <v>261749</v>
      </c>
      <c r="BH8" s="155">
        <v>270992</v>
      </c>
      <c r="BI8" s="139">
        <v>235051</v>
      </c>
      <c r="BJ8" s="139">
        <v>241042</v>
      </c>
      <c r="BK8" s="139">
        <v>280365</v>
      </c>
      <c r="BL8" s="139">
        <v>288194</v>
      </c>
      <c r="BM8" s="139">
        <v>240360</v>
      </c>
      <c r="BN8" s="140">
        <f>SUM(BB8:BM8)</f>
        <v>3138751</v>
      </c>
      <c r="BO8" s="987">
        <v>3212906</v>
      </c>
      <c r="BP8" s="137">
        <v>1582747</v>
      </c>
      <c r="BQ8" s="670">
        <v>1493335</v>
      </c>
      <c r="BR8" s="141">
        <v>276233</v>
      </c>
      <c r="BS8" s="155">
        <v>312920</v>
      </c>
      <c r="BT8" s="143">
        <v>321499</v>
      </c>
      <c r="BU8" s="143">
        <v>294134</v>
      </c>
      <c r="BV8" s="143">
        <v>285283</v>
      </c>
      <c r="BW8" s="143">
        <v>289544</v>
      </c>
      <c r="BX8" s="143">
        <v>325396</v>
      </c>
      <c r="BY8" s="143">
        <v>228962</v>
      </c>
      <c r="BZ8" s="143">
        <v>292504</v>
      </c>
      <c r="CA8" s="143">
        <v>276318</v>
      </c>
      <c r="CB8" s="143">
        <v>275440</v>
      </c>
      <c r="CC8" s="1037">
        <v>237631</v>
      </c>
      <c r="CD8" s="1189">
        <f>SUM(BR8:CC8)</f>
        <v>3415864</v>
      </c>
      <c r="CE8" s="136">
        <v>3303688</v>
      </c>
      <c r="CF8" s="1318">
        <v>1779613</v>
      </c>
      <c r="CG8" s="983">
        <v>1715823</v>
      </c>
      <c r="CH8" s="1158">
        <v>255629</v>
      </c>
      <c r="CI8" s="143">
        <v>263782</v>
      </c>
      <c r="CJ8" s="143">
        <v>279065</v>
      </c>
      <c r="CK8" s="143">
        <v>218054</v>
      </c>
      <c r="CL8" s="143">
        <v>122744</v>
      </c>
      <c r="CM8" s="143">
        <v>159907</v>
      </c>
      <c r="CN8" s="1358">
        <v>253857</v>
      </c>
      <c r="CO8" s="1358">
        <v>202691</v>
      </c>
      <c r="CP8" s="1358">
        <v>305628</v>
      </c>
      <c r="CQ8" s="1358">
        <v>309582</v>
      </c>
      <c r="CR8" s="1358">
        <v>298968</v>
      </c>
      <c r="CS8" s="1358">
        <v>252698</v>
      </c>
      <c r="CT8" s="162">
        <f>SUM(CH8:CS8)</f>
        <v>2922605</v>
      </c>
      <c r="CU8" s="987">
        <v>2918905</v>
      </c>
      <c r="CV8" s="1318">
        <v>1299181</v>
      </c>
      <c r="CW8" s="670">
        <v>1262881</v>
      </c>
      <c r="CX8" s="155">
        <v>239794</v>
      </c>
      <c r="CY8" s="1358">
        <v>244048</v>
      </c>
      <c r="CZ8" s="1358">
        <v>310934</v>
      </c>
      <c r="DA8" s="1358">
        <v>267605</v>
      </c>
      <c r="DB8" s="1358">
        <v>201668</v>
      </c>
      <c r="DC8" s="1358">
        <v>294387</v>
      </c>
      <c r="DD8" s="1358">
        <v>309138</v>
      </c>
      <c r="DE8" s="1358">
        <v>185726</v>
      </c>
      <c r="DF8" s="1358">
        <v>136750</v>
      </c>
      <c r="DG8" s="1358">
        <v>151918</v>
      </c>
      <c r="DH8" s="1358">
        <v>275234</v>
      </c>
      <c r="DI8" s="1358">
        <v>260760</v>
      </c>
      <c r="DJ8" s="1815">
        <f>SUM(CX8:DI8)</f>
        <v>2877962</v>
      </c>
      <c r="DK8" s="987"/>
      <c r="DL8" s="1318">
        <f>CX8+CY8+CZ8+DA8+DB8+DC8</f>
        <v>1558436</v>
      </c>
      <c r="DM8" s="2126">
        <v>1395274</v>
      </c>
      <c r="DN8" s="2230">
        <v>162640</v>
      </c>
      <c r="DO8" s="2221"/>
      <c r="DP8" s="2221"/>
      <c r="DQ8" s="2221"/>
      <c r="DR8" s="2221"/>
      <c r="DS8" s="2221"/>
      <c r="DT8" s="2221"/>
      <c r="DU8" s="2221"/>
      <c r="DV8" s="2221"/>
      <c r="DW8" s="2221"/>
      <c r="DX8" s="2221"/>
      <c r="DY8" s="2222"/>
      <c r="DZ8" s="1861">
        <f>SUM(DN8:DY8)</f>
        <v>162640</v>
      </c>
      <c r="EA8" s="987"/>
      <c r="EB8" s="1318">
        <f>DN8+DO8+DP8+DQ8+DR8+DS8</f>
        <v>162640</v>
      </c>
      <c r="EC8" s="1421"/>
    </row>
    <row r="9" spans="2:133" ht="27.75" customHeight="1" thickBot="1">
      <c r="B9" s="66"/>
      <c r="C9" s="67"/>
      <c r="D9" s="2574"/>
      <c r="E9" s="2567"/>
      <c r="F9" s="156">
        <f t="shared" ref="F9:BV9" si="21">F10-100</f>
        <v>-30.408674335582702</v>
      </c>
      <c r="G9" s="157">
        <f t="shared" si="21"/>
        <v>-5.4984930407569976</v>
      </c>
      <c r="H9" s="146">
        <f>H10-100</f>
        <v>-48.995163666348574</v>
      </c>
      <c r="I9" s="671">
        <f>I10-100</f>
        <v>-32.266094886710945</v>
      </c>
      <c r="J9" s="156">
        <f t="shared" si="21"/>
        <v>17.569228521269764</v>
      </c>
      <c r="K9" s="157">
        <f t="shared" si="21"/>
        <v>-6.3253602870758243</v>
      </c>
      <c r="L9" s="146">
        <f>L10-100</f>
        <v>55.083690501816051</v>
      </c>
      <c r="M9" s="671">
        <f>M10-100</f>
        <v>18.600978801460982</v>
      </c>
      <c r="N9" s="156">
        <f t="shared" si="21"/>
        <v>-15.925985156213116</v>
      </c>
      <c r="O9" s="157">
        <f t="shared" si="21"/>
        <v>3.8571897018654369</v>
      </c>
      <c r="P9" s="146">
        <f>P10-100</f>
        <v>-38.037509721792752</v>
      </c>
      <c r="Q9" s="671">
        <f>Q10-100</f>
        <v>-23.411357963442427</v>
      </c>
      <c r="R9" s="156">
        <f t="shared" si="21"/>
        <v>26.553534964138038</v>
      </c>
      <c r="S9" s="157">
        <f t="shared" si="21"/>
        <v>7.9889181971779948</v>
      </c>
      <c r="T9" s="146">
        <f>T10-100</f>
        <v>76.65366744422559</v>
      </c>
      <c r="U9" s="671">
        <f>U10-100</f>
        <v>40.656641924646806</v>
      </c>
      <c r="V9" s="156">
        <f t="shared" si="21"/>
        <v>-3.893999077560764</v>
      </c>
      <c r="W9" s="157">
        <f t="shared" si="21"/>
        <v>0.25699478174144019</v>
      </c>
      <c r="X9" s="146">
        <f>X10-100</f>
        <v>-8.3953757509963793</v>
      </c>
      <c r="Y9" s="671">
        <f>Y10-100</f>
        <v>-3.1272936605022608</v>
      </c>
      <c r="Z9" s="156">
        <f t="shared" si="21"/>
        <v>-2.6838460138359892</v>
      </c>
      <c r="AA9" s="342">
        <f t="shared" si="21"/>
        <v>-5.6882139319125571</v>
      </c>
      <c r="AB9" s="146">
        <f>AB10-100</f>
        <v>-1.4546412430071456</v>
      </c>
      <c r="AC9" s="671">
        <f>AC10-100</f>
        <v>-4.9987520798668896</v>
      </c>
      <c r="AD9" s="156">
        <f t="shared" si="21"/>
        <v>-2.3987045446544784</v>
      </c>
      <c r="AE9" s="157">
        <f t="shared" si="21"/>
        <v>-0.43057969726945089</v>
      </c>
      <c r="AF9" s="146">
        <f>AF10-100</f>
        <v>-6.925434491800317</v>
      </c>
      <c r="AG9" s="671">
        <f>AG10-100</f>
        <v>-2.3649496053308923</v>
      </c>
      <c r="AH9" s="156">
        <f t="shared" si="21"/>
        <v>-0.69331623826543876</v>
      </c>
      <c r="AI9" s="157">
        <f t="shared" si="21"/>
        <v>0.51208210465051707</v>
      </c>
      <c r="AJ9" s="146">
        <f>AJ10-100</f>
        <v>-1.5664610868243187</v>
      </c>
      <c r="AK9" s="671">
        <f>AK10-100</f>
        <v>1.4673839575673355</v>
      </c>
      <c r="AL9" s="158">
        <f t="shared" si="21"/>
        <v>-100</v>
      </c>
      <c r="AM9" s="159">
        <f t="shared" si="21"/>
        <v>-100</v>
      </c>
      <c r="AN9" s="159">
        <f t="shared" si="21"/>
        <v>-100</v>
      </c>
      <c r="AO9" s="159">
        <f t="shared" si="21"/>
        <v>-100</v>
      </c>
      <c r="AP9" s="159">
        <f t="shared" si="21"/>
        <v>-100</v>
      </c>
      <c r="AQ9" s="159">
        <f t="shared" si="21"/>
        <v>-100</v>
      </c>
      <c r="AR9" s="159">
        <f t="shared" si="21"/>
        <v>-100</v>
      </c>
      <c r="AS9" s="159">
        <f t="shared" si="21"/>
        <v>-100</v>
      </c>
      <c r="AT9" s="159">
        <f t="shared" si="21"/>
        <v>-100</v>
      </c>
      <c r="AU9" s="159">
        <f t="shared" si="21"/>
        <v>-100</v>
      </c>
      <c r="AV9" s="159">
        <f t="shared" si="21"/>
        <v>-100</v>
      </c>
      <c r="AW9" s="159">
        <f t="shared" si="21"/>
        <v>-100</v>
      </c>
      <c r="AX9" s="160">
        <f t="shared" si="21"/>
        <v>0.73327610634115103</v>
      </c>
      <c r="AY9" s="157">
        <f t="shared" si="21"/>
        <v>0.34231503836733168</v>
      </c>
      <c r="AZ9" s="146">
        <f>AZ10-100</f>
        <v>2.4893320808717618</v>
      </c>
      <c r="BA9" s="671">
        <f>BA10-100</f>
        <v>-3.0383696694673574</v>
      </c>
      <c r="BB9" s="158">
        <f t="shared" si="21"/>
        <v>1.1320105195319741</v>
      </c>
      <c r="BC9" s="159">
        <f t="shared" si="21"/>
        <v>1.2707054493922953</v>
      </c>
      <c r="BD9" s="159">
        <f t="shared" si="21"/>
        <v>1.0019886798225457</v>
      </c>
      <c r="BE9" s="159">
        <f t="shared" si="21"/>
        <v>1.1202834905169823</v>
      </c>
      <c r="BF9" s="159">
        <f t="shared" si="21"/>
        <v>3.0326210224366861</v>
      </c>
      <c r="BG9" s="159">
        <f t="shared" si="21"/>
        <v>-7.2512605726879968</v>
      </c>
      <c r="BH9" s="159">
        <f t="shared" si="21"/>
        <v>8.9381348107124836E-2</v>
      </c>
      <c r="BI9" s="159">
        <f t="shared" si="21"/>
        <v>1.5716421651239756</v>
      </c>
      <c r="BJ9" s="159">
        <f t="shared" si="21"/>
        <v>-12.791698926909746</v>
      </c>
      <c r="BK9" s="159">
        <f t="shared" si="21"/>
        <v>4.3307892396372552</v>
      </c>
      <c r="BL9" s="159">
        <f t="shared" si="21"/>
        <v>-2.5156360462874261</v>
      </c>
      <c r="BM9" s="159">
        <f t="shared" si="21"/>
        <v>-8.3997393302616956</v>
      </c>
      <c r="BN9" s="160">
        <f t="shared" si="21"/>
        <v>-1.5928549302786905</v>
      </c>
      <c r="BO9" s="988">
        <f t="shared" si="21"/>
        <v>0.43746123682051063</v>
      </c>
      <c r="BP9" s="146">
        <f>BP10-100</f>
        <v>-9.3925459291071434E-2</v>
      </c>
      <c r="BQ9" s="671">
        <f>BQ10-100</f>
        <v>-2.7558906421750748</v>
      </c>
      <c r="BR9" s="346">
        <f t="shared" si="21"/>
        <v>9.334689628694349</v>
      </c>
      <c r="BS9" s="344">
        <f t="shared" si="21"/>
        <v>11.704083417519541</v>
      </c>
      <c r="BT9" s="345">
        <f t="shared" si="21"/>
        <v>5.8554895214263354</v>
      </c>
      <c r="BU9" s="345">
        <f t="shared" si="21"/>
        <v>16.338049338084943</v>
      </c>
      <c r="BV9" s="345">
        <f t="shared" si="21"/>
        <v>23.139843055327745</v>
      </c>
      <c r="BW9" s="161">
        <f t="shared" ref="BW9:EA9" si="22">BW10-100</f>
        <v>10.618951743846196</v>
      </c>
      <c r="BX9" s="161">
        <f t="shared" si="22"/>
        <v>20.07586939835862</v>
      </c>
      <c r="BY9" s="161">
        <f t="shared" si="22"/>
        <v>-2.5905016358152011</v>
      </c>
      <c r="BZ9" s="161">
        <f t="shared" si="22"/>
        <v>21.349806257830579</v>
      </c>
      <c r="CA9" s="161">
        <f t="shared" si="22"/>
        <v>-1.4434754694772778</v>
      </c>
      <c r="CB9" s="161">
        <f t="shared" si="22"/>
        <v>-4.4254911622032438</v>
      </c>
      <c r="CC9" s="1039">
        <f t="shared" si="22"/>
        <v>-1.1353802629389236</v>
      </c>
      <c r="CD9" s="1191">
        <f t="shared" si="22"/>
        <v>8.8287666017470059</v>
      </c>
      <c r="CE9" s="157">
        <f t="shared" si="22"/>
        <v>2.8255417369820464</v>
      </c>
      <c r="CF9" s="1319">
        <f>CF10-100</f>
        <v>12.438248184959448</v>
      </c>
      <c r="CG9" s="984">
        <f t="shared" si="22"/>
        <v>14.898733371949362</v>
      </c>
      <c r="CH9" s="1186">
        <f t="shared" si="22"/>
        <v>-7.4589205489568542</v>
      </c>
      <c r="CI9" s="161">
        <f t="shared" si="22"/>
        <v>-15.703055093953722</v>
      </c>
      <c r="CJ9" s="345">
        <f t="shared" si="22"/>
        <v>-13.198796885837908</v>
      </c>
      <c r="CK9" s="345">
        <f t="shared" si="22"/>
        <v>-25.865761863640387</v>
      </c>
      <c r="CL9" s="345">
        <f t="shared" si="22"/>
        <v>-56.974653239064367</v>
      </c>
      <c r="CM9" s="161">
        <f t="shared" si="22"/>
        <v>-44.772815185256817</v>
      </c>
      <c r="CN9" s="1375">
        <f t="shared" si="22"/>
        <v>-21.985211864927663</v>
      </c>
      <c r="CO9" s="1375">
        <f t="shared" si="22"/>
        <v>-11.473956377040722</v>
      </c>
      <c r="CP9" s="1375">
        <f t="shared" si="22"/>
        <v>4.4867762492136762</v>
      </c>
      <c r="CQ9" s="1375">
        <f t="shared" si="22"/>
        <v>12.038303693570469</v>
      </c>
      <c r="CR9" s="1375">
        <f t="shared" si="22"/>
        <v>8.5419692128957365</v>
      </c>
      <c r="CS9" s="1375">
        <f t="shared" si="22"/>
        <v>6.3405027121882256</v>
      </c>
      <c r="CT9" s="1586">
        <f t="shared" si="22"/>
        <v>-14.440241180562225</v>
      </c>
      <c r="CU9" s="988">
        <f t="shared" si="22"/>
        <v>-11.647074421071238</v>
      </c>
      <c r="CV9" s="1319">
        <f>CV10-100</f>
        <v>-26.996431246568775</v>
      </c>
      <c r="CW9" s="671">
        <f t="shared" si="22"/>
        <v>-26.397944310106581</v>
      </c>
      <c r="CX9" s="344">
        <f t="shared" si="22"/>
        <v>-6.1945240954664769</v>
      </c>
      <c r="CY9" s="1375">
        <f t="shared" si="22"/>
        <v>-7.4811776391110811</v>
      </c>
      <c r="CZ9" s="1375">
        <f t="shared" si="22"/>
        <v>11.419920090301545</v>
      </c>
      <c r="DA9" s="1375">
        <f t="shared" si="22"/>
        <v>22.724187586561115</v>
      </c>
      <c r="DB9" s="1375">
        <f t="shared" si="22"/>
        <v>64.299680636120712</v>
      </c>
      <c r="DC9" s="1375">
        <f t="shared" si="22"/>
        <v>84.098882475438842</v>
      </c>
      <c r="DD9" s="1375">
        <f t="shared" si="22"/>
        <v>21.776433188763747</v>
      </c>
      <c r="DE9" s="1375">
        <f t="shared" si="22"/>
        <v>-8.3698832212579788</v>
      </c>
      <c r="DF9" s="1375">
        <f t="shared" si="22"/>
        <v>-55.256062926171687</v>
      </c>
      <c r="DG9" s="1375">
        <f t="shared" si="22"/>
        <v>-50.928025531200134</v>
      </c>
      <c r="DH9" s="1375">
        <f t="shared" si="22"/>
        <v>-7.9386422627170816</v>
      </c>
      <c r="DI9" s="1375">
        <f t="shared" si="22"/>
        <v>3.1903695320105498</v>
      </c>
      <c r="DJ9" s="1818">
        <f t="shared" si="22"/>
        <v>-1.5275071383235144</v>
      </c>
      <c r="DK9" s="988">
        <f>DK10-100</f>
        <v>-100</v>
      </c>
      <c r="DL9" s="1319">
        <f>DL10-100</f>
        <v>19.955264124090476</v>
      </c>
      <c r="DM9" s="2138">
        <f t="shared" si="22"/>
        <v>10.483410550954517</v>
      </c>
      <c r="DN9" s="2223">
        <f t="shared" si="22"/>
        <v>-32.175116975403881</v>
      </c>
      <c r="DO9" s="2224">
        <f t="shared" si="22"/>
        <v>-100</v>
      </c>
      <c r="DP9" s="2224">
        <f t="shared" si="22"/>
        <v>-100</v>
      </c>
      <c r="DQ9" s="2224">
        <f t="shared" si="22"/>
        <v>-100</v>
      </c>
      <c r="DR9" s="2224">
        <f t="shared" si="22"/>
        <v>-100</v>
      </c>
      <c r="DS9" s="2224">
        <f t="shared" si="22"/>
        <v>-100</v>
      </c>
      <c r="DT9" s="2224">
        <f t="shared" si="22"/>
        <v>-100</v>
      </c>
      <c r="DU9" s="2224">
        <f t="shared" si="22"/>
        <v>-100</v>
      </c>
      <c r="DV9" s="2224">
        <f t="shared" si="22"/>
        <v>-100</v>
      </c>
      <c r="DW9" s="2224">
        <f t="shared" si="22"/>
        <v>-100</v>
      </c>
      <c r="DX9" s="2224">
        <f t="shared" si="22"/>
        <v>-100</v>
      </c>
      <c r="DY9" s="2231">
        <f t="shared" si="22"/>
        <v>-100</v>
      </c>
      <c r="DZ9" s="1863">
        <f t="shared" si="22"/>
        <v>-94.34877875385429</v>
      </c>
      <c r="EA9" s="988" t="e">
        <f t="shared" si="22"/>
        <v>#DIV/0!</v>
      </c>
      <c r="EB9" s="1319">
        <f>EB10-100</f>
        <v>-89.563896111229468</v>
      </c>
      <c r="EC9" s="1422">
        <f>EC10-100</f>
        <v>-100</v>
      </c>
    </row>
    <row r="10" spans="2:133" s="685" customFormat="1" ht="27.75" hidden="1" customHeight="1" thickBot="1">
      <c r="B10" s="674">
        <v>100.76176860974486</v>
      </c>
      <c r="C10" s="674">
        <f>C8/B8*100</f>
        <v>94.94221318428626</v>
      </c>
      <c r="D10" s="2574"/>
      <c r="E10" s="2575"/>
      <c r="F10" s="675">
        <f>F8/C8*100</f>
        <v>69.591325664417298</v>
      </c>
      <c r="G10" s="675">
        <v>94.501506959243002</v>
      </c>
      <c r="H10" s="675">
        <v>51.004836333651426</v>
      </c>
      <c r="I10" s="675">
        <v>67.733905113289055</v>
      </c>
      <c r="J10" s="675">
        <f t="shared" ref="J10:AK10" si="23">J8/F8*100</f>
        <v>117.56922852126976</v>
      </c>
      <c r="K10" s="675">
        <f t="shared" si="23"/>
        <v>93.674639712924176</v>
      </c>
      <c r="L10" s="675">
        <f t="shared" si="23"/>
        <v>155.08369050181605</v>
      </c>
      <c r="M10" s="675">
        <f t="shared" si="23"/>
        <v>118.60097880146098</v>
      </c>
      <c r="N10" s="675">
        <f t="shared" si="23"/>
        <v>84.074014843786884</v>
      </c>
      <c r="O10" s="675">
        <f t="shared" si="23"/>
        <v>103.85718970186544</v>
      </c>
      <c r="P10" s="675">
        <f t="shared" si="23"/>
        <v>61.962490278207248</v>
      </c>
      <c r="Q10" s="675">
        <f t="shared" si="23"/>
        <v>76.588642036557573</v>
      </c>
      <c r="R10" s="675">
        <f t="shared" si="23"/>
        <v>126.55353496413804</v>
      </c>
      <c r="S10" s="675">
        <f t="shared" si="23"/>
        <v>107.98891819717799</v>
      </c>
      <c r="T10" s="675">
        <f t="shared" si="23"/>
        <v>176.65366744422559</v>
      </c>
      <c r="U10" s="675">
        <f t="shared" si="23"/>
        <v>140.65664192464681</v>
      </c>
      <c r="V10" s="675">
        <f t="shared" si="23"/>
        <v>96.106000922439236</v>
      </c>
      <c r="W10" s="675">
        <f t="shared" si="23"/>
        <v>100.25699478174144</v>
      </c>
      <c r="X10" s="675">
        <f t="shared" si="23"/>
        <v>91.604624249003621</v>
      </c>
      <c r="Y10" s="675">
        <f t="shared" si="23"/>
        <v>96.872706339497739</v>
      </c>
      <c r="Z10" s="675">
        <f t="shared" si="23"/>
        <v>97.316153986164011</v>
      </c>
      <c r="AA10" s="675">
        <f t="shared" si="23"/>
        <v>94.311786068087443</v>
      </c>
      <c r="AB10" s="675">
        <f t="shared" si="23"/>
        <v>98.545358756992854</v>
      </c>
      <c r="AC10" s="675">
        <f t="shared" si="23"/>
        <v>95.00124792013311</v>
      </c>
      <c r="AD10" s="675">
        <f t="shared" si="23"/>
        <v>97.601295455345522</v>
      </c>
      <c r="AE10" s="675">
        <f t="shared" si="23"/>
        <v>99.569420302730549</v>
      </c>
      <c r="AF10" s="675">
        <f t="shared" si="23"/>
        <v>93.074565508199683</v>
      </c>
      <c r="AG10" s="675">
        <f t="shared" si="23"/>
        <v>97.635050394669108</v>
      </c>
      <c r="AH10" s="675">
        <f t="shared" si="23"/>
        <v>99.306683761734561</v>
      </c>
      <c r="AI10" s="675">
        <f t="shared" si="23"/>
        <v>100.51208210465052</v>
      </c>
      <c r="AJ10" s="675">
        <f t="shared" si="23"/>
        <v>98.433538913175681</v>
      </c>
      <c r="AK10" s="675">
        <f t="shared" si="23"/>
        <v>101.46738395756734</v>
      </c>
      <c r="AL10" s="677"/>
      <c r="AM10" s="678"/>
      <c r="AN10" s="678"/>
      <c r="AO10" s="678"/>
      <c r="AP10" s="678"/>
      <c r="AQ10" s="678"/>
      <c r="AR10" s="678"/>
      <c r="AS10" s="678"/>
      <c r="AT10" s="678"/>
      <c r="AU10" s="678"/>
      <c r="AV10" s="678"/>
      <c r="AW10" s="678"/>
      <c r="AX10" s="679">
        <f t="shared" ref="AX10:CC10" si="24">AX8/AH8*100</f>
        <v>100.73327610634115</v>
      </c>
      <c r="AY10" s="675">
        <f t="shared" si="24"/>
        <v>100.34231503836733</v>
      </c>
      <c r="AZ10" s="675">
        <f t="shared" si="24"/>
        <v>102.48933208087176</v>
      </c>
      <c r="BA10" s="675">
        <f t="shared" si="24"/>
        <v>96.961630330532643</v>
      </c>
      <c r="BB10" s="677">
        <f t="shared" si="24"/>
        <v>101.13201051953197</v>
      </c>
      <c r="BC10" s="678">
        <f t="shared" si="24"/>
        <v>101.2707054493923</v>
      </c>
      <c r="BD10" s="678">
        <f t="shared" si="24"/>
        <v>101.00198867982255</v>
      </c>
      <c r="BE10" s="678">
        <f t="shared" si="24"/>
        <v>101.12028349051698</v>
      </c>
      <c r="BF10" s="678">
        <f t="shared" si="24"/>
        <v>103.03262102243669</v>
      </c>
      <c r="BG10" s="678">
        <f t="shared" si="24"/>
        <v>92.748739427312003</v>
      </c>
      <c r="BH10" s="678">
        <f t="shared" si="24"/>
        <v>100.08938134810712</v>
      </c>
      <c r="BI10" s="678">
        <f t="shared" si="24"/>
        <v>101.57164216512398</v>
      </c>
      <c r="BJ10" s="678">
        <f t="shared" si="24"/>
        <v>87.208301073090254</v>
      </c>
      <c r="BK10" s="678">
        <f t="shared" si="24"/>
        <v>104.33078923963726</v>
      </c>
      <c r="BL10" s="678">
        <f t="shared" si="24"/>
        <v>97.484363953712574</v>
      </c>
      <c r="BM10" s="678">
        <f t="shared" si="24"/>
        <v>91.600260669738304</v>
      </c>
      <c r="BN10" s="679">
        <f t="shared" si="24"/>
        <v>98.407145069721309</v>
      </c>
      <c r="BO10" s="709">
        <f t="shared" si="24"/>
        <v>100.43746123682051</v>
      </c>
      <c r="BP10" s="675">
        <f t="shared" si="24"/>
        <v>99.906074540708929</v>
      </c>
      <c r="BQ10" s="675">
        <f t="shared" si="24"/>
        <v>97.244109357824925</v>
      </c>
      <c r="BR10" s="681">
        <f t="shared" si="24"/>
        <v>109.33468962869435</v>
      </c>
      <c r="BS10" s="682">
        <f t="shared" si="24"/>
        <v>111.70408341751954</v>
      </c>
      <c r="BT10" s="683">
        <f t="shared" si="24"/>
        <v>105.85548952142634</v>
      </c>
      <c r="BU10" s="683">
        <f t="shared" si="24"/>
        <v>116.33804933808494</v>
      </c>
      <c r="BV10" s="683">
        <f t="shared" si="24"/>
        <v>123.13984305532774</v>
      </c>
      <c r="BW10" s="683">
        <f t="shared" si="24"/>
        <v>110.6189517438462</v>
      </c>
      <c r="BX10" s="683">
        <f t="shared" si="24"/>
        <v>120.07586939835862</v>
      </c>
      <c r="BY10" s="683">
        <f t="shared" si="24"/>
        <v>97.409498364184799</v>
      </c>
      <c r="BZ10" s="683">
        <f t="shared" si="24"/>
        <v>121.34980625783058</v>
      </c>
      <c r="CA10" s="683">
        <f t="shared" si="24"/>
        <v>98.556524530522722</v>
      </c>
      <c r="CB10" s="683">
        <f t="shared" si="24"/>
        <v>95.574508837796756</v>
      </c>
      <c r="CC10" s="1035">
        <f t="shared" si="24"/>
        <v>98.864619737061076</v>
      </c>
      <c r="CD10" s="683">
        <f>CD8/SUM(BB8:BM8)*100</f>
        <v>108.82876660174701</v>
      </c>
      <c r="CE10" s="675">
        <f t="shared" ref="CE10:CS10" si="25">CE8/BO8*100</f>
        <v>102.82554173698205</v>
      </c>
      <c r="CF10" s="682">
        <f t="shared" si="25"/>
        <v>112.43824818495945</v>
      </c>
      <c r="CG10" s="677">
        <f t="shared" si="25"/>
        <v>114.89873337194936</v>
      </c>
      <c r="CH10" s="1160">
        <f t="shared" si="25"/>
        <v>92.541079451043146</v>
      </c>
      <c r="CI10" s="683">
        <f t="shared" si="25"/>
        <v>84.296944906046278</v>
      </c>
      <c r="CJ10" s="1280">
        <f t="shared" si="25"/>
        <v>86.801203114162092</v>
      </c>
      <c r="CK10" s="1280">
        <f t="shared" si="25"/>
        <v>74.134238136359613</v>
      </c>
      <c r="CL10" s="1280">
        <f t="shared" si="25"/>
        <v>43.025346760935633</v>
      </c>
      <c r="CM10" s="1280">
        <f t="shared" si="25"/>
        <v>55.227184814743183</v>
      </c>
      <c r="CN10" s="1360">
        <f t="shared" si="25"/>
        <v>78.014788135072337</v>
      </c>
      <c r="CO10" s="1360">
        <f t="shared" si="25"/>
        <v>88.526043622959278</v>
      </c>
      <c r="CP10" s="1360">
        <f t="shared" si="25"/>
        <v>104.48677624921368</v>
      </c>
      <c r="CQ10" s="1360">
        <f t="shared" si="25"/>
        <v>112.03830369357047</v>
      </c>
      <c r="CR10" s="1360">
        <f t="shared" si="25"/>
        <v>108.54196921289574</v>
      </c>
      <c r="CS10" s="1360">
        <f t="shared" si="25"/>
        <v>106.34050271218823</v>
      </c>
      <c r="CT10" s="1585">
        <f>CT8/SUM(BR8:CC8)*100</f>
        <v>85.559758819437775</v>
      </c>
      <c r="CU10" s="709">
        <f t="shared" ref="CU10:DI10" si="26">CU8/CE8*100</f>
        <v>88.352925578928762</v>
      </c>
      <c r="CV10" s="682">
        <f t="shared" si="26"/>
        <v>73.003568753431225</v>
      </c>
      <c r="CW10" s="675">
        <f t="shared" si="26"/>
        <v>73.602055689893419</v>
      </c>
      <c r="CX10" s="682">
        <f t="shared" si="26"/>
        <v>93.805475904533523</v>
      </c>
      <c r="CY10" s="1360">
        <f t="shared" si="26"/>
        <v>92.518822360888919</v>
      </c>
      <c r="CZ10" s="1360">
        <f t="shared" si="26"/>
        <v>111.41992009030155</v>
      </c>
      <c r="DA10" s="1360">
        <f t="shared" si="26"/>
        <v>122.72418758656111</v>
      </c>
      <c r="DB10" s="1360">
        <f t="shared" si="26"/>
        <v>164.29968063612071</v>
      </c>
      <c r="DC10" s="1360">
        <f t="shared" si="26"/>
        <v>184.09888247543884</v>
      </c>
      <c r="DD10" s="1360">
        <f t="shared" si="26"/>
        <v>121.77643318876375</v>
      </c>
      <c r="DE10" s="1360">
        <f t="shared" si="26"/>
        <v>91.630116778742021</v>
      </c>
      <c r="DF10" s="1360">
        <f t="shared" si="26"/>
        <v>44.743937073828313</v>
      </c>
      <c r="DG10" s="1360">
        <f t="shared" si="26"/>
        <v>49.071974468799866</v>
      </c>
      <c r="DH10" s="1360">
        <f t="shared" si="26"/>
        <v>92.061357737282918</v>
      </c>
      <c r="DI10" s="1360">
        <f t="shared" si="26"/>
        <v>103.19036953201055</v>
      </c>
      <c r="DJ10" s="1817">
        <f>DJ8/SUM(CH8:CS8)*100</f>
        <v>98.472492861676486</v>
      </c>
      <c r="DK10" s="709">
        <f t="shared" ref="DK10:DY10" si="27">DK8/CU8*100</f>
        <v>0</v>
      </c>
      <c r="DL10" s="682">
        <f t="shared" si="27"/>
        <v>119.95526412409048</v>
      </c>
      <c r="DM10" s="2139">
        <f t="shared" si="27"/>
        <v>110.48341055095452</v>
      </c>
      <c r="DN10" s="2227">
        <f t="shared" si="27"/>
        <v>67.824883024596119</v>
      </c>
      <c r="DO10" s="2228">
        <f t="shared" si="27"/>
        <v>0</v>
      </c>
      <c r="DP10" s="2228">
        <f t="shared" si="27"/>
        <v>0</v>
      </c>
      <c r="DQ10" s="2228">
        <f t="shared" si="27"/>
        <v>0</v>
      </c>
      <c r="DR10" s="2228">
        <f t="shared" si="27"/>
        <v>0</v>
      </c>
      <c r="DS10" s="2228">
        <f t="shared" si="27"/>
        <v>0</v>
      </c>
      <c r="DT10" s="2228">
        <f t="shared" si="27"/>
        <v>0</v>
      </c>
      <c r="DU10" s="2228">
        <f t="shared" si="27"/>
        <v>0</v>
      </c>
      <c r="DV10" s="2228">
        <f t="shared" si="27"/>
        <v>0</v>
      </c>
      <c r="DW10" s="2228">
        <f t="shared" si="27"/>
        <v>0</v>
      </c>
      <c r="DX10" s="2228">
        <f t="shared" si="27"/>
        <v>0</v>
      </c>
      <c r="DY10" s="2229">
        <f t="shared" si="27"/>
        <v>0</v>
      </c>
      <c r="DZ10" s="1820">
        <f>DZ8/SUM(CX8:DI8)*100</f>
        <v>5.6512212461457096</v>
      </c>
      <c r="EA10" s="709" t="e">
        <f>EA8/DK8*100</f>
        <v>#DIV/0!</v>
      </c>
      <c r="EB10" s="682">
        <f>EB8/DL8*100</f>
        <v>10.436103888770537</v>
      </c>
      <c r="EC10" s="684">
        <f>EC8/DM8*100</f>
        <v>0</v>
      </c>
    </row>
    <row r="11" spans="2:133" ht="27.75" customHeight="1">
      <c r="B11" s="9">
        <v>4308553</v>
      </c>
      <c r="C11" s="9">
        <v>4198430</v>
      </c>
      <c r="D11" s="2574"/>
      <c r="E11" s="2566" t="s">
        <v>95</v>
      </c>
      <c r="F11" s="135">
        <v>3579017</v>
      </c>
      <c r="G11" s="136">
        <v>4071980</v>
      </c>
      <c r="H11" s="137">
        <v>1438652</v>
      </c>
      <c r="I11" s="670">
        <v>1781267</v>
      </c>
      <c r="J11" s="135">
        <v>4340494</v>
      </c>
      <c r="K11" s="136">
        <v>4338317</v>
      </c>
      <c r="L11" s="137">
        <v>2178048</v>
      </c>
      <c r="M11" s="670">
        <v>2073444</v>
      </c>
      <c r="N11" s="135">
        <v>4168785</v>
      </c>
      <c r="O11" s="136">
        <v>4409953</v>
      </c>
      <c r="P11" s="137">
        <v>1923408</v>
      </c>
      <c r="Q11" s="670">
        <v>1912150</v>
      </c>
      <c r="R11" s="135">
        <v>5243616</v>
      </c>
      <c r="S11" s="136">
        <v>5195579</v>
      </c>
      <c r="T11" s="137">
        <v>2757016</v>
      </c>
      <c r="U11" s="670">
        <v>2641301</v>
      </c>
      <c r="V11" s="135">
        <v>5535196</v>
      </c>
      <c r="W11" s="136">
        <v>5568452</v>
      </c>
      <c r="X11" s="137">
        <v>2749718</v>
      </c>
      <c r="Y11" s="670">
        <v>2738177</v>
      </c>
      <c r="Z11" s="135">
        <v>5738020</v>
      </c>
      <c r="AA11" s="136">
        <v>5762970</v>
      </c>
      <c r="AB11" s="137">
        <v>2813555</v>
      </c>
      <c r="AC11" s="670">
        <v>2892864</v>
      </c>
      <c r="AD11" s="135">
        <v>5740631</v>
      </c>
      <c r="AE11" s="136">
        <v>5759045</v>
      </c>
      <c r="AF11" s="137">
        <v>2828022</v>
      </c>
      <c r="AG11" s="670">
        <v>2872685</v>
      </c>
      <c r="AH11" s="135">
        <v>5807650</v>
      </c>
      <c r="AI11" s="136">
        <v>5891563</v>
      </c>
      <c r="AJ11" s="137">
        <v>2907974</v>
      </c>
      <c r="AK11" s="670">
        <v>2916946</v>
      </c>
      <c r="AL11" s="138">
        <v>475076</v>
      </c>
      <c r="AM11" s="139">
        <v>468049</v>
      </c>
      <c r="AN11" s="139">
        <v>554662</v>
      </c>
      <c r="AO11" s="139">
        <v>447871</v>
      </c>
      <c r="AP11" s="139">
        <v>509729</v>
      </c>
      <c r="AQ11" s="139">
        <v>507239</v>
      </c>
      <c r="AR11" s="155">
        <v>430974</v>
      </c>
      <c r="AS11" s="139">
        <v>480307</v>
      </c>
      <c r="AT11" s="139">
        <v>509086</v>
      </c>
      <c r="AU11" s="139">
        <v>502153</v>
      </c>
      <c r="AV11" s="139">
        <v>506929</v>
      </c>
      <c r="AW11" s="139">
        <v>425880</v>
      </c>
      <c r="AX11" s="165">
        <f>SUM(AL11:AW11)</f>
        <v>5817955</v>
      </c>
      <c r="AY11" s="136">
        <v>5724543</v>
      </c>
      <c r="AZ11" s="137">
        <v>2962626</v>
      </c>
      <c r="BA11" s="670">
        <v>2885206</v>
      </c>
      <c r="BB11" s="138">
        <v>483581</v>
      </c>
      <c r="BC11" s="139">
        <v>414594</v>
      </c>
      <c r="BD11" s="139">
        <v>506200</v>
      </c>
      <c r="BE11" s="139">
        <v>457601</v>
      </c>
      <c r="BF11" s="139">
        <v>507224</v>
      </c>
      <c r="BG11" s="139">
        <v>487501</v>
      </c>
      <c r="BH11" s="155">
        <v>470639</v>
      </c>
      <c r="BI11" s="139">
        <v>489369</v>
      </c>
      <c r="BJ11" s="139">
        <v>482596</v>
      </c>
      <c r="BK11" s="139">
        <v>521686</v>
      </c>
      <c r="BL11" s="139">
        <v>510293</v>
      </c>
      <c r="BM11" s="139">
        <v>415538</v>
      </c>
      <c r="BN11" s="140">
        <f>SUM(BB11:BM11)</f>
        <v>5746822</v>
      </c>
      <c r="BO11" s="987">
        <v>5724282</v>
      </c>
      <c r="BP11" s="137">
        <v>2856701</v>
      </c>
      <c r="BQ11" s="670">
        <v>2894930</v>
      </c>
      <c r="BR11" s="141">
        <v>483381</v>
      </c>
      <c r="BS11" s="155">
        <v>412775</v>
      </c>
      <c r="BT11" s="143">
        <v>485679</v>
      </c>
      <c r="BU11" s="143">
        <v>477059</v>
      </c>
      <c r="BV11" s="143">
        <v>517309</v>
      </c>
      <c r="BW11" s="143">
        <v>485151</v>
      </c>
      <c r="BX11" s="143">
        <v>444584</v>
      </c>
      <c r="BY11" s="143">
        <v>450937</v>
      </c>
      <c r="BZ11" s="143">
        <v>460944</v>
      </c>
      <c r="CA11" s="143">
        <v>498822</v>
      </c>
      <c r="CB11" s="143">
        <v>498107</v>
      </c>
      <c r="CC11" s="1037">
        <v>422905</v>
      </c>
      <c r="CD11" s="1189">
        <f>SUM(BR11:CC11)</f>
        <v>5637653</v>
      </c>
      <c r="CE11" s="136">
        <v>5437010</v>
      </c>
      <c r="CF11" s="1318">
        <v>2861354</v>
      </c>
      <c r="CG11" s="983">
        <v>2835984</v>
      </c>
      <c r="CH11" s="1158">
        <v>457302</v>
      </c>
      <c r="CI11" s="143">
        <v>361968</v>
      </c>
      <c r="CJ11" s="143">
        <v>361896</v>
      </c>
      <c r="CK11" s="143">
        <v>161039</v>
      </c>
      <c r="CL11" s="143">
        <v>243165</v>
      </c>
      <c r="CM11" s="143">
        <v>428895</v>
      </c>
      <c r="CN11" s="1358">
        <v>437207</v>
      </c>
      <c r="CO11" s="1358">
        <v>431541</v>
      </c>
      <c r="CP11" s="1358">
        <v>536346</v>
      </c>
      <c r="CQ11" s="1358">
        <v>535543</v>
      </c>
      <c r="CR11" s="1358">
        <v>529098</v>
      </c>
      <c r="CS11" s="1358">
        <v>502883</v>
      </c>
      <c r="CT11" s="162">
        <f>SUM(CH11:CS11)</f>
        <v>4986883</v>
      </c>
      <c r="CU11" s="987">
        <v>5264039</v>
      </c>
      <c r="CV11" s="1318">
        <v>2014305</v>
      </c>
      <c r="CW11" s="670">
        <v>2238160</v>
      </c>
      <c r="CX11" s="155">
        <v>501910</v>
      </c>
      <c r="CY11" s="1358">
        <v>423953</v>
      </c>
      <c r="CZ11" s="1358">
        <v>532459</v>
      </c>
      <c r="DA11" s="1777">
        <v>493838</v>
      </c>
      <c r="DB11" s="1777">
        <v>469128</v>
      </c>
      <c r="DC11" s="1777">
        <v>537156</v>
      </c>
      <c r="DD11" s="1777">
        <v>464072</v>
      </c>
      <c r="DE11" s="1777">
        <v>345744</v>
      </c>
      <c r="DF11" s="1777">
        <v>375751</v>
      </c>
      <c r="DG11" s="1777">
        <v>475533</v>
      </c>
      <c r="DH11" s="1777">
        <v>546094</v>
      </c>
      <c r="DI11" s="1358">
        <v>540385</v>
      </c>
      <c r="DJ11" s="1815">
        <f>SUM(CX11:DI11)</f>
        <v>5706023</v>
      </c>
      <c r="DK11" s="987"/>
      <c r="DL11" s="1318">
        <f>CX11+CY11+CZ11+DA11+DB11+DC11</f>
        <v>2958444</v>
      </c>
      <c r="DM11" s="2126">
        <v>2686163</v>
      </c>
      <c r="DN11" s="2230">
        <v>468251</v>
      </c>
      <c r="DO11" s="2221"/>
      <c r="DP11" s="2221"/>
      <c r="DQ11" s="2221"/>
      <c r="DR11" s="2221"/>
      <c r="DS11" s="2221"/>
      <c r="DT11" s="2221"/>
      <c r="DU11" s="2221"/>
      <c r="DV11" s="2221"/>
      <c r="DW11" s="2221"/>
      <c r="DX11" s="2221"/>
      <c r="DY11" s="2222"/>
      <c r="DZ11" s="1861">
        <f>SUM(DN11:DY11)</f>
        <v>468251</v>
      </c>
      <c r="EA11" s="987"/>
      <c r="EB11" s="1318">
        <f>DN11+DO11+DP11+DQ11+DR11+DS11</f>
        <v>468251</v>
      </c>
      <c r="EC11" s="1421"/>
    </row>
    <row r="12" spans="2:133" ht="27.75" customHeight="1" thickBot="1">
      <c r="B12" s="68"/>
      <c r="C12" s="66"/>
      <c r="D12" s="2574"/>
      <c r="E12" s="2567"/>
      <c r="F12" s="156">
        <f t="shared" ref="F12:CE12" si="28">F13-100</f>
        <v>-14.753443549136222</v>
      </c>
      <c r="G12" s="157">
        <f t="shared" si="28"/>
        <v>9.7254935987309352</v>
      </c>
      <c r="H12" s="146">
        <f>H13-100</f>
        <v>-37.606358318078101</v>
      </c>
      <c r="I12" s="671">
        <f>I13-100</f>
        <v>-17.652690679876017</v>
      </c>
      <c r="J12" s="156">
        <f t="shared" si="28"/>
        <v>21.276149289036624</v>
      </c>
      <c r="K12" s="157">
        <f t="shared" si="28"/>
        <v>6.5407246597478377</v>
      </c>
      <c r="L12" s="146">
        <f>L13-100</f>
        <v>51.395055927354235</v>
      </c>
      <c r="M12" s="671">
        <f>M13-100</f>
        <v>16.402762752580031</v>
      </c>
      <c r="N12" s="156">
        <f t="shared" si="28"/>
        <v>-3.9559782826563037</v>
      </c>
      <c r="O12" s="157">
        <f t="shared" si="28"/>
        <v>1.6512394091994622</v>
      </c>
      <c r="P12" s="146">
        <f>P13-100</f>
        <v>-11.691202397743311</v>
      </c>
      <c r="Q12" s="671">
        <f>Q13-100</f>
        <v>-7.7790381606641006</v>
      </c>
      <c r="R12" s="156">
        <f t="shared" si="28"/>
        <v>25.782836006174463</v>
      </c>
      <c r="S12" s="157">
        <f t="shared" si="28"/>
        <v>17.814838389434072</v>
      </c>
      <c r="T12" s="146">
        <f>T13-100</f>
        <v>43.340154558991117</v>
      </c>
      <c r="U12" s="671">
        <f>U13-100</f>
        <v>38.1325209842324</v>
      </c>
      <c r="V12" s="156">
        <f t="shared" si="28"/>
        <v>5.5606665324081632</v>
      </c>
      <c r="W12" s="157">
        <f t="shared" si="28"/>
        <v>7.1767362213143144</v>
      </c>
      <c r="X12" s="146">
        <f>X13-100</f>
        <v>-0.2647064797592833</v>
      </c>
      <c r="Y12" s="671">
        <f>Y13-100</f>
        <v>3.667737982153497</v>
      </c>
      <c r="Z12" s="156">
        <f t="shared" si="28"/>
        <v>3.6642604886981474</v>
      </c>
      <c r="AA12" s="342">
        <f t="shared" si="28"/>
        <v>3.493214990449772</v>
      </c>
      <c r="AB12" s="146">
        <f>AB13-100</f>
        <v>2.3215835223830368</v>
      </c>
      <c r="AC12" s="671">
        <f>AC13-100</f>
        <v>5.6492695687678349</v>
      </c>
      <c r="AD12" s="347">
        <f t="shared" si="28"/>
        <v>4.5503501207733166E-2</v>
      </c>
      <c r="AE12" s="157">
        <f t="shared" si="28"/>
        <v>-6.8107243313775712E-2</v>
      </c>
      <c r="AF12" s="146">
        <f>AF13-100</f>
        <v>0.51418934408604855</v>
      </c>
      <c r="AG12" s="671">
        <f>AG13-100</f>
        <v>-0.69754402557465767</v>
      </c>
      <c r="AH12" s="156">
        <f t="shared" si="28"/>
        <v>1.1674500590614514</v>
      </c>
      <c r="AI12" s="157">
        <f t="shared" si="28"/>
        <v>2.3010412316625519</v>
      </c>
      <c r="AJ12" s="146">
        <f>AJ13-100</f>
        <v>2.8271350081435145</v>
      </c>
      <c r="AK12" s="671">
        <f>AK13-100</f>
        <v>1.5407536851412544</v>
      </c>
      <c r="AL12" s="158">
        <f t="shared" si="28"/>
        <v>-100</v>
      </c>
      <c r="AM12" s="159">
        <f t="shared" si="28"/>
        <v>-100</v>
      </c>
      <c r="AN12" s="159">
        <f t="shared" si="28"/>
        <v>-100</v>
      </c>
      <c r="AO12" s="159">
        <f t="shared" si="28"/>
        <v>-100</v>
      </c>
      <c r="AP12" s="159">
        <f t="shared" si="28"/>
        <v>-100</v>
      </c>
      <c r="AQ12" s="159">
        <f t="shared" si="28"/>
        <v>-100</v>
      </c>
      <c r="AR12" s="159">
        <f t="shared" si="28"/>
        <v>-100</v>
      </c>
      <c r="AS12" s="159">
        <f t="shared" si="28"/>
        <v>-100</v>
      </c>
      <c r="AT12" s="159">
        <f t="shared" si="28"/>
        <v>-100</v>
      </c>
      <c r="AU12" s="159">
        <f t="shared" si="28"/>
        <v>-100</v>
      </c>
      <c r="AV12" s="159">
        <f t="shared" si="28"/>
        <v>-100</v>
      </c>
      <c r="AW12" s="159">
        <f t="shared" si="28"/>
        <v>-100</v>
      </c>
      <c r="AX12" s="160">
        <f t="shared" si="28"/>
        <v>0.17743837869016943</v>
      </c>
      <c r="AY12" s="157">
        <f t="shared" si="28"/>
        <v>-2.8349013665813345</v>
      </c>
      <c r="AZ12" s="146">
        <f>AZ13-100</f>
        <v>1.8793840660198384</v>
      </c>
      <c r="BA12" s="671">
        <f>BA13-100</f>
        <v>-1.0881243602041337</v>
      </c>
      <c r="BB12" s="158">
        <f t="shared" si="28"/>
        <v>1.7902398774090926</v>
      </c>
      <c r="BC12" s="159">
        <f t="shared" si="28"/>
        <v>-11.420812778149298</v>
      </c>
      <c r="BD12" s="159">
        <f t="shared" si="28"/>
        <v>-8.7372129332818957</v>
      </c>
      <c r="BE12" s="159">
        <f t="shared" si="28"/>
        <v>2.1725005637783994</v>
      </c>
      <c r="BF12" s="159">
        <f t="shared" si="28"/>
        <v>-0.49143760704217243</v>
      </c>
      <c r="BG12" s="159">
        <f t="shared" si="28"/>
        <v>-3.891262304357511</v>
      </c>
      <c r="BH12" s="159">
        <f t="shared" si="28"/>
        <v>9.2035714451451867</v>
      </c>
      <c r="BI12" s="159">
        <f t="shared" si="28"/>
        <v>1.886709958422415</v>
      </c>
      <c r="BJ12" s="159">
        <f t="shared" si="28"/>
        <v>-5.2034430332006707</v>
      </c>
      <c r="BK12" s="159">
        <f t="shared" si="28"/>
        <v>3.8898503045884354</v>
      </c>
      <c r="BL12" s="159">
        <f t="shared" si="28"/>
        <v>0.6636037788329503</v>
      </c>
      <c r="BM12" s="159">
        <f t="shared" si="28"/>
        <v>-2.4283835822297277</v>
      </c>
      <c r="BN12" s="160">
        <f t="shared" si="28"/>
        <v>-1.2226461015941226</v>
      </c>
      <c r="BO12" s="1116">
        <f t="shared" si="28"/>
        <v>-4.5593159139514228E-3</v>
      </c>
      <c r="BP12" s="146">
        <f>BP13-100</f>
        <v>-3.57537535956277</v>
      </c>
      <c r="BQ12" s="671">
        <f>BQ13-100</f>
        <v>0.33702966096701914</v>
      </c>
      <c r="BR12" s="348">
        <f t="shared" si="28"/>
        <v>-4.1358117874764844E-2</v>
      </c>
      <c r="BS12" s="344">
        <f t="shared" si="28"/>
        <v>-0.43874248059547938</v>
      </c>
      <c r="BT12" s="345">
        <f t="shared" si="28"/>
        <v>-4.0539312524693827</v>
      </c>
      <c r="BU12" s="345">
        <f t="shared" si="28"/>
        <v>4.2521760223425957</v>
      </c>
      <c r="BV12" s="345">
        <f t="shared" si="28"/>
        <v>1.9882734255476748</v>
      </c>
      <c r="BW12" s="161">
        <f t="shared" si="28"/>
        <v>-0.48205029323015935</v>
      </c>
      <c r="BX12" s="161">
        <f t="shared" si="28"/>
        <v>-5.5360902942595089</v>
      </c>
      <c r="BY12" s="161">
        <f t="shared" si="28"/>
        <v>-7.853378534398388</v>
      </c>
      <c r="BZ12" s="161">
        <f t="shared" si="28"/>
        <v>-4.4865684754950337</v>
      </c>
      <c r="CA12" s="161">
        <f t="shared" si="28"/>
        <v>-4.382712972937739</v>
      </c>
      <c r="CB12" s="161">
        <f t="shared" si="28"/>
        <v>-2.3880398124214963</v>
      </c>
      <c r="CC12" s="1039">
        <f t="shared" si="28"/>
        <v>1.772882383801246</v>
      </c>
      <c r="CD12" s="1191">
        <f t="shared" si="28"/>
        <v>-1.8996412277951293</v>
      </c>
      <c r="CE12" s="157">
        <f t="shared" si="28"/>
        <v>-5.0184809204018848</v>
      </c>
      <c r="CF12" s="1319">
        <f>CF13-100</f>
        <v>0.16288018942130122</v>
      </c>
      <c r="CG12" s="984">
        <f>CG13-100</f>
        <v>-2.0361804948651638</v>
      </c>
      <c r="CH12" s="1159">
        <f t="shared" ref="CH12:CU12" si="29">CH13-100</f>
        <v>-5.3951231016527288</v>
      </c>
      <c r="CI12" s="161">
        <f t="shared" si="29"/>
        <v>-12.308642723033131</v>
      </c>
      <c r="CJ12" s="345">
        <f t="shared" si="29"/>
        <v>-25.486586819689549</v>
      </c>
      <c r="CK12" s="345">
        <f t="shared" si="29"/>
        <v>-66.243378701586181</v>
      </c>
      <c r="CL12" s="345">
        <f t="shared" si="29"/>
        <v>-52.99424521900837</v>
      </c>
      <c r="CM12" s="161">
        <f t="shared" si="29"/>
        <v>-11.595565092105346</v>
      </c>
      <c r="CN12" s="1359">
        <f t="shared" si="29"/>
        <v>-1.6593039785507244</v>
      </c>
      <c r="CO12" s="1359">
        <f t="shared" si="29"/>
        <v>-4.301266030509808</v>
      </c>
      <c r="CP12" s="1359">
        <f t="shared" si="29"/>
        <v>16.358169322086852</v>
      </c>
      <c r="CQ12" s="1359">
        <f t="shared" si="29"/>
        <v>7.3615437971861581</v>
      </c>
      <c r="CR12" s="1375">
        <f t="shared" si="29"/>
        <v>6.2217555665750552</v>
      </c>
      <c r="CS12" s="1359">
        <f t="shared" si="29"/>
        <v>18.911575885837252</v>
      </c>
      <c r="CT12" s="1587">
        <f t="shared" si="29"/>
        <v>-11.543278736736724</v>
      </c>
      <c r="CU12" s="988">
        <f t="shared" si="29"/>
        <v>-3.1813625503723557</v>
      </c>
      <c r="CV12" s="1319">
        <f>CV13-100</f>
        <v>-29.603083015942801</v>
      </c>
      <c r="CW12" s="671">
        <f>CW13-100</f>
        <v>-21.079949675315518</v>
      </c>
      <c r="CX12" s="344">
        <f t="shared" ref="CX12:DK12" si="30">CX13-100</f>
        <v>9.7546041784203794</v>
      </c>
      <c r="CY12" s="1375">
        <f t="shared" si="30"/>
        <v>17.124441939618976</v>
      </c>
      <c r="CZ12" s="1375">
        <f t="shared" si="30"/>
        <v>47.130391051572815</v>
      </c>
      <c r="DA12" s="1375">
        <f t="shared" si="30"/>
        <v>206.65739355063056</v>
      </c>
      <c r="DB12" s="1375">
        <f t="shared" si="30"/>
        <v>92.92579112947999</v>
      </c>
      <c r="DC12" s="1375">
        <f t="shared" si="30"/>
        <v>25.241842408981213</v>
      </c>
      <c r="DD12" s="1375">
        <f t="shared" si="30"/>
        <v>6.1446866129773809</v>
      </c>
      <c r="DE12" s="1375">
        <f t="shared" si="30"/>
        <v>-19.881540803770676</v>
      </c>
      <c r="DF12" s="1375">
        <f t="shared" si="30"/>
        <v>-29.942425225507421</v>
      </c>
      <c r="DG12" s="1375">
        <f t="shared" si="30"/>
        <v>-11.20544942236198</v>
      </c>
      <c r="DH12" s="1359">
        <f t="shared" si="30"/>
        <v>3.2122593545997233</v>
      </c>
      <c r="DI12" s="1375">
        <f t="shared" si="30"/>
        <v>7.4574006279790837</v>
      </c>
      <c r="DJ12" s="1818">
        <f t="shared" si="30"/>
        <v>14.420631083584666</v>
      </c>
      <c r="DK12" s="988">
        <f t="shared" si="30"/>
        <v>-100</v>
      </c>
      <c r="DL12" s="1319">
        <f>DL13-100</f>
        <v>46.8717001645729</v>
      </c>
      <c r="DM12" s="2138">
        <f>DM13-100</f>
        <v>20.016576116095379</v>
      </c>
      <c r="DN12" s="2223">
        <f t="shared" ref="DN12:EA12" si="31">DN13-100</f>
        <v>-6.7061823832958112</v>
      </c>
      <c r="DO12" s="2224">
        <f t="shared" si="31"/>
        <v>-100</v>
      </c>
      <c r="DP12" s="2224">
        <f t="shared" si="31"/>
        <v>-100</v>
      </c>
      <c r="DQ12" s="2224">
        <f t="shared" si="31"/>
        <v>-100</v>
      </c>
      <c r="DR12" s="2224">
        <f t="shared" si="31"/>
        <v>-100</v>
      </c>
      <c r="DS12" s="2224">
        <f t="shared" si="31"/>
        <v>-100</v>
      </c>
      <c r="DT12" s="2224">
        <f t="shared" si="31"/>
        <v>-100</v>
      </c>
      <c r="DU12" s="2224">
        <f t="shared" si="31"/>
        <v>-100</v>
      </c>
      <c r="DV12" s="2224">
        <f t="shared" si="31"/>
        <v>-100</v>
      </c>
      <c r="DW12" s="2224">
        <f t="shared" si="31"/>
        <v>-100</v>
      </c>
      <c r="DX12" s="2232">
        <f t="shared" si="31"/>
        <v>-100</v>
      </c>
      <c r="DY12" s="2231">
        <f t="shared" si="31"/>
        <v>-100</v>
      </c>
      <c r="DZ12" s="1863">
        <f t="shared" si="31"/>
        <v>-91.793741455300832</v>
      </c>
      <c r="EA12" s="988" t="e">
        <f t="shared" si="31"/>
        <v>#DIV/0!</v>
      </c>
      <c r="EB12" s="1319">
        <f>EB13-100</f>
        <v>-84.172389269494374</v>
      </c>
      <c r="EC12" s="1422">
        <f>EC13-100</f>
        <v>-100</v>
      </c>
    </row>
    <row r="13" spans="2:133" s="685" customFormat="1" ht="27.75" hidden="1" customHeight="1" thickBot="1">
      <c r="B13" s="686">
        <v>110.50476086663804</v>
      </c>
      <c r="C13" s="687">
        <f>C11/B11*100</f>
        <v>97.444083895451669</v>
      </c>
      <c r="D13" s="2568"/>
      <c r="E13" s="2568"/>
      <c r="F13" s="688">
        <f>F11/C11*100</f>
        <v>85.246556450863778</v>
      </c>
      <c r="G13" s="688">
        <v>109.72549359873094</v>
      </c>
      <c r="H13" s="675">
        <v>62.393641681921899</v>
      </c>
      <c r="I13" s="675">
        <v>82.347309320123983</v>
      </c>
      <c r="J13" s="688">
        <f t="shared" ref="J13:AK13" si="32">J11/F11*100</f>
        <v>121.27614928903662</v>
      </c>
      <c r="K13" s="688">
        <f t="shared" si="32"/>
        <v>106.54072465974784</v>
      </c>
      <c r="L13" s="675">
        <f t="shared" si="32"/>
        <v>151.39505592735424</v>
      </c>
      <c r="M13" s="675">
        <f t="shared" si="32"/>
        <v>116.40276275258003</v>
      </c>
      <c r="N13" s="688">
        <f t="shared" si="32"/>
        <v>96.044021717343696</v>
      </c>
      <c r="O13" s="688">
        <f t="shared" si="32"/>
        <v>101.65123940919946</v>
      </c>
      <c r="P13" s="675">
        <f t="shared" si="32"/>
        <v>88.308797602256689</v>
      </c>
      <c r="Q13" s="675">
        <f t="shared" si="32"/>
        <v>92.220961839335899</v>
      </c>
      <c r="R13" s="688">
        <f t="shared" si="32"/>
        <v>125.78283600617446</v>
      </c>
      <c r="S13" s="688">
        <f t="shared" si="32"/>
        <v>117.81483838943407</v>
      </c>
      <c r="T13" s="675">
        <f t="shared" si="32"/>
        <v>143.34015455899112</v>
      </c>
      <c r="U13" s="675">
        <f t="shared" si="32"/>
        <v>138.1325209842324</v>
      </c>
      <c r="V13" s="688">
        <f t="shared" si="32"/>
        <v>105.56066653240816</v>
      </c>
      <c r="W13" s="688">
        <f t="shared" si="32"/>
        <v>107.17673622131431</v>
      </c>
      <c r="X13" s="675">
        <f t="shared" si="32"/>
        <v>99.735293520240717</v>
      </c>
      <c r="Y13" s="675">
        <f t="shared" si="32"/>
        <v>103.6677379821535</v>
      </c>
      <c r="Z13" s="688">
        <f t="shared" si="32"/>
        <v>103.66426048869815</v>
      </c>
      <c r="AA13" s="688">
        <f t="shared" si="32"/>
        <v>103.49321499044977</v>
      </c>
      <c r="AB13" s="675">
        <f t="shared" si="32"/>
        <v>102.32158352238304</v>
      </c>
      <c r="AC13" s="675">
        <f t="shared" si="32"/>
        <v>105.64926956876783</v>
      </c>
      <c r="AD13" s="689">
        <f t="shared" si="32"/>
        <v>100.04550350120773</v>
      </c>
      <c r="AE13" s="688">
        <f t="shared" si="32"/>
        <v>99.931892756686224</v>
      </c>
      <c r="AF13" s="675">
        <f t="shared" si="32"/>
        <v>100.51418934408605</v>
      </c>
      <c r="AG13" s="675">
        <f t="shared" si="32"/>
        <v>99.302455974425342</v>
      </c>
      <c r="AH13" s="688">
        <f t="shared" si="32"/>
        <v>101.16745005906145</v>
      </c>
      <c r="AI13" s="688">
        <f t="shared" si="32"/>
        <v>102.30104123166255</v>
      </c>
      <c r="AJ13" s="675">
        <f t="shared" si="32"/>
        <v>102.82713500814351</v>
      </c>
      <c r="AK13" s="675">
        <f t="shared" si="32"/>
        <v>101.54075368514125</v>
      </c>
      <c r="AL13" s="677"/>
      <c r="AM13" s="678"/>
      <c r="AN13" s="678"/>
      <c r="AO13" s="678"/>
      <c r="AP13" s="678"/>
      <c r="AQ13" s="678"/>
      <c r="AR13" s="678"/>
      <c r="AS13" s="678"/>
      <c r="AT13" s="678"/>
      <c r="AU13" s="678"/>
      <c r="AV13" s="678"/>
      <c r="AW13" s="678"/>
      <c r="AX13" s="690">
        <f t="shared" ref="AX13:CC13" si="33">AX11/AH11*100</f>
        <v>100.17743837869017</v>
      </c>
      <c r="AY13" s="688">
        <f t="shared" si="33"/>
        <v>97.165098633418665</v>
      </c>
      <c r="AZ13" s="675">
        <f t="shared" si="33"/>
        <v>101.87938406601984</v>
      </c>
      <c r="BA13" s="675">
        <f t="shared" si="33"/>
        <v>98.911875639795866</v>
      </c>
      <c r="BB13" s="677">
        <f t="shared" si="33"/>
        <v>101.79023987740909</v>
      </c>
      <c r="BC13" s="678">
        <f t="shared" si="33"/>
        <v>88.579187221850702</v>
      </c>
      <c r="BD13" s="678">
        <f t="shared" si="33"/>
        <v>91.262787066718104</v>
      </c>
      <c r="BE13" s="678">
        <f t="shared" si="33"/>
        <v>102.1725005637784</v>
      </c>
      <c r="BF13" s="678">
        <f t="shared" si="33"/>
        <v>99.508562392957828</v>
      </c>
      <c r="BG13" s="678">
        <f t="shared" si="33"/>
        <v>96.108737695642489</v>
      </c>
      <c r="BH13" s="678">
        <f t="shared" si="33"/>
        <v>109.20357144514519</v>
      </c>
      <c r="BI13" s="678">
        <f t="shared" si="33"/>
        <v>101.88670995842241</v>
      </c>
      <c r="BJ13" s="678">
        <f t="shared" si="33"/>
        <v>94.796556966799329</v>
      </c>
      <c r="BK13" s="678">
        <f t="shared" si="33"/>
        <v>103.88985030458844</v>
      </c>
      <c r="BL13" s="678">
        <f t="shared" si="33"/>
        <v>100.66360377883295</v>
      </c>
      <c r="BM13" s="678">
        <f t="shared" si="33"/>
        <v>97.571616417770272</v>
      </c>
      <c r="BN13" s="679">
        <f t="shared" si="33"/>
        <v>98.777353898405877</v>
      </c>
      <c r="BO13" s="1117">
        <f t="shared" si="33"/>
        <v>99.995440684086049</v>
      </c>
      <c r="BP13" s="675">
        <f t="shared" si="33"/>
        <v>96.42462464043723</v>
      </c>
      <c r="BQ13" s="675">
        <f t="shared" si="33"/>
        <v>100.33702966096702</v>
      </c>
      <c r="BR13" s="691">
        <f t="shared" si="33"/>
        <v>99.958641882125235</v>
      </c>
      <c r="BS13" s="692">
        <f t="shared" si="33"/>
        <v>99.561257519404521</v>
      </c>
      <c r="BT13" s="693">
        <f t="shared" si="33"/>
        <v>95.946068747530617</v>
      </c>
      <c r="BU13" s="693">
        <f t="shared" si="33"/>
        <v>104.2521760223426</v>
      </c>
      <c r="BV13" s="693">
        <f t="shared" si="33"/>
        <v>101.98827342554767</v>
      </c>
      <c r="BW13" s="683">
        <f t="shared" si="33"/>
        <v>99.517949706769841</v>
      </c>
      <c r="BX13" s="683">
        <f t="shared" si="33"/>
        <v>94.463909705740491</v>
      </c>
      <c r="BY13" s="683">
        <f t="shared" si="33"/>
        <v>92.146621465601612</v>
      </c>
      <c r="BZ13" s="683">
        <f t="shared" si="33"/>
        <v>95.513431524504966</v>
      </c>
      <c r="CA13" s="683">
        <f t="shared" si="33"/>
        <v>95.617287027062261</v>
      </c>
      <c r="CB13" s="683">
        <f t="shared" si="33"/>
        <v>97.611960187578504</v>
      </c>
      <c r="CC13" s="1035">
        <f t="shared" si="33"/>
        <v>101.77288238380125</v>
      </c>
      <c r="CD13" s="683">
        <f>CD11/SUM(BB11:BM11)*100</f>
        <v>98.100358772204871</v>
      </c>
      <c r="CE13" s="1331">
        <f t="shared" ref="CE13:CS13" si="34">CE11/BO11*100</f>
        <v>94.981519079598115</v>
      </c>
      <c r="CF13" s="682">
        <f t="shared" si="34"/>
        <v>100.1628801894213</v>
      </c>
      <c r="CG13" s="677">
        <f t="shared" si="34"/>
        <v>97.963819505134836</v>
      </c>
      <c r="CH13" s="695">
        <f t="shared" si="34"/>
        <v>94.604876898347271</v>
      </c>
      <c r="CI13" s="693">
        <f t="shared" si="34"/>
        <v>87.691357276966869</v>
      </c>
      <c r="CJ13" s="1281">
        <f t="shared" si="34"/>
        <v>74.513413180310451</v>
      </c>
      <c r="CK13" s="1281">
        <f t="shared" si="34"/>
        <v>33.756621298413826</v>
      </c>
      <c r="CL13" s="1281">
        <f t="shared" si="34"/>
        <v>47.00575478099163</v>
      </c>
      <c r="CM13" s="1280">
        <f t="shared" si="34"/>
        <v>88.404434907894654</v>
      </c>
      <c r="CN13" s="1376">
        <f t="shared" si="34"/>
        <v>98.340696021449276</v>
      </c>
      <c r="CO13" s="1376">
        <f t="shared" si="34"/>
        <v>95.698733969490192</v>
      </c>
      <c r="CP13" s="1376">
        <f t="shared" si="34"/>
        <v>116.35816932208685</v>
      </c>
      <c r="CQ13" s="1376">
        <f t="shared" si="34"/>
        <v>107.36154379718616</v>
      </c>
      <c r="CR13" s="1360">
        <f t="shared" si="34"/>
        <v>106.22175556657506</v>
      </c>
      <c r="CS13" s="1376">
        <f t="shared" si="34"/>
        <v>118.91157588583725</v>
      </c>
      <c r="CT13" s="1581">
        <f>CT11/SUM(BR11:CC11)*100</f>
        <v>88.456721263263276</v>
      </c>
      <c r="CU13" s="1331">
        <f t="shared" ref="CU13:DI13" si="35">CU11/CE11*100</f>
        <v>96.818637449627644</v>
      </c>
      <c r="CV13" s="682">
        <f t="shared" si="35"/>
        <v>70.396916984057199</v>
      </c>
      <c r="CW13" s="682">
        <f t="shared" si="35"/>
        <v>78.920050324684482</v>
      </c>
      <c r="CX13" s="1376">
        <f t="shared" si="35"/>
        <v>109.75460417842038</v>
      </c>
      <c r="CY13" s="1376">
        <f t="shared" si="35"/>
        <v>117.12444193961898</v>
      </c>
      <c r="CZ13" s="1376">
        <f t="shared" si="35"/>
        <v>147.13039105157281</v>
      </c>
      <c r="DA13" s="1376">
        <f t="shared" si="35"/>
        <v>306.65739355063056</v>
      </c>
      <c r="DB13" s="1376">
        <f t="shared" si="35"/>
        <v>192.92579112947999</v>
      </c>
      <c r="DC13" s="1376">
        <f t="shared" si="35"/>
        <v>125.24184240898121</v>
      </c>
      <c r="DD13" s="1376">
        <f t="shared" si="35"/>
        <v>106.14468661297738</v>
      </c>
      <c r="DE13" s="1376">
        <f t="shared" si="35"/>
        <v>80.118459196229324</v>
      </c>
      <c r="DF13" s="1376">
        <f t="shared" si="35"/>
        <v>70.057574774492579</v>
      </c>
      <c r="DG13" s="1376">
        <f t="shared" si="35"/>
        <v>88.79455057763802</v>
      </c>
      <c r="DH13" s="1376">
        <f t="shared" si="35"/>
        <v>103.21225935459972</v>
      </c>
      <c r="DI13" s="1376">
        <f t="shared" si="35"/>
        <v>107.45740062797908</v>
      </c>
      <c r="DJ13" s="1817">
        <f>DJ11/SUM(CH11:CS11)*100</f>
        <v>114.42063108358467</v>
      </c>
      <c r="DK13" s="952">
        <f t="shared" ref="DK13:DY13" si="36">DK11/CU11*100</f>
        <v>0</v>
      </c>
      <c r="DL13" s="682">
        <f t="shared" si="36"/>
        <v>146.8717001645729</v>
      </c>
      <c r="DM13" s="2139">
        <f t="shared" si="36"/>
        <v>120.01657611609538</v>
      </c>
      <c r="DN13" s="2154">
        <f t="shared" si="36"/>
        <v>93.293817616704189</v>
      </c>
      <c r="DO13" s="1376">
        <f t="shared" si="36"/>
        <v>0</v>
      </c>
      <c r="DP13" s="1376">
        <f t="shared" si="36"/>
        <v>0</v>
      </c>
      <c r="DQ13" s="1376">
        <f t="shared" si="36"/>
        <v>0</v>
      </c>
      <c r="DR13" s="1376">
        <f t="shared" si="36"/>
        <v>0</v>
      </c>
      <c r="DS13" s="1376">
        <f t="shared" si="36"/>
        <v>0</v>
      </c>
      <c r="DT13" s="1376">
        <f t="shared" si="36"/>
        <v>0</v>
      </c>
      <c r="DU13" s="1376">
        <f t="shared" si="36"/>
        <v>0</v>
      </c>
      <c r="DV13" s="1376">
        <f t="shared" si="36"/>
        <v>0</v>
      </c>
      <c r="DW13" s="1376">
        <f t="shared" si="36"/>
        <v>0</v>
      </c>
      <c r="DX13" s="1376">
        <f t="shared" si="36"/>
        <v>0</v>
      </c>
      <c r="DY13" s="1813">
        <f t="shared" si="36"/>
        <v>0</v>
      </c>
      <c r="DZ13" s="1820">
        <f>DZ11/SUM(CX11:DI11)*100</f>
        <v>8.2062585446991712</v>
      </c>
      <c r="EA13" s="952" t="e">
        <f>EA11/DK11*100</f>
        <v>#DIV/0!</v>
      </c>
      <c r="EB13" s="682">
        <f>EB11/DL11*100</f>
        <v>15.827610730505631</v>
      </c>
      <c r="EC13" s="684">
        <f>EC11/DM11*100</f>
        <v>0</v>
      </c>
    </row>
    <row r="14" spans="2:133" ht="27.75" customHeight="1" thickTop="1" thickBot="1">
      <c r="B14" s="36"/>
      <c r="C14" s="36"/>
      <c r="D14" s="64" t="s">
        <v>170</v>
      </c>
      <c r="E14" s="65"/>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4"/>
      <c r="AY14" s="163"/>
      <c r="AZ14" s="163"/>
      <c r="BA14" s="163"/>
      <c r="BB14" s="163"/>
      <c r="BC14" s="163"/>
      <c r="BD14" s="163"/>
      <c r="BE14" s="163"/>
      <c r="BF14" s="163"/>
      <c r="BG14" s="163"/>
      <c r="BH14" s="163"/>
      <c r="BI14" s="163"/>
      <c r="BJ14" s="163"/>
      <c r="BK14" s="163"/>
      <c r="BL14" s="163"/>
      <c r="BM14" s="163"/>
      <c r="BN14" s="164"/>
      <c r="BO14" s="163"/>
      <c r="BP14" s="163"/>
      <c r="BQ14" s="163"/>
      <c r="BR14" s="164"/>
      <c r="BS14" s="164"/>
      <c r="BT14" s="349"/>
      <c r="BU14" s="164"/>
      <c r="BV14" s="164"/>
      <c r="BW14" s="164"/>
      <c r="BX14" s="164"/>
      <c r="BY14" s="164"/>
      <c r="BZ14" s="164"/>
      <c r="CA14" s="164"/>
      <c r="CB14" s="164"/>
      <c r="CC14" s="164"/>
      <c r="CD14" s="164"/>
      <c r="CE14" s="164"/>
      <c r="CF14" s="164"/>
      <c r="CG14" s="164"/>
      <c r="CH14" s="164"/>
      <c r="CI14" s="164"/>
      <c r="CJ14" s="164"/>
      <c r="CK14" s="164"/>
      <c r="CL14" s="164"/>
      <c r="CM14" s="164"/>
      <c r="CN14" s="164"/>
      <c r="CO14" s="164"/>
      <c r="CP14" s="164"/>
      <c r="CQ14" s="164"/>
      <c r="CR14" s="164"/>
      <c r="CS14" s="164"/>
      <c r="CT14" s="163"/>
      <c r="CU14" s="164"/>
      <c r="CV14" s="164"/>
      <c r="CW14" s="164"/>
      <c r="CX14" s="164"/>
      <c r="CY14" s="164"/>
      <c r="CZ14" s="164"/>
      <c r="DA14" s="164"/>
      <c r="DB14" s="164"/>
      <c r="DC14" s="164"/>
      <c r="DD14" s="164"/>
      <c r="DE14" s="164"/>
      <c r="DF14" s="164"/>
      <c r="DG14" s="164"/>
      <c r="DH14" s="164"/>
      <c r="DI14" s="164"/>
      <c r="DJ14" s="164"/>
      <c r="DK14" s="164"/>
      <c r="DL14" s="164"/>
      <c r="DM14" s="2150"/>
      <c r="DN14" s="2155"/>
      <c r="DO14" s="164"/>
      <c r="DP14" s="164"/>
      <c r="DQ14" s="164"/>
      <c r="DR14" s="164"/>
      <c r="DS14" s="164"/>
      <c r="DT14" s="164"/>
      <c r="DU14" s="164"/>
      <c r="DV14" s="164"/>
      <c r="DW14" s="164"/>
      <c r="DX14" s="164"/>
      <c r="DY14" s="164"/>
      <c r="DZ14" s="164"/>
      <c r="EA14" s="164"/>
      <c r="EB14" s="164"/>
      <c r="EC14" s="1427"/>
    </row>
    <row r="15" spans="2:133" ht="27.75" customHeight="1">
      <c r="B15" s="9">
        <f>B18+B21</f>
        <v>856169</v>
      </c>
      <c r="C15" s="9">
        <f>C18+C21</f>
        <v>920889</v>
      </c>
      <c r="D15" s="2574"/>
      <c r="E15" s="2566" t="s">
        <v>93</v>
      </c>
      <c r="F15" s="135">
        <f t="shared" ref="F15:AM15" si="37">F18+F21</f>
        <v>795723</v>
      </c>
      <c r="G15" s="136">
        <f t="shared" si="37"/>
        <v>791290</v>
      </c>
      <c r="H15" s="137">
        <f t="shared" si="37"/>
        <v>402276</v>
      </c>
      <c r="I15" s="670">
        <f>I18+I21</f>
        <v>369771</v>
      </c>
      <c r="J15" s="135">
        <f t="shared" si="37"/>
        <v>823545</v>
      </c>
      <c r="K15" s="136">
        <f t="shared" si="37"/>
        <v>788963</v>
      </c>
      <c r="L15" s="137">
        <f t="shared" si="37"/>
        <v>417924</v>
      </c>
      <c r="M15" s="670">
        <f>M18+M21</f>
        <v>408581</v>
      </c>
      <c r="N15" s="135">
        <f t="shared" si="37"/>
        <v>801678</v>
      </c>
      <c r="O15" s="136">
        <f t="shared" si="37"/>
        <v>891998</v>
      </c>
      <c r="P15" s="137">
        <f t="shared" si="37"/>
        <v>342842</v>
      </c>
      <c r="Q15" s="670">
        <f>Q18+Q21</f>
        <v>377819</v>
      </c>
      <c r="R15" s="135">
        <f t="shared" si="37"/>
        <v>997455</v>
      </c>
      <c r="S15" s="136">
        <f t="shared" si="37"/>
        <v>981613</v>
      </c>
      <c r="T15" s="137">
        <f t="shared" si="37"/>
        <v>533650</v>
      </c>
      <c r="U15" s="670">
        <f>U18+U21</f>
        <v>509434</v>
      </c>
      <c r="V15" s="135">
        <f t="shared" si="37"/>
        <v>1046009</v>
      </c>
      <c r="W15" s="136">
        <f t="shared" si="37"/>
        <v>1109455</v>
      </c>
      <c r="X15" s="137">
        <f t="shared" si="37"/>
        <v>505920</v>
      </c>
      <c r="Y15" s="670">
        <f>Y18+Y21</f>
        <v>507414</v>
      </c>
      <c r="Z15" s="135">
        <f t="shared" si="37"/>
        <v>1098271</v>
      </c>
      <c r="AA15" s="136">
        <f t="shared" si="37"/>
        <v>1079281</v>
      </c>
      <c r="AB15" s="137">
        <f t="shared" si="37"/>
        <v>586950</v>
      </c>
      <c r="AC15" s="670">
        <f>AC18+AC21</f>
        <v>523226</v>
      </c>
      <c r="AD15" s="135">
        <f t="shared" si="37"/>
        <v>979725</v>
      </c>
      <c r="AE15" s="136">
        <f t="shared" si="37"/>
        <v>938572</v>
      </c>
      <c r="AF15" s="137">
        <f t="shared" si="37"/>
        <v>527356</v>
      </c>
      <c r="AG15" s="670">
        <f>AG18+AG21</f>
        <v>440588</v>
      </c>
      <c r="AH15" s="135">
        <f t="shared" si="37"/>
        <v>1061373</v>
      </c>
      <c r="AI15" s="136">
        <f t="shared" si="37"/>
        <v>1140160</v>
      </c>
      <c r="AJ15" s="137">
        <f t="shared" si="37"/>
        <v>492982</v>
      </c>
      <c r="AK15" s="670">
        <f>AK18+AK21</f>
        <v>500109</v>
      </c>
      <c r="AL15" s="138">
        <f t="shared" si="37"/>
        <v>101116</v>
      </c>
      <c r="AM15" s="139">
        <f t="shared" si="37"/>
        <v>114207</v>
      </c>
      <c r="AN15" s="139">
        <f t="shared" ref="AN15:AW15" si="38">AN18+AN21</f>
        <v>120031</v>
      </c>
      <c r="AO15" s="139">
        <f t="shared" si="38"/>
        <v>104931</v>
      </c>
      <c r="AP15" s="139">
        <f t="shared" si="38"/>
        <v>101160</v>
      </c>
      <c r="AQ15" s="139">
        <f t="shared" si="38"/>
        <v>107742</v>
      </c>
      <c r="AR15" s="139">
        <f t="shared" si="38"/>
        <v>106645</v>
      </c>
      <c r="AS15" s="139">
        <f t="shared" si="38"/>
        <v>92431</v>
      </c>
      <c r="AT15" s="139">
        <f t="shared" si="38"/>
        <v>105339</v>
      </c>
      <c r="AU15" s="139">
        <f t="shared" si="38"/>
        <v>101979</v>
      </c>
      <c r="AV15" s="139">
        <f t="shared" si="38"/>
        <v>107872</v>
      </c>
      <c r="AW15" s="142">
        <f t="shared" si="38"/>
        <v>99796</v>
      </c>
      <c r="AX15" s="135">
        <f>SUM(AL15:AW15)</f>
        <v>1263249</v>
      </c>
      <c r="AY15" s="136">
        <f>AY18+AY21</f>
        <v>1293489</v>
      </c>
      <c r="AZ15" s="137">
        <f>AZ18+AZ21</f>
        <v>649187</v>
      </c>
      <c r="BA15" s="670">
        <f>BA18+BA21</f>
        <v>618248</v>
      </c>
      <c r="BB15" s="138">
        <f>BB18+BB21</f>
        <v>109002</v>
      </c>
      <c r="BC15" s="139">
        <f>BC18+BC21</f>
        <v>123231</v>
      </c>
      <c r="BD15" s="139">
        <f t="shared" ref="BD15:BM15" si="39">BD18+BD21</f>
        <v>133361</v>
      </c>
      <c r="BE15" s="139">
        <f t="shared" si="39"/>
        <v>119731</v>
      </c>
      <c r="BF15" s="139">
        <f t="shared" si="39"/>
        <v>116222</v>
      </c>
      <c r="BG15" s="139">
        <f t="shared" si="39"/>
        <v>105406</v>
      </c>
      <c r="BH15" s="139">
        <f t="shared" si="39"/>
        <v>124164</v>
      </c>
      <c r="BI15" s="139">
        <f t="shared" si="39"/>
        <v>116693</v>
      </c>
      <c r="BJ15" s="139">
        <f t="shared" si="39"/>
        <v>125846</v>
      </c>
      <c r="BK15" s="139">
        <f t="shared" si="39"/>
        <v>142325</v>
      </c>
      <c r="BL15" s="139">
        <f t="shared" si="39"/>
        <v>135040</v>
      </c>
      <c r="BM15" s="139">
        <f t="shared" si="39"/>
        <v>117798</v>
      </c>
      <c r="BN15" s="140">
        <f>SUM(BB15:BM15)</f>
        <v>1468819</v>
      </c>
      <c r="BO15" s="987">
        <f>BO18+BO21</f>
        <v>1479435</v>
      </c>
      <c r="BP15" s="137">
        <f>BP18+BP21</f>
        <v>706953</v>
      </c>
      <c r="BQ15" s="670">
        <f>BQ18+BQ21</f>
        <v>708062</v>
      </c>
      <c r="BR15" s="141">
        <f>+BR18+BR21</f>
        <v>122142</v>
      </c>
      <c r="BS15" s="155">
        <f>+BS18+BS21</f>
        <v>123668</v>
      </c>
      <c r="BT15" s="143">
        <f t="shared" ref="BT15:CD15" si="40">BT18+BT21</f>
        <v>130400</v>
      </c>
      <c r="BU15" s="143">
        <f t="shared" si="40"/>
        <v>122426</v>
      </c>
      <c r="BV15" s="143">
        <f t="shared" si="40"/>
        <v>120449</v>
      </c>
      <c r="BW15" s="143">
        <f t="shared" si="40"/>
        <v>99920</v>
      </c>
      <c r="BX15" s="143">
        <f t="shared" si="40"/>
        <v>132923</v>
      </c>
      <c r="BY15" s="143">
        <f>BY18+BY21</f>
        <v>115522</v>
      </c>
      <c r="BZ15" s="143">
        <f>BZ18+BZ21</f>
        <v>135132</v>
      </c>
      <c r="CA15" s="143">
        <f>CA18+CA21</f>
        <v>129228</v>
      </c>
      <c r="CB15" s="143">
        <f>CB18+CB21</f>
        <v>129831</v>
      </c>
      <c r="CC15" s="1037">
        <f>CC18+CC21</f>
        <v>112789</v>
      </c>
      <c r="CD15" s="1189">
        <f t="shared" si="40"/>
        <v>1474430</v>
      </c>
      <c r="CE15" s="136">
        <f>CE18+CE21</f>
        <v>1476810</v>
      </c>
      <c r="CF15" s="1318">
        <f>CF18+CF21</f>
        <v>719005</v>
      </c>
      <c r="CG15" s="983">
        <f>CG18+CG21</f>
        <v>726372</v>
      </c>
      <c r="CH15" s="1158">
        <f>+CH18+CH21</f>
        <v>120947</v>
      </c>
      <c r="CI15" s="470">
        <f>+CI18+CI21</f>
        <v>123574</v>
      </c>
      <c r="CJ15" s="143">
        <f>CJ18+CJ21</f>
        <v>134069</v>
      </c>
      <c r="CK15" s="143">
        <f>CK18+CK21</f>
        <v>54756</v>
      </c>
      <c r="CL15" s="143">
        <f>CL18+CL21</f>
        <v>36336</v>
      </c>
      <c r="CM15" s="143">
        <f>CM18+CM21</f>
        <v>76382</v>
      </c>
      <c r="CN15" s="1358">
        <f>CN18+CN21</f>
        <v>93241</v>
      </c>
      <c r="CO15" s="1358">
        <f t="shared" ref="CO15:CT15" si="41">CO18+CO21</f>
        <v>81196</v>
      </c>
      <c r="CP15" s="1358">
        <f t="shared" si="41"/>
        <v>121483</v>
      </c>
      <c r="CQ15" s="1358">
        <f t="shared" si="41"/>
        <v>123052</v>
      </c>
      <c r="CR15" s="1358">
        <f t="shared" si="41"/>
        <v>97751</v>
      </c>
      <c r="CS15" s="1358">
        <f t="shared" si="41"/>
        <v>110845</v>
      </c>
      <c r="CT15" s="162">
        <f t="shared" si="41"/>
        <v>1173632</v>
      </c>
      <c r="CU15" s="987">
        <f>CU18+CU21</f>
        <v>1162995</v>
      </c>
      <c r="CV15" s="1318">
        <f>CV18+CV21</f>
        <v>546064</v>
      </c>
      <c r="CW15" s="670">
        <f>CW18+CW21</f>
        <v>463394</v>
      </c>
      <c r="CX15" s="1723">
        <f>+CX18+CX21</f>
        <v>110432</v>
      </c>
      <c r="CY15" s="1394">
        <f>+CY18+CY21</f>
        <v>117461</v>
      </c>
      <c r="CZ15" s="1394">
        <f>CZ18+CZ21</f>
        <v>140060</v>
      </c>
      <c r="DA15" s="1394">
        <f>DA18+DA21</f>
        <v>119682</v>
      </c>
      <c r="DB15" s="1394">
        <f>DB18+DB21</f>
        <v>87986</v>
      </c>
      <c r="DC15" s="1394">
        <f>DC18+DC21</f>
        <v>123447</v>
      </c>
      <c r="DD15" s="1394">
        <f>DD18+DD21</f>
        <v>110320</v>
      </c>
      <c r="DE15" s="1394">
        <f t="shared" ref="DE15:DJ15" si="42">DE18+DE21</f>
        <v>88706</v>
      </c>
      <c r="DF15" s="1394">
        <f t="shared" si="42"/>
        <v>75480</v>
      </c>
      <c r="DG15" s="1394">
        <f t="shared" si="42"/>
        <v>92966</v>
      </c>
      <c r="DH15" s="1358">
        <f t="shared" si="42"/>
        <v>124676</v>
      </c>
      <c r="DI15" s="1394">
        <f t="shared" si="42"/>
        <v>130525</v>
      </c>
      <c r="DJ15" s="1815">
        <f t="shared" si="42"/>
        <v>1321741</v>
      </c>
      <c r="DK15" s="987">
        <f>DK18+DK21</f>
        <v>0</v>
      </c>
      <c r="DL15" s="1318">
        <f>DL18+DL21</f>
        <v>699068</v>
      </c>
      <c r="DM15" s="2126">
        <f>DM18+DM21</f>
        <v>605621</v>
      </c>
      <c r="DN15" s="2219">
        <f>+DN18+DN21</f>
        <v>110615</v>
      </c>
      <c r="DO15" s="2220">
        <f>+DO18+DO21</f>
        <v>0</v>
      </c>
      <c r="DP15" s="2220">
        <f>DP18+DP21</f>
        <v>0</v>
      </c>
      <c r="DQ15" s="2220">
        <f>DQ18+DQ21</f>
        <v>0</v>
      </c>
      <c r="DR15" s="2220">
        <f>DR18+DR21</f>
        <v>0</v>
      </c>
      <c r="DS15" s="2220">
        <f>DS18+DS21</f>
        <v>0</v>
      </c>
      <c r="DT15" s="2220">
        <f>DT18+DT21</f>
        <v>0</v>
      </c>
      <c r="DU15" s="2220">
        <f t="shared" ref="DU15:DZ15" si="43">DU18+DU21</f>
        <v>0</v>
      </c>
      <c r="DV15" s="2220">
        <f t="shared" si="43"/>
        <v>0</v>
      </c>
      <c r="DW15" s="2220">
        <f t="shared" si="43"/>
        <v>0</v>
      </c>
      <c r="DX15" s="2221">
        <f t="shared" si="43"/>
        <v>0</v>
      </c>
      <c r="DY15" s="2222">
        <f t="shared" si="43"/>
        <v>0</v>
      </c>
      <c r="DZ15" s="1861">
        <f t="shared" si="43"/>
        <v>110615</v>
      </c>
      <c r="EA15" s="987">
        <f>EA18+EA21</f>
        <v>0</v>
      </c>
      <c r="EB15" s="1318">
        <f>EB18+EB21</f>
        <v>110615</v>
      </c>
      <c r="EC15" s="1421">
        <f>EC18+EC21</f>
        <v>0</v>
      </c>
    </row>
    <row r="16" spans="2:133" ht="27.75" customHeight="1" thickBot="1">
      <c r="B16" s="66"/>
      <c r="C16" s="66"/>
      <c r="D16" s="2574"/>
      <c r="E16" s="2567"/>
      <c r="F16" s="156">
        <f t="shared" ref="F16:CE16" si="44">F17-100</f>
        <v>-13.59186612067252</v>
      </c>
      <c r="G16" s="157">
        <f t="shared" si="44"/>
        <v>-11.925358681255076</v>
      </c>
      <c r="H16" s="146">
        <f>H17-100</f>
        <v>-14.828874797539783</v>
      </c>
      <c r="I16" s="671">
        <f>I17-100</f>
        <v>-19.241756465752587</v>
      </c>
      <c r="J16" s="156">
        <f t="shared" si="44"/>
        <v>3.4964428576275992</v>
      </c>
      <c r="K16" s="157">
        <f t="shared" si="44"/>
        <v>-0.29407676073248012</v>
      </c>
      <c r="L16" s="146">
        <f>L17-100</f>
        <v>3.8898666587119379</v>
      </c>
      <c r="M16" s="671">
        <f>M17-100</f>
        <v>10.495685167306263</v>
      </c>
      <c r="N16" s="156">
        <f t="shared" si="44"/>
        <v>-2.6552283117498092</v>
      </c>
      <c r="O16" s="157">
        <f t="shared" si="44"/>
        <v>13.059547786144606</v>
      </c>
      <c r="P16" s="146">
        <f>P17-100</f>
        <v>-17.965467405556993</v>
      </c>
      <c r="Q16" s="671">
        <f>Q17-100</f>
        <v>-7.5289844608535361</v>
      </c>
      <c r="R16" s="156">
        <f t="shared" si="44"/>
        <v>24.420902157724171</v>
      </c>
      <c r="S16" s="157">
        <f t="shared" si="44"/>
        <v>10.046547189567704</v>
      </c>
      <c r="T16" s="146">
        <f>T17-100</f>
        <v>55.654791419954364</v>
      </c>
      <c r="U16" s="671">
        <f>U17-100</f>
        <v>34.835463542066435</v>
      </c>
      <c r="V16" s="156">
        <f t="shared" si="44"/>
        <v>4.8677885217879577</v>
      </c>
      <c r="W16" s="157">
        <f t="shared" si="44"/>
        <v>13.02366614949068</v>
      </c>
      <c r="X16" s="146">
        <f>X17-100</f>
        <v>-5.1962897029888495</v>
      </c>
      <c r="Y16" s="671">
        <f>Y17-100</f>
        <v>-0.39651848914678567</v>
      </c>
      <c r="Z16" s="156">
        <f t="shared" si="44"/>
        <v>4.9963241234061968</v>
      </c>
      <c r="AA16" s="342">
        <f t="shared" si="44"/>
        <v>-2.7197137333195229</v>
      </c>
      <c r="AB16" s="146">
        <f>AB17-100</f>
        <v>16.016366223908918</v>
      </c>
      <c r="AC16" s="671">
        <f>AC17-100</f>
        <v>3.11619308887812</v>
      </c>
      <c r="AD16" s="156">
        <f t="shared" si="44"/>
        <v>-10.793875100043621</v>
      </c>
      <c r="AE16" s="157">
        <f t="shared" si="44"/>
        <v>-13.037290566590158</v>
      </c>
      <c r="AF16" s="146">
        <f>AF17-100</f>
        <v>-10.15316466479257</v>
      </c>
      <c r="AG16" s="671">
        <f>AG17-100</f>
        <v>-15.793939903598059</v>
      </c>
      <c r="AH16" s="156">
        <f t="shared" si="44"/>
        <v>8.3337671285309511</v>
      </c>
      <c r="AI16" s="157">
        <f t="shared" si="44"/>
        <v>21.478160439476142</v>
      </c>
      <c r="AJ16" s="146">
        <f>AJ17-100</f>
        <v>-6.5181774740403142</v>
      </c>
      <c r="AK16" s="671">
        <f>AK17-100</f>
        <v>13.509446466994106</v>
      </c>
      <c r="AL16" s="158">
        <f t="shared" si="44"/>
        <v>-100</v>
      </c>
      <c r="AM16" s="159">
        <f t="shared" si="44"/>
        <v>-100</v>
      </c>
      <c r="AN16" s="159">
        <f t="shared" si="44"/>
        <v>-100</v>
      </c>
      <c r="AO16" s="159">
        <f t="shared" si="44"/>
        <v>-100</v>
      </c>
      <c r="AP16" s="159">
        <f t="shared" si="44"/>
        <v>-100</v>
      </c>
      <c r="AQ16" s="159">
        <f t="shared" si="44"/>
        <v>-100</v>
      </c>
      <c r="AR16" s="159">
        <f t="shared" si="44"/>
        <v>-100</v>
      </c>
      <c r="AS16" s="159">
        <f t="shared" si="44"/>
        <v>-100</v>
      </c>
      <c r="AT16" s="159">
        <f t="shared" si="44"/>
        <v>-100</v>
      </c>
      <c r="AU16" s="159">
        <f t="shared" si="44"/>
        <v>-100</v>
      </c>
      <c r="AV16" s="159">
        <f t="shared" si="44"/>
        <v>-100</v>
      </c>
      <c r="AW16" s="159">
        <f t="shared" si="44"/>
        <v>-100</v>
      </c>
      <c r="AX16" s="160">
        <f t="shared" si="44"/>
        <v>19.020269028889942</v>
      </c>
      <c r="AY16" s="157">
        <f t="shared" si="44"/>
        <v>13.448024838619133</v>
      </c>
      <c r="AZ16" s="146">
        <f>AZ17-100</f>
        <v>31.685741061539773</v>
      </c>
      <c r="BA16" s="671">
        <f>BA17-100</f>
        <v>23.622650262242843</v>
      </c>
      <c r="BB16" s="158">
        <f t="shared" si="44"/>
        <v>7.7989635665967683</v>
      </c>
      <c r="BC16" s="159">
        <f t="shared" si="44"/>
        <v>7.9014421182589558</v>
      </c>
      <c r="BD16" s="159">
        <f t="shared" si="44"/>
        <v>11.105464421691067</v>
      </c>
      <c r="BE16" s="159">
        <f t="shared" si="44"/>
        <v>14.104506771116249</v>
      </c>
      <c r="BF16" s="159">
        <f t="shared" si="44"/>
        <v>14.889284302095689</v>
      </c>
      <c r="BG16" s="159">
        <f t="shared" si="44"/>
        <v>-2.1681424142859811</v>
      </c>
      <c r="BH16" s="159">
        <f t="shared" si="44"/>
        <v>16.427399315485957</v>
      </c>
      <c r="BI16" s="159">
        <f t="shared" si="44"/>
        <v>26.248769352273584</v>
      </c>
      <c r="BJ16" s="159">
        <f t="shared" si="44"/>
        <v>19.467623577212606</v>
      </c>
      <c r="BK16" s="159">
        <f t="shared" si="44"/>
        <v>39.563047294050733</v>
      </c>
      <c r="BL16" s="159">
        <f t="shared" si="44"/>
        <v>25.185404924354799</v>
      </c>
      <c r="BM16" s="159">
        <f t="shared" si="44"/>
        <v>18.038799150266541</v>
      </c>
      <c r="BN16" s="160">
        <f t="shared" si="44"/>
        <v>16.273117968033219</v>
      </c>
      <c r="BO16" s="988">
        <f t="shared" si="44"/>
        <v>14.37553778965264</v>
      </c>
      <c r="BP16" s="146">
        <f>BP17-100</f>
        <v>8.8982065260086785</v>
      </c>
      <c r="BQ16" s="671">
        <f>BQ17-100</f>
        <v>14.527180031314302</v>
      </c>
      <c r="BR16" s="346">
        <f t="shared" si="44"/>
        <v>12.054824682115921</v>
      </c>
      <c r="BS16" s="344">
        <f t="shared" si="44"/>
        <v>0.35461856188783258</v>
      </c>
      <c r="BT16" s="345">
        <f t="shared" si="44"/>
        <v>-2.2202892899723281</v>
      </c>
      <c r="BU16" s="345">
        <f t="shared" si="44"/>
        <v>2.2508790538791033</v>
      </c>
      <c r="BV16" s="345">
        <f t="shared" si="44"/>
        <v>3.637005042074648</v>
      </c>
      <c r="BW16" s="161">
        <f t="shared" si="44"/>
        <v>-5.2046373071741669</v>
      </c>
      <c r="BX16" s="161">
        <f t="shared" si="44"/>
        <v>7.054379691375928</v>
      </c>
      <c r="BY16" s="161">
        <f t="shared" si="44"/>
        <v>-1.0034877841858503</v>
      </c>
      <c r="BZ16" s="161">
        <f t="shared" si="44"/>
        <v>7.3788598763568274</v>
      </c>
      <c r="CA16" s="161">
        <f t="shared" si="44"/>
        <v>-9.2021781134726837</v>
      </c>
      <c r="CB16" s="161">
        <f t="shared" si="44"/>
        <v>-3.857375592417057</v>
      </c>
      <c r="CC16" s="1039">
        <f t="shared" si="44"/>
        <v>-4.2521944345404847</v>
      </c>
      <c r="CD16" s="1191">
        <f t="shared" si="44"/>
        <v>0.38200758568618198</v>
      </c>
      <c r="CE16" s="157">
        <f t="shared" si="44"/>
        <v>-0.17743260095915048</v>
      </c>
      <c r="CF16" s="1319">
        <f>CF17-100</f>
        <v>1.7047809401756524</v>
      </c>
      <c r="CG16" s="984">
        <f>CG17-100</f>
        <v>2.5859317404408131</v>
      </c>
      <c r="CH16" s="1186">
        <f t="shared" ref="CH16:CU16" si="45">CH17-100</f>
        <v>-0.97836943884986738</v>
      </c>
      <c r="CI16" s="161">
        <f t="shared" si="45"/>
        <v>-7.6009962156746269E-2</v>
      </c>
      <c r="CJ16" s="345">
        <f t="shared" si="45"/>
        <v>2.8136503067484711</v>
      </c>
      <c r="CK16" s="345">
        <f t="shared" si="45"/>
        <v>-55.27420645941222</v>
      </c>
      <c r="CL16" s="345">
        <f t="shared" si="45"/>
        <v>-69.832875324826276</v>
      </c>
      <c r="CM16" s="161">
        <f t="shared" si="45"/>
        <v>-23.556845476381099</v>
      </c>
      <c r="CN16" s="1375">
        <f t="shared" si="45"/>
        <v>-29.853373757739448</v>
      </c>
      <c r="CO16" s="1375">
        <f t="shared" si="45"/>
        <v>-29.713820744100701</v>
      </c>
      <c r="CP16" s="1375">
        <f t="shared" si="45"/>
        <v>-10.100494331468497</v>
      </c>
      <c r="CQ16" s="1375">
        <f t="shared" si="45"/>
        <v>-4.7791500294053861</v>
      </c>
      <c r="CR16" s="1375">
        <f t="shared" si="45"/>
        <v>-24.709044835208843</v>
      </c>
      <c r="CS16" s="1375">
        <f t="shared" si="45"/>
        <v>-1.7235723341815259</v>
      </c>
      <c r="CT16" s="1586">
        <f t="shared" si="45"/>
        <v>-20.400968509864825</v>
      </c>
      <c r="CU16" s="988">
        <f t="shared" si="45"/>
        <v>-21.249517541186748</v>
      </c>
      <c r="CV16" s="1319">
        <f>CV17-100</f>
        <v>-24.052822998449244</v>
      </c>
      <c r="CW16" s="671">
        <f>CW17-100</f>
        <v>-36.204314042942187</v>
      </c>
      <c r="CX16" s="344">
        <f t="shared" ref="CX16:DK16" si="46">CX17-100</f>
        <v>-8.6938907124608278</v>
      </c>
      <c r="CY16" s="1375">
        <f t="shared" si="46"/>
        <v>-4.9468334762976127</v>
      </c>
      <c r="CZ16" s="1375">
        <f t="shared" si="46"/>
        <v>4.4685945296824627</v>
      </c>
      <c r="DA16" s="1375">
        <f t="shared" si="46"/>
        <v>118.5733070348455</v>
      </c>
      <c r="DB16" s="1375">
        <f t="shared" si="46"/>
        <v>142.14553060325849</v>
      </c>
      <c r="DC16" s="1375">
        <f t="shared" si="46"/>
        <v>61.617920452462613</v>
      </c>
      <c r="DD16" s="1375">
        <f t="shared" si="46"/>
        <v>18.317049366694917</v>
      </c>
      <c r="DE16" s="1375">
        <f t="shared" si="46"/>
        <v>9.2492240997093376</v>
      </c>
      <c r="DF16" s="1375">
        <f t="shared" si="46"/>
        <v>-37.867849822608925</v>
      </c>
      <c r="DG16" s="1375">
        <f t="shared" si="46"/>
        <v>-24.449826089783173</v>
      </c>
      <c r="DH16" s="1375">
        <f t="shared" si="46"/>
        <v>27.544475248335061</v>
      </c>
      <c r="DI16" s="1375">
        <f t="shared" si="46"/>
        <v>17.7545220803825</v>
      </c>
      <c r="DJ16" s="1818">
        <f t="shared" si="46"/>
        <v>12.619713845566594</v>
      </c>
      <c r="DK16" s="988">
        <f t="shared" si="46"/>
        <v>-100</v>
      </c>
      <c r="DL16" s="1319">
        <f>DL17-100</f>
        <v>28.019426294353764</v>
      </c>
      <c r="DM16" s="2138">
        <f>DM17-100</f>
        <v>30.692456095676675</v>
      </c>
      <c r="DN16" s="2223">
        <f t="shared" ref="DN16:EA16" si="47">DN17-100</f>
        <v>0.16571283685888716</v>
      </c>
      <c r="DO16" s="2224">
        <f t="shared" si="47"/>
        <v>-100</v>
      </c>
      <c r="DP16" s="2224">
        <f t="shared" si="47"/>
        <v>-100</v>
      </c>
      <c r="DQ16" s="2224">
        <f t="shared" si="47"/>
        <v>-100</v>
      </c>
      <c r="DR16" s="2224">
        <f t="shared" si="47"/>
        <v>-100</v>
      </c>
      <c r="DS16" s="2224">
        <f t="shared" si="47"/>
        <v>-100</v>
      </c>
      <c r="DT16" s="2224">
        <f t="shared" si="47"/>
        <v>-100</v>
      </c>
      <c r="DU16" s="2224">
        <f t="shared" si="47"/>
        <v>-100</v>
      </c>
      <c r="DV16" s="2224">
        <f t="shared" si="47"/>
        <v>-100</v>
      </c>
      <c r="DW16" s="2224">
        <f t="shared" si="47"/>
        <v>-100</v>
      </c>
      <c r="DX16" s="2224">
        <f t="shared" si="47"/>
        <v>-100</v>
      </c>
      <c r="DY16" s="2231">
        <f t="shared" si="47"/>
        <v>-100</v>
      </c>
      <c r="DZ16" s="1863">
        <f t="shared" si="47"/>
        <v>-91.631113811253485</v>
      </c>
      <c r="EA16" s="988" t="e">
        <f t="shared" si="47"/>
        <v>#DIV/0!</v>
      </c>
      <c r="EB16" s="1319">
        <f>EB17-100</f>
        <v>-84.176789668530105</v>
      </c>
      <c r="EC16" s="1422">
        <f>EC17-100</f>
        <v>-100</v>
      </c>
    </row>
    <row r="17" spans="2:133" s="685" customFormat="1" ht="27.75" hidden="1" customHeight="1" thickBot="1">
      <c r="B17" s="674">
        <v>103.83394214583363</v>
      </c>
      <c r="C17" s="674">
        <f>C15/B15*100</f>
        <v>107.55925524049574</v>
      </c>
      <c r="D17" s="2574"/>
      <c r="E17" s="2575"/>
      <c r="F17" s="675">
        <f>F15/C15*100</f>
        <v>86.40813387932748</v>
      </c>
      <c r="G17" s="675">
        <v>88.074641318744924</v>
      </c>
      <c r="H17" s="675">
        <v>85.171125202460217</v>
      </c>
      <c r="I17" s="675">
        <v>80.758243534247413</v>
      </c>
      <c r="J17" s="675">
        <f t="shared" ref="J17:AK17" si="48">J15/F15*100</f>
        <v>103.4964428576276</v>
      </c>
      <c r="K17" s="675">
        <f t="shared" si="48"/>
        <v>99.70592323926752</v>
      </c>
      <c r="L17" s="675">
        <f t="shared" si="48"/>
        <v>103.88986665871194</v>
      </c>
      <c r="M17" s="675">
        <f t="shared" si="48"/>
        <v>110.49568516730626</v>
      </c>
      <c r="N17" s="675">
        <f t="shared" si="48"/>
        <v>97.344771688250191</v>
      </c>
      <c r="O17" s="675">
        <f t="shared" si="48"/>
        <v>113.05954778614461</v>
      </c>
      <c r="P17" s="675">
        <f t="shared" si="48"/>
        <v>82.034532594443007</v>
      </c>
      <c r="Q17" s="675">
        <f t="shared" si="48"/>
        <v>92.471015539146464</v>
      </c>
      <c r="R17" s="675">
        <f t="shared" si="48"/>
        <v>124.42090215772417</v>
      </c>
      <c r="S17" s="675">
        <f t="shared" si="48"/>
        <v>110.0465471895677</v>
      </c>
      <c r="T17" s="675">
        <f t="shared" si="48"/>
        <v>155.65479141995436</v>
      </c>
      <c r="U17" s="675">
        <f t="shared" si="48"/>
        <v>134.83546354206644</v>
      </c>
      <c r="V17" s="675">
        <f t="shared" si="48"/>
        <v>104.86778852178796</v>
      </c>
      <c r="W17" s="675">
        <f t="shared" si="48"/>
        <v>113.02366614949068</v>
      </c>
      <c r="X17" s="675">
        <f t="shared" si="48"/>
        <v>94.80371029701115</v>
      </c>
      <c r="Y17" s="675">
        <f t="shared" si="48"/>
        <v>99.603481510853214</v>
      </c>
      <c r="Z17" s="675">
        <f t="shared" si="48"/>
        <v>104.9963241234062</v>
      </c>
      <c r="AA17" s="675">
        <f t="shared" si="48"/>
        <v>97.280286266680477</v>
      </c>
      <c r="AB17" s="675">
        <f t="shared" si="48"/>
        <v>116.01636622390892</v>
      </c>
      <c r="AC17" s="675">
        <f t="shared" si="48"/>
        <v>103.11619308887812</v>
      </c>
      <c r="AD17" s="675">
        <f t="shared" si="48"/>
        <v>89.206124899956379</v>
      </c>
      <c r="AE17" s="675">
        <f t="shared" si="48"/>
        <v>86.962709433409842</v>
      </c>
      <c r="AF17" s="675">
        <f t="shared" si="48"/>
        <v>89.84683533520743</v>
      </c>
      <c r="AG17" s="675">
        <f t="shared" si="48"/>
        <v>84.206060096401941</v>
      </c>
      <c r="AH17" s="675">
        <f t="shared" si="48"/>
        <v>108.33376712853095</v>
      </c>
      <c r="AI17" s="675">
        <f t="shared" si="48"/>
        <v>121.47816043947614</v>
      </c>
      <c r="AJ17" s="675">
        <f t="shared" si="48"/>
        <v>93.481822525959686</v>
      </c>
      <c r="AK17" s="675">
        <f t="shared" si="48"/>
        <v>113.50944646699411</v>
      </c>
      <c r="AL17" s="677"/>
      <c r="AM17" s="678"/>
      <c r="AN17" s="678"/>
      <c r="AO17" s="678"/>
      <c r="AP17" s="678"/>
      <c r="AQ17" s="678"/>
      <c r="AR17" s="678"/>
      <c r="AS17" s="678"/>
      <c r="AT17" s="678"/>
      <c r="AU17" s="678"/>
      <c r="AV17" s="678"/>
      <c r="AW17" s="680"/>
      <c r="AX17" s="679">
        <f t="shared" ref="AX17:CC17" si="49">AX15/AH15*100</f>
        <v>119.02026902888994</v>
      </c>
      <c r="AY17" s="675">
        <f t="shared" si="49"/>
        <v>113.44802483861913</v>
      </c>
      <c r="AZ17" s="675">
        <f t="shared" si="49"/>
        <v>131.68574106153977</v>
      </c>
      <c r="BA17" s="675">
        <f t="shared" si="49"/>
        <v>123.62265026224284</v>
      </c>
      <c r="BB17" s="677">
        <f t="shared" si="49"/>
        <v>107.79896356659677</v>
      </c>
      <c r="BC17" s="678">
        <f t="shared" si="49"/>
        <v>107.90144211825896</v>
      </c>
      <c r="BD17" s="678">
        <f t="shared" si="49"/>
        <v>111.10546442169107</v>
      </c>
      <c r="BE17" s="678">
        <f t="shared" si="49"/>
        <v>114.10450677111625</v>
      </c>
      <c r="BF17" s="678">
        <f t="shared" si="49"/>
        <v>114.88928430209569</v>
      </c>
      <c r="BG17" s="678">
        <f t="shared" si="49"/>
        <v>97.831857585714019</v>
      </c>
      <c r="BH17" s="678">
        <f t="shared" si="49"/>
        <v>116.42739931548596</v>
      </c>
      <c r="BI17" s="678">
        <f t="shared" si="49"/>
        <v>126.24876935227358</v>
      </c>
      <c r="BJ17" s="678">
        <f t="shared" si="49"/>
        <v>119.46762357721261</v>
      </c>
      <c r="BK17" s="678">
        <f t="shared" si="49"/>
        <v>139.56304729405073</v>
      </c>
      <c r="BL17" s="678">
        <f t="shared" si="49"/>
        <v>125.1854049243548</v>
      </c>
      <c r="BM17" s="678">
        <f t="shared" si="49"/>
        <v>118.03879915026654</v>
      </c>
      <c r="BN17" s="679">
        <f t="shared" si="49"/>
        <v>116.27311796803322</v>
      </c>
      <c r="BO17" s="709">
        <f t="shared" si="49"/>
        <v>114.37553778965264</v>
      </c>
      <c r="BP17" s="675">
        <f t="shared" si="49"/>
        <v>108.89820652600868</v>
      </c>
      <c r="BQ17" s="675">
        <f t="shared" si="49"/>
        <v>114.5271800313143</v>
      </c>
      <c r="BR17" s="681">
        <f t="shared" si="49"/>
        <v>112.05482468211592</v>
      </c>
      <c r="BS17" s="682">
        <f t="shared" si="49"/>
        <v>100.35461856188783</v>
      </c>
      <c r="BT17" s="694">
        <f t="shared" si="49"/>
        <v>97.779710710027672</v>
      </c>
      <c r="BU17" s="694">
        <f t="shared" si="49"/>
        <v>102.2508790538791</v>
      </c>
      <c r="BV17" s="694">
        <f t="shared" si="49"/>
        <v>103.63700504207465</v>
      </c>
      <c r="BW17" s="683">
        <f t="shared" si="49"/>
        <v>94.795362692825833</v>
      </c>
      <c r="BX17" s="683">
        <f t="shared" si="49"/>
        <v>107.05437969137593</v>
      </c>
      <c r="BY17" s="683">
        <f t="shared" si="49"/>
        <v>98.99651221581415</v>
      </c>
      <c r="BZ17" s="683">
        <f t="shared" si="49"/>
        <v>107.37885987635683</v>
      </c>
      <c r="CA17" s="683">
        <f t="shared" si="49"/>
        <v>90.797821886527316</v>
      </c>
      <c r="CB17" s="683">
        <f t="shared" si="49"/>
        <v>96.142624407582943</v>
      </c>
      <c r="CC17" s="1035">
        <f t="shared" si="49"/>
        <v>95.747805565459515</v>
      </c>
      <c r="CD17" s="683">
        <f>CD15/SUM(BB15:BM15)*100</f>
        <v>100.38200758568618</v>
      </c>
      <c r="CE17" s="675">
        <f t="shared" ref="CE17:CS17" si="50">CE15/BO15*100</f>
        <v>99.82256739904085</v>
      </c>
      <c r="CF17" s="682">
        <f t="shared" si="50"/>
        <v>101.70478094017565</v>
      </c>
      <c r="CG17" s="677">
        <f t="shared" si="50"/>
        <v>102.58593174044081</v>
      </c>
      <c r="CH17" s="1160">
        <f t="shared" si="50"/>
        <v>99.021630561150133</v>
      </c>
      <c r="CI17" s="683">
        <f t="shared" si="50"/>
        <v>99.923990037843254</v>
      </c>
      <c r="CJ17" s="1282">
        <f t="shared" si="50"/>
        <v>102.81365030674847</v>
      </c>
      <c r="CK17" s="1282">
        <f t="shared" si="50"/>
        <v>44.72579354058778</v>
      </c>
      <c r="CL17" s="1282">
        <f t="shared" si="50"/>
        <v>30.167124675173724</v>
      </c>
      <c r="CM17" s="1280">
        <f t="shared" si="50"/>
        <v>76.443154523618901</v>
      </c>
      <c r="CN17" s="1360">
        <f t="shared" si="50"/>
        <v>70.146626242260552</v>
      </c>
      <c r="CO17" s="1360">
        <f t="shared" si="50"/>
        <v>70.286179255899299</v>
      </c>
      <c r="CP17" s="1360">
        <f t="shared" si="50"/>
        <v>89.899505668531503</v>
      </c>
      <c r="CQ17" s="1360">
        <f t="shared" si="50"/>
        <v>95.220849970594614</v>
      </c>
      <c r="CR17" s="1360">
        <f t="shared" si="50"/>
        <v>75.290955164791157</v>
      </c>
      <c r="CS17" s="1360">
        <f t="shared" si="50"/>
        <v>98.276427665818474</v>
      </c>
      <c r="CT17" s="1585">
        <f>CT15/SUM(BR15:CC15)*100</f>
        <v>79.599031490135175</v>
      </c>
      <c r="CU17" s="709">
        <f t="shared" ref="CU17:DI17" si="51">CU15/CE15*100</f>
        <v>78.750482458813252</v>
      </c>
      <c r="CV17" s="682">
        <f t="shared" si="51"/>
        <v>75.947177001550756</v>
      </c>
      <c r="CW17" s="675">
        <f t="shared" si="51"/>
        <v>63.795685957057813</v>
      </c>
      <c r="CX17" s="682">
        <f t="shared" si="51"/>
        <v>91.306109287539172</v>
      </c>
      <c r="CY17" s="1360">
        <f t="shared" si="51"/>
        <v>95.053166523702387</v>
      </c>
      <c r="CZ17" s="1360">
        <f t="shared" si="51"/>
        <v>104.46859452968246</v>
      </c>
      <c r="DA17" s="1360">
        <f t="shared" si="51"/>
        <v>218.5733070348455</v>
      </c>
      <c r="DB17" s="1360">
        <f t="shared" si="51"/>
        <v>242.14553060325849</v>
      </c>
      <c r="DC17" s="1360">
        <f t="shared" si="51"/>
        <v>161.61792045246261</v>
      </c>
      <c r="DD17" s="1360">
        <f t="shared" si="51"/>
        <v>118.31704936669492</v>
      </c>
      <c r="DE17" s="1360">
        <f t="shared" si="51"/>
        <v>109.24922409970934</v>
      </c>
      <c r="DF17" s="1360">
        <f t="shared" si="51"/>
        <v>62.132150177391075</v>
      </c>
      <c r="DG17" s="1360">
        <f t="shared" si="51"/>
        <v>75.550173910216827</v>
      </c>
      <c r="DH17" s="1360">
        <f t="shared" si="51"/>
        <v>127.54447524833506</v>
      </c>
      <c r="DI17" s="1360">
        <f t="shared" si="51"/>
        <v>117.7545220803825</v>
      </c>
      <c r="DJ17" s="1817">
        <f>DJ15/SUM(CH15:CS15)*100</f>
        <v>112.61971384556659</v>
      </c>
      <c r="DK17" s="709">
        <f t="shared" ref="DK17:DY17" si="52">DK15/CU15*100</f>
        <v>0</v>
      </c>
      <c r="DL17" s="682">
        <f t="shared" si="52"/>
        <v>128.01942629435376</v>
      </c>
      <c r="DM17" s="2139">
        <f t="shared" si="52"/>
        <v>130.69245609567668</v>
      </c>
      <c r="DN17" s="2227">
        <f t="shared" si="52"/>
        <v>100.16571283685889</v>
      </c>
      <c r="DO17" s="2228">
        <f t="shared" si="52"/>
        <v>0</v>
      </c>
      <c r="DP17" s="2228">
        <f t="shared" si="52"/>
        <v>0</v>
      </c>
      <c r="DQ17" s="2228">
        <f t="shared" si="52"/>
        <v>0</v>
      </c>
      <c r="DR17" s="2228">
        <f t="shared" si="52"/>
        <v>0</v>
      </c>
      <c r="DS17" s="2228">
        <f t="shared" si="52"/>
        <v>0</v>
      </c>
      <c r="DT17" s="2228">
        <f t="shared" si="52"/>
        <v>0</v>
      </c>
      <c r="DU17" s="2228">
        <f t="shared" si="52"/>
        <v>0</v>
      </c>
      <c r="DV17" s="2228">
        <f t="shared" si="52"/>
        <v>0</v>
      </c>
      <c r="DW17" s="2228">
        <f t="shared" si="52"/>
        <v>0</v>
      </c>
      <c r="DX17" s="2228">
        <f t="shared" si="52"/>
        <v>0</v>
      </c>
      <c r="DY17" s="2229">
        <f t="shared" si="52"/>
        <v>0</v>
      </c>
      <c r="DZ17" s="1820">
        <f>DZ15/SUM(CX15:DI15)*100</f>
        <v>8.3688861887465098</v>
      </c>
      <c r="EA17" s="709" t="e">
        <f>EA15/DK15*100</f>
        <v>#DIV/0!</v>
      </c>
      <c r="EB17" s="682">
        <f>EB15/DL15*100</f>
        <v>15.8232103314699</v>
      </c>
      <c r="EC17" s="684">
        <f>EC15/DM15*100</f>
        <v>0</v>
      </c>
    </row>
    <row r="18" spans="2:133" ht="27.75" customHeight="1">
      <c r="B18" s="9">
        <v>786601</v>
      </c>
      <c r="C18" s="16">
        <v>793257</v>
      </c>
      <c r="D18" s="2574"/>
      <c r="E18" s="2566" t="s">
        <v>94</v>
      </c>
      <c r="F18" s="135">
        <v>684255</v>
      </c>
      <c r="G18" s="136">
        <v>672870</v>
      </c>
      <c r="H18" s="137">
        <v>350167</v>
      </c>
      <c r="I18" s="670">
        <v>317841</v>
      </c>
      <c r="J18" s="135">
        <v>665177</v>
      </c>
      <c r="K18" s="136">
        <v>619063</v>
      </c>
      <c r="L18" s="137">
        <v>344332</v>
      </c>
      <c r="M18" s="670">
        <v>331640</v>
      </c>
      <c r="N18" s="135">
        <v>609657</v>
      </c>
      <c r="O18" s="136">
        <v>689911</v>
      </c>
      <c r="P18" s="137">
        <v>255107</v>
      </c>
      <c r="Q18" s="670">
        <v>283130</v>
      </c>
      <c r="R18" s="135">
        <v>774406</v>
      </c>
      <c r="S18" s="136">
        <v>757475</v>
      </c>
      <c r="T18" s="137">
        <v>421545</v>
      </c>
      <c r="U18" s="670">
        <v>398926</v>
      </c>
      <c r="V18" s="135">
        <v>774949</v>
      </c>
      <c r="W18" s="136">
        <v>807883</v>
      </c>
      <c r="X18" s="137">
        <v>386866</v>
      </c>
      <c r="Y18" s="670">
        <v>379626</v>
      </c>
      <c r="Z18" s="135">
        <v>782195</v>
      </c>
      <c r="AA18" s="136">
        <v>777468</v>
      </c>
      <c r="AB18" s="137">
        <v>423420</v>
      </c>
      <c r="AC18" s="670">
        <v>367593</v>
      </c>
      <c r="AD18" s="135">
        <v>697340</v>
      </c>
      <c r="AE18" s="136">
        <v>661168</v>
      </c>
      <c r="AF18" s="137">
        <v>380299</v>
      </c>
      <c r="AG18" s="670">
        <v>304044</v>
      </c>
      <c r="AH18" s="135">
        <v>722848</v>
      </c>
      <c r="AI18" s="136">
        <v>773030</v>
      </c>
      <c r="AJ18" s="137">
        <v>346698</v>
      </c>
      <c r="AK18" s="670">
        <v>334819</v>
      </c>
      <c r="AL18" s="138">
        <v>69073</v>
      </c>
      <c r="AM18" s="139">
        <v>79859</v>
      </c>
      <c r="AN18" s="139">
        <v>89855</v>
      </c>
      <c r="AO18" s="139">
        <v>74753</v>
      </c>
      <c r="AP18" s="139">
        <v>70409</v>
      </c>
      <c r="AQ18" s="139">
        <v>84542</v>
      </c>
      <c r="AR18" s="155">
        <v>78434</v>
      </c>
      <c r="AS18" s="139">
        <v>63460</v>
      </c>
      <c r="AT18" s="139">
        <v>78789</v>
      </c>
      <c r="AU18" s="139">
        <v>72946</v>
      </c>
      <c r="AV18" s="139">
        <v>79913</v>
      </c>
      <c r="AW18" s="142">
        <v>77336</v>
      </c>
      <c r="AX18" s="135">
        <f>SUM(AL18:AW18)</f>
        <v>919369</v>
      </c>
      <c r="AY18" s="136">
        <v>928181</v>
      </c>
      <c r="AZ18" s="137">
        <v>468491</v>
      </c>
      <c r="BA18" s="670">
        <v>450387</v>
      </c>
      <c r="BB18" s="138">
        <v>74276</v>
      </c>
      <c r="BC18" s="139">
        <v>83361</v>
      </c>
      <c r="BD18" s="139">
        <v>89962</v>
      </c>
      <c r="BE18" s="139">
        <v>70812</v>
      </c>
      <c r="BF18" s="139">
        <v>68880</v>
      </c>
      <c r="BG18" s="139">
        <v>78599</v>
      </c>
      <c r="BH18" s="155">
        <v>72455</v>
      </c>
      <c r="BI18" s="139">
        <v>66367</v>
      </c>
      <c r="BJ18" s="139">
        <v>78759</v>
      </c>
      <c r="BK18" s="139">
        <v>85168</v>
      </c>
      <c r="BL18" s="139">
        <v>86410</v>
      </c>
      <c r="BM18" s="139">
        <v>76203</v>
      </c>
      <c r="BN18" s="140">
        <f>SUM(BB18:BM18)</f>
        <v>931252</v>
      </c>
      <c r="BO18" s="987">
        <v>931017</v>
      </c>
      <c r="BP18" s="137">
        <v>465890</v>
      </c>
      <c r="BQ18" s="670">
        <v>435872</v>
      </c>
      <c r="BR18" s="141">
        <v>79912</v>
      </c>
      <c r="BS18" s="155">
        <v>84529</v>
      </c>
      <c r="BT18" s="143">
        <v>82923</v>
      </c>
      <c r="BU18" s="143">
        <v>75422</v>
      </c>
      <c r="BV18" s="143">
        <v>77335</v>
      </c>
      <c r="BW18" s="143">
        <v>73457</v>
      </c>
      <c r="BX18" s="143">
        <v>86012</v>
      </c>
      <c r="BY18" s="143">
        <v>67092</v>
      </c>
      <c r="BZ18" s="143">
        <v>83832</v>
      </c>
      <c r="CA18" s="143">
        <v>78513</v>
      </c>
      <c r="CB18" s="143">
        <v>86180</v>
      </c>
      <c r="CC18" s="1037">
        <v>78334</v>
      </c>
      <c r="CD18" s="1189">
        <f>SUM(BR18:CC18)</f>
        <v>953541</v>
      </c>
      <c r="CE18" s="136">
        <v>966984</v>
      </c>
      <c r="CF18" s="1318">
        <v>473578</v>
      </c>
      <c r="CG18" s="983">
        <v>463150</v>
      </c>
      <c r="CH18" s="1158">
        <v>83562</v>
      </c>
      <c r="CI18" s="143">
        <v>86752</v>
      </c>
      <c r="CJ18" s="143">
        <v>90493</v>
      </c>
      <c r="CK18" s="143">
        <v>49248</v>
      </c>
      <c r="CL18" s="143">
        <v>36252</v>
      </c>
      <c r="CM18" s="143">
        <v>69434</v>
      </c>
      <c r="CN18" s="1358">
        <v>85928</v>
      </c>
      <c r="CO18" s="1358">
        <v>66053</v>
      </c>
      <c r="CP18" s="1358">
        <v>91818</v>
      </c>
      <c r="CQ18" s="1358">
        <v>96245</v>
      </c>
      <c r="CR18" s="1358">
        <v>70791</v>
      </c>
      <c r="CS18" s="1358">
        <v>84110</v>
      </c>
      <c r="CT18" s="162">
        <f>SUM(CH18:CS18)</f>
        <v>910686</v>
      </c>
      <c r="CU18" s="987">
        <v>917558</v>
      </c>
      <c r="CV18" s="1318">
        <v>415741</v>
      </c>
      <c r="CW18" s="670">
        <v>398733</v>
      </c>
      <c r="CX18" s="155">
        <v>80748</v>
      </c>
      <c r="CY18" s="1358">
        <v>85678</v>
      </c>
      <c r="CZ18" s="1358">
        <v>101253</v>
      </c>
      <c r="DA18" s="1358">
        <v>82477</v>
      </c>
      <c r="DB18" s="1358">
        <v>63561</v>
      </c>
      <c r="DC18" s="1358">
        <v>82544</v>
      </c>
      <c r="DD18" s="1358">
        <v>82119</v>
      </c>
      <c r="DE18" s="1358">
        <v>49194</v>
      </c>
      <c r="DF18" s="1358">
        <v>29173</v>
      </c>
      <c r="DG18" s="1358">
        <v>53681</v>
      </c>
      <c r="DH18" s="1358">
        <v>80350</v>
      </c>
      <c r="DI18" s="1358">
        <v>84985</v>
      </c>
      <c r="DJ18" s="1815">
        <f>SUM(CX18:DI18)</f>
        <v>875763</v>
      </c>
      <c r="DK18" s="987"/>
      <c r="DL18" s="1318">
        <f>CX18+CY18+CZ18+DA18+DB18+DC18</f>
        <v>496261</v>
      </c>
      <c r="DM18" s="2126">
        <v>389068</v>
      </c>
      <c r="DN18" s="2230">
        <v>64931</v>
      </c>
      <c r="DO18" s="2221"/>
      <c r="DP18" s="2221"/>
      <c r="DQ18" s="2221"/>
      <c r="DR18" s="2221"/>
      <c r="DS18" s="2221"/>
      <c r="DT18" s="2221"/>
      <c r="DU18" s="2221"/>
      <c r="DV18" s="2221"/>
      <c r="DW18" s="2221"/>
      <c r="DX18" s="2221"/>
      <c r="DY18" s="2222"/>
      <c r="DZ18" s="1861">
        <f>SUM(DN18:DY18)</f>
        <v>64931</v>
      </c>
      <c r="EA18" s="987"/>
      <c r="EB18" s="1318">
        <f>DN18+DO18+DP18+DQ18+DR18+DS18</f>
        <v>64931</v>
      </c>
      <c r="EC18" s="1421"/>
    </row>
    <row r="19" spans="2:133" ht="27.75" customHeight="1" thickBot="1">
      <c r="B19" s="66"/>
      <c r="C19" s="67"/>
      <c r="D19" s="2574"/>
      <c r="E19" s="2567"/>
      <c r="F19" s="156">
        <f t="shared" ref="F19:CE19" si="53">F20-100</f>
        <v>-13.741070044134489</v>
      </c>
      <c r="G19" s="157">
        <f t="shared" si="53"/>
        <v>-12.704075807740608</v>
      </c>
      <c r="H19" s="146">
        <f>H20-100</f>
        <v>-14.661685285917599</v>
      </c>
      <c r="I19" s="671">
        <f>I20-100</f>
        <v>-17.726191431477972</v>
      </c>
      <c r="J19" s="156">
        <f t="shared" si="53"/>
        <v>-2.788141847702974</v>
      </c>
      <c r="K19" s="157">
        <f t="shared" si="53"/>
        <v>-7.9966412531395292</v>
      </c>
      <c r="L19" s="146">
        <f>L20-100</f>
        <v>-1.6663477712063184</v>
      </c>
      <c r="M19" s="671">
        <f>M20-100</f>
        <v>4.3414789155584117</v>
      </c>
      <c r="N19" s="156">
        <f t="shared" si="53"/>
        <v>-8.3466505907450141</v>
      </c>
      <c r="O19" s="157">
        <f t="shared" si="53"/>
        <v>11.444392573938345</v>
      </c>
      <c r="P19" s="146">
        <f>P20-100</f>
        <v>-25.912491432687062</v>
      </c>
      <c r="Q19" s="671">
        <f>Q20-100</f>
        <v>-14.627306718128082</v>
      </c>
      <c r="R19" s="156">
        <f t="shared" si="53"/>
        <v>27.023227814984494</v>
      </c>
      <c r="S19" s="157">
        <f t="shared" si="53"/>
        <v>9.7931472320342863</v>
      </c>
      <c r="T19" s="146">
        <f>T20-100</f>
        <v>65.242427687205748</v>
      </c>
      <c r="U19" s="671">
        <f>U20-100</f>
        <v>40.898527178327981</v>
      </c>
      <c r="V19" s="156">
        <f t="shared" si="53"/>
        <v>7.0118258381256737E-2</v>
      </c>
      <c r="W19" s="157">
        <f t="shared" si="53"/>
        <v>6.6547410805637242</v>
      </c>
      <c r="X19" s="146">
        <f>X20-100</f>
        <v>-8.2266424699616891</v>
      </c>
      <c r="Y19" s="671">
        <f>Y20-100</f>
        <v>-4.837990003158481</v>
      </c>
      <c r="Z19" s="156">
        <f t="shared" si="53"/>
        <v>0.93502927289408433</v>
      </c>
      <c r="AA19" s="342">
        <f t="shared" si="53"/>
        <v>-3.7647778205507478</v>
      </c>
      <c r="AB19" s="146">
        <f>AB20-100</f>
        <v>9.4487496962772752</v>
      </c>
      <c r="AC19" s="671">
        <f>AC20-100</f>
        <v>-3.1696985980939161</v>
      </c>
      <c r="AD19" s="156">
        <f t="shared" si="53"/>
        <v>-10.848317874698765</v>
      </c>
      <c r="AE19" s="157">
        <f t="shared" si="53"/>
        <v>-14.958815025184308</v>
      </c>
      <c r="AF19" s="146">
        <f>AF20-100</f>
        <v>-10.183978083227046</v>
      </c>
      <c r="AG19" s="671">
        <f>AG20-100</f>
        <v>-17.287870008406031</v>
      </c>
      <c r="AH19" s="156">
        <f t="shared" si="53"/>
        <v>3.6579000200762835</v>
      </c>
      <c r="AI19" s="157">
        <f t="shared" si="53"/>
        <v>16.918846647145642</v>
      </c>
      <c r="AJ19" s="146">
        <f>AJ20-100</f>
        <v>-8.8354163434560746</v>
      </c>
      <c r="AK19" s="671">
        <f>AK20-100</f>
        <v>10.121890252726587</v>
      </c>
      <c r="AL19" s="158">
        <f t="shared" si="53"/>
        <v>-100</v>
      </c>
      <c r="AM19" s="159">
        <f t="shared" si="53"/>
        <v>-100</v>
      </c>
      <c r="AN19" s="159">
        <f t="shared" si="53"/>
        <v>-100</v>
      </c>
      <c r="AO19" s="159">
        <f t="shared" si="53"/>
        <v>-100</v>
      </c>
      <c r="AP19" s="159">
        <f t="shared" si="53"/>
        <v>-100</v>
      </c>
      <c r="AQ19" s="159">
        <f t="shared" si="53"/>
        <v>-100</v>
      </c>
      <c r="AR19" s="159">
        <f t="shared" si="53"/>
        <v>-100</v>
      </c>
      <c r="AS19" s="159">
        <f t="shared" si="53"/>
        <v>-100</v>
      </c>
      <c r="AT19" s="159">
        <f t="shared" si="53"/>
        <v>-100</v>
      </c>
      <c r="AU19" s="159">
        <f t="shared" si="53"/>
        <v>-100</v>
      </c>
      <c r="AV19" s="159">
        <f t="shared" si="53"/>
        <v>-100</v>
      </c>
      <c r="AW19" s="159">
        <f t="shared" si="53"/>
        <v>-100</v>
      </c>
      <c r="AX19" s="160">
        <f t="shared" si="53"/>
        <v>27.187043472486621</v>
      </c>
      <c r="AY19" s="157">
        <f t="shared" si="53"/>
        <v>20.07050179165104</v>
      </c>
      <c r="AZ19" s="146">
        <f>AZ20-100</f>
        <v>35.129420994640867</v>
      </c>
      <c r="BA19" s="671">
        <f>BA20-100</f>
        <v>34.516559693446311</v>
      </c>
      <c r="BB19" s="158">
        <f t="shared" si="53"/>
        <v>7.5326104266500522</v>
      </c>
      <c r="BC19" s="159">
        <f t="shared" si="53"/>
        <v>4.3852289660526651</v>
      </c>
      <c r="BD19" s="159">
        <f t="shared" si="53"/>
        <v>0.11908074119415346</v>
      </c>
      <c r="BE19" s="159">
        <f t="shared" si="53"/>
        <v>-5.2720292162187405</v>
      </c>
      <c r="BF19" s="159">
        <f t="shared" si="53"/>
        <v>-2.1715973810166389</v>
      </c>
      <c r="BG19" s="159">
        <f t="shared" si="53"/>
        <v>-7.0296420713964665</v>
      </c>
      <c r="BH19" s="159">
        <f t="shared" si="53"/>
        <v>-7.6229696305173746</v>
      </c>
      <c r="BI19" s="159">
        <f t="shared" si="53"/>
        <v>4.580838323353305</v>
      </c>
      <c r="BJ19" s="159">
        <f t="shared" si="53"/>
        <v>-3.8076381220733424E-2</v>
      </c>
      <c r="BK19" s="159">
        <f t="shared" si="53"/>
        <v>16.754859759273984</v>
      </c>
      <c r="BL19" s="159">
        <f t="shared" si="53"/>
        <v>8.1300914744784905</v>
      </c>
      <c r="BM19" s="159">
        <f t="shared" si="53"/>
        <v>-1.4650356884245355</v>
      </c>
      <c r="BN19" s="160">
        <f t="shared" si="53"/>
        <v>1.2925169328093347</v>
      </c>
      <c r="BO19" s="988">
        <f t="shared" si="53"/>
        <v>0.30554385405432072</v>
      </c>
      <c r="BP19" s="146">
        <f>BP20-100</f>
        <v>-0.55518675919067562</v>
      </c>
      <c r="BQ19" s="671">
        <f>BQ20-100</f>
        <v>-3.2227839613487959</v>
      </c>
      <c r="BR19" s="346">
        <f t="shared" si="53"/>
        <v>7.5879153427755881</v>
      </c>
      <c r="BS19" s="344">
        <f t="shared" si="53"/>
        <v>1.4011348232386922</v>
      </c>
      <c r="BT19" s="345">
        <f t="shared" si="53"/>
        <v>-7.8244147528956631</v>
      </c>
      <c r="BU19" s="345">
        <f t="shared" si="53"/>
        <v>6.5101960119753812</v>
      </c>
      <c r="BV19" s="345">
        <f t="shared" si="53"/>
        <v>12.274970963995344</v>
      </c>
      <c r="BW19" s="161">
        <f t="shared" si="53"/>
        <v>-6.5420679652412872</v>
      </c>
      <c r="BX19" s="161">
        <f t="shared" si="53"/>
        <v>18.710924021806633</v>
      </c>
      <c r="BY19" s="161">
        <f t="shared" si="53"/>
        <v>1.0924103846791269</v>
      </c>
      <c r="BZ19" s="161">
        <f t="shared" si="53"/>
        <v>6.4411686283472278</v>
      </c>
      <c r="CA19" s="161">
        <f t="shared" si="53"/>
        <v>-7.8139676873943245</v>
      </c>
      <c r="CB19" s="161">
        <f t="shared" si="53"/>
        <v>-0.26617289665547617</v>
      </c>
      <c r="CC19" s="1039">
        <f t="shared" si="53"/>
        <v>2.796477828956867</v>
      </c>
      <c r="CD19" s="1191">
        <f t="shared" si="53"/>
        <v>2.393444524145977</v>
      </c>
      <c r="CE19" s="157">
        <f t="shared" si="53"/>
        <v>3.863194764435022</v>
      </c>
      <c r="CF19" s="1319">
        <f>CF20-100</f>
        <v>1.650174933997306</v>
      </c>
      <c r="CG19" s="984">
        <f>CG20-100</f>
        <v>6.258259305484188</v>
      </c>
      <c r="CH19" s="1186">
        <f t="shared" ref="CH19:CU19" si="54">CH20-100</f>
        <v>4.5675242767043756</v>
      </c>
      <c r="CI19" s="161">
        <f t="shared" si="54"/>
        <v>2.6298666729761351</v>
      </c>
      <c r="CJ19" s="345">
        <f t="shared" si="54"/>
        <v>9.1289509544999419</v>
      </c>
      <c r="CK19" s="345">
        <f t="shared" si="54"/>
        <v>-34.703402190342331</v>
      </c>
      <c r="CL19" s="345">
        <f t="shared" si="54"/>
        <v>-53.12342406413655</v>
      </c>
      <c r="CM19" s="161">
        <f t="shared" si="54"/>
        <v>-5.4766734279918836</v>
      </c>
      <c r="CN19" s="1375">
        <f t="shared" si="54"/>
        <v>-9.7660791517455436E-2</v>
      </c>
      <c r="CO19" s="1375">
        <f t="shared" si="54"/>
        <v>-1.5486198056400156</v>
      </c>
      <c r="CP19" s="1375">
        <f t="shared" si="54"/>
        <v>9.5261952476381424</v>
      </c>
      <c r="CQ19" s="1375">
        <f t="shared" si="54"/>
        <v>22.584794874734129</v>
      </c>
      <c r="CR19" s="1375">
        <f t="shared" si="54"/>
        <v>-17.856811325133435</v>
      </c>
      <c r="CS19" s="1375">
        <f t="shared" si="54"/>
        <v>7.3735542676232484</v>
      </c>
      <c r="CT19" s="1586">
        <f t="shared" si="54"/>
        <v>-4.4943007170116402</v>
      </c>
      <c r="CU19" s="988">
        <f t="shared" si="54"/>
        <v>-5.1113565477815541</v>
      </c>
      <c r="CV19" s="1319">
        <f>CV20-100</f>
        <v>-12.212771708145226</v>
      </c>
      <c r="CW19" s="671">
        <f>CW20-100</f>
        <v>-13.908452984994057</v>
      </c>
      <c r="CX19" s="344">
        <f t="shared" ref="CX19:DK19" si="55">CX20-100</f>
        <v>-3.3675594169598639</v>
      </c>
      <c r="CY19" s="1375">
        <f t="shared" si="55"/>
        <v>-1.238011803762447</v>
      </c>
      <c r="CZ19" s="1375">
        <f t="shared" si="55"/>
        <v>11.890422463615977</v>
      </c>
      <c r="DA19" s="1375">
        <f t="shared" si="55"/>
        <v>67.472790773229349</v>
      </c>
      <c r="DB19" s="1375">
        <f t="shared" si="55"/>
        <v>75.331016219794776</v>
      </c>
      <c r="DC19" s="1375">
        <f t="shared" si="55"/>
        <v>18.881239738456657</v>
      </c>
      <c r="DD19" s="1375">
        <f t="shared" si="55"/>
        <v>-4.4327809328740386</v>
      </c>
      <c r="DE19" s="1375">
        <f t="shared" si="55"/>
        <v>-25.523443295535415</v>
      </c>
      <c r="DF19" s="1375">
        <f t="shared" si="55"/>
        <v>-68.227362826461047</v>
      </c>
      <c r="DG19" s="1375">
        <f t="shared" si="55"/>
        <v>-44.224635045976413</v>
      </c>
      <c r="DH19" s="1375">
        <f t="shared" si="55"/>
        <v>13.50312892881864</v>
      </c>
      <c r="DI19" s="1375">
        <f t="shared" si="55"/>
        <v>1.0403043633337319</v>
      </c>
      <c r="DJ19" s="1818">
        <f t="shared" si="55"/>
        <v>-3.8348014573629143</v>
      </c>
      <c r="DK19" s="988">
        <f t="shared" si="55"/>
        <v>-100</v>
      </c>
      <c r="DL19" s="1319">
        <f>DL20-100</f>
        <v>19.367827565719992</v>
      </c>
      <c r="DM19" s="2138">
        <f>DM20-100</f>
        <v>-2.423927791278885</v>
      </c>
      <c r="DN19" s="2223">
        <f t="shared" ref="DN19:EA19" si="56">DN20-100</f>
        <v>-19.58810125328182</v>
      </c>
      <c r="DO19" s="2224">
        <f t="shared" si="56"/>
        <v>-100</v>
      </c>
      <c r="DP19" s="2224">
        <f t="shared" si="56"/>
        <v>-100</v>
      </c>
      <c r="DQ19" s="2224">
        <f t="shared" si="56"/>
        <v>-100</v>
      </c>
      <c r="DR19" s="2224">
        <f t="shared" si="56"/>
        <v>-100</v>
      </c>
      <c r="DS19" s="2224">
        <f t="shared" si="56"/>
        <v>-100</v>
      </c>
      <c r="DT19" s="2224">
        <f t="shared" si="56"/>
        <v>-100</v>
      </c>
      <c r="DU19" s="2224">
        <f t="shared" si="56"/>
        <v>-100</v>
      </c>
      <c r="DV19" s="2224">
        <f t="shared" si="56"/>
        <v>-100</v>
      </c>
      <c r="DW19" s="2224">
        <f t="shared" si="56"/>
        <v>-100</v>
      </c>
      <c r="DX19" s="2224">
        <f t="shared" si="56"/>
        <v>-100</v>
      </c>
      <c r="DY19" s="2231">
        <f t="shared" si="56"/>
        <v>-100</v>
      </c>
      <c r="DZ19" s="1863">
        <f t="shared" si="56"/>
        <v>-92.585779486002494</v>
      </c>
      <c r="EA19" s="988" t="e">
        <f t="shared" si="56"/>
        <v>#DIV/0!</v>
      </c>
      <c r="EB19" s="1319">
        <f>EB20-100</f>
        <v>-86.915957530412427</v>
      </c>
      <c r="EC19" s="1422">
        <f>EC20-100</f>
        <v>-100</v>
      </c>
    </row>
    <row r="20" spans="2:133" s="685" customFormat="1" ht="27.75" hidden="1" customHeight="1" thickBot="1">
      <c r="B20" s="674">
        <v>99.407297694527045</v>
      </c>
      <c r="C20" s="674">
        <f>C18/B18*100</f>
        <v>100.84617232879185</v>
      </c>
      <c r="D20" s="2574"/>
      <c r="E20" s="2575"/>
      <c r="F20" s="675">
        <f>F18/C18*100</f>
        <v>86.258929955865511</v>
      </c>
      <c r="G20" s="675">
        <v>87.295924192259392</v>
      </c>
      <c r="H20" s="675">
        <v>85.338314714082401</v>
      </c>
      <c r="I20" s="675">
        <v>82.273808568522028</v>
      </c>
      <c r="J20" s="675">
        <f t="shared" ref="J20:AK20" si="57">J18/F18*100</f>
        <v>97.211858152297026</v>
      </c>
      <c r="K20" s="675">
        <f t="shared" si="57"/>
        <v>92.003358746860471</v>
      </c>
      <c r="L20" s="675">
        <f t="shared" si="57"/>
        <v>98.333652228793682</v>
      </c>
      <c r="M20" s="675">
        <f t="shared" si="57"/>
        <v>104.34147891555841</v>
      </c>
      <c r="N20" s="675">
        <f t="shared" si="57"/>
        <v>91.653349409254986</v>
      </c>
      <c r="O20" s="675">
        <f t="shared" si="57"/>
        <v>111.44439257393834</v>
      </c>
      <c r="P20" s="675">
        <f t="shared" si="57"/>
        <v>74.087508567312938</v>
      </c>
      <c r="Q20" s="675">
        <f t="shared" si="57"/>
        <v>85.372693281871918</v>
      </c>
      <c r="R20" s="675">
        <f t="shared" si="57"/>
        <v>127.02322781498449</v>
      </c>
      <c r="S20" s="675">
        <f t="shared" si="57"/>
        <v>109.79314723203429</v>
      </c>
      <c r="T20" s="675">
        <f t="shared" si="57"/>
        <v>165.24242768720575</v>
      </c>
      <c r="U20" s="675">
        <f t="shared" si="57"/>
        <v>140.89852717832798</v>
      </c>
      <c r="V20" s="675">
        <f t="shared" si="57"/>
        <v>100.07011825838126</v>
      </c>
      <c r="W20" s="675">
        <f t="shared" si="57"/>
        <v>106.65474108056372</v>
      </c>
      <c r="X20" s="675">
        <f t="shared" si="57"/>
        <v>91.773357530038311</v>
      </c>
      <c r="Y20" s="675">
        <f t="shared" si="57"/>
        <v>95.162009996841519</v>
      </c>
      <c r="Z20" s="675">
        <f t="shared" si="57"/>
        <v>100.93502927289408</v>
      </c>
      <c r="AA20" s="675">
        <f t="shared" si="57"/>
        <v>96.235222179449252</v>
      </c>
      <c r="AB20" s="675">
        <f t="shared" si="57"/>
        <v>109.44874969627728</v>
      </c>
      <c r="AC20" s="675">
        <f t="shared" si="57"/>
        <v>96.830301401906084</v>
      </c>
      <c r="AD20" s="675">
        <f t="shared" si="57"/>
        <v>89.151682125301235</v>
      </c>
      <c r="AE20" s="675">
        <f t="shared" si="57"/>
        <v>85.041184974815692</v>
      </c>
      <c r="AF20" s="675">
        <f t="shared" si="57"/>
        <v>89.816021916772954</v>
      </c>
      <c r="AG20" s="675">
        <f t="shared" si="57"/>
        <v>82.712129991593969</v>
      </c>
      <c r="AH20" s="675">
        <f t="shared" si="57"/>
        <v>103.65790002007628</v>
      </c>
      <c r="AI20" s="675">
        <f t="shared" si="57"/>
        <v>116.91884664714564</v>
      </c>
      <c r="AJ20" s="675">
        <f t="shared" si="57"/>
        <v>91.164583656543925</v>
      </c>
      <c r="AK20" s="675">
        <f t="shared" si="57"/>
        <v>110.12189025272659</v>
      </c>
      <c r="AL20" s="677"/>
      <c r="AM20" s="678"/>
      <c r="AN20" s="678"/>
      <c r="AO20" s="678"/>
      <c r="AP20" s="678"/>
      <c r="AQ20" s="678"/>
      <c r="AR20" s="678"/>
      <c r="AS20" s="678"/>
      <c r="AT20" s="678"/>
      <c r="AU20" s="678"/>
      <c r="AV20" s="678"/>
      <c r="AW20" s="680"/>
      <c r="AX20" s="679">
        <f t="shared" ref="AX20:CC20" si="58">AX18/AH18*100</f>
        <v>127.18704347248662</v>
      </c>
      <c r="AY20" s="675">
        <f t="shared" si="58"/>
        <v>120.07050179165104</v>
      </c>
      <c r="AZ20" s="675">
        <f t="shared" si="58"/>
        <v>135.12942099464087</v>
      </c>
      <c r="BA20" s="675">
        <f t="shared" si="58"/>
        <v>134.51655969344631</v>
      </c>
      <c r="BB20" s="677">
        <f t="shared" si="58"/>
        <v>107.53261042665005</v>
      </c>
      <c r="BC20" s="678">
        <f t="shared" si="58"/>
        <v>104.38522896605267</v>
      </c>
      <c r="BD20" s="678">
        <f t="shared" si="58"/>
        <v>100.11908074119415</v>
      </c>
      <c r="BE20" s="678">
        <f t="shared" si="58"/>
        <v>94.727970783781259</v>
      </c>
      <c r="BF20" s="678">
        <f t="shared" si="58"/>
        <v>97.828402618983361</v>
      </c>
      <c r="BG20" s="678">
        <f t="shared" si="58"/>
        <v>92.970357928603534</v>
      </c>
      <c r="BH20" s="678">
        <f t="shared" si="58"/>
        <v>92.377030369482625</v>
      </c>
      <c r="BI20" s="678">
        <f t="shared" si="58"/>
        <v>104.5808383233533</v>
      </c>
      <c r="BJ20" s="678">
        <f t="shared" si="58"/>
        <v>99.961923618779267</v>
      </c>
      <c r="BK20" s="678">
        <f t="shared" si="58"/>
        <v>116.75485975927398</v>
      </c>
      <c r="BL20" s="678">
        <f t="shared" si="58"/>
        <v>108.13009147447849</v>
      </c>
      <c r="BM20" s="678">
        <f t="shared" si="58"/>
        <v>98.534964311575465</v>
      </c>
      <c r="BN20" s="679">
        <f t="shared" si="58"/>
        <v>101.29251693280933</v>
      </c>
      <c r="BO20" s="709">
        <f t="shared" si="58"/>
        <v>100.30554385405432</v>
      </c>
      <c r="BP20" s="675">
        <f t="shared" si="58"/>
        <v>99.444813240809324</v>
      </c>
      <c r="BQ20" s="675">
        <f t="shared" si="58"/>
        <v>96.777216038651204</v>
      </c>
      <c r="BR20" s="681">
        <f t="shared" si="58"/>
        <v>107.58791534277559</v>
      </c>
      <c r="BS20" s="682">
        <f t="shared" si="58"/>
        <v>101.40113482323869</v>
      </c>
      <c r="BT20" s="683">
        <f t="shared" si="58"/>
        <v>92.175585247104337</v>
      </c>
      <c r="BU20" s="683">
        <f t="shared" si="58"/>
        <v>106.51019601197538</v>
      </c>
      <c r="BV20" s="683">
        <f t="shared" si="58"/>
        <v>112.27497096399534</v>
      </c>
      <c r="BW20" s="683">
        <f t="shared" si="58"/>
        <v>93.457932034758713</v>
      </c>
      <c r="BX20" s="683">
        <f t="shared" si="58"/>
        <v>118.71092402180663</v>
      </c>
      <c r="BY20" s="683">
        <f t="shared" si="58"/>
        <v>101.09241038467913</v>
      </c>
      <c r="BZ20" s="683">
        <f t="shared" si="58"/>
        <v>106.44116862834723</v>
      </c>
      <c r="CA20" s="683">
        <f t="shared" si="58"/>
        <v>92.186032312605676</v>
      </c>
      <c r="CB20" s="683">
        <f t="shared" si="58"/>
        <v>99.733827103344524</v>
      </c>
      <c r="CC20" s="1035">
        <f t="shared" si="58"/>
        <v>102.79647782895687</v>
      </c>
      <c r="CD20" s="683">
        <f>CD18/SUM(BB18:BM18)*100</f>
        <v>102.39344452414598</v>
      </c>
      <c r="CE20" s="675">
        <f t="shared" ref="CE20:CS20" si="59">CE18/BO18*100</f>
        <v>103.86319476443502</v>
      </c>
      <c r="CF20" s="682">
        <f t="shared" si="59"/>
        <v>101.65017493399731</v>
      </c>
      <c r="CG20" s="677">
        <f t="shared" si="59"/>
        <v>106.25825930548419</v>
      </c>
      <c r="CH20" s="1160">
        <f t="shared" si="59"/>
        <v>104.56752427670438</v>
      </c>
      <c r="CI20" s="683">
        <f t="shared" si="59"/>
        <v>102.62986667297614</v>
      </c>
      <c r="CJ20" s="1280">
        <f t="shared" si="59"/>
        <v>109.12895095449994</v>
      </c>
      <c r="CK20" s="1280">
        <f t="shared" si="59"/>
        <v>65.296597809657669</v>
      </c>
      <c r="CL20" s="1280">
        <f t="shared" si="59"/>
        <v>46.87657593586345</v>
      </c>
      <c r="CM20" s="1280">
        <f t="shared" si="59"/>
        <v>94.523326572008116</v>
      </c>
      <c r="CN20" s="1360">
        <f t="shared" si="59"/>
        <v>99.902339208482545</v>
      </c>
      <c r="CO20" s="1360">
        <f t="shared" si="59"/>
        <v>98.451380194359984</v>
      </c>
      <c r="CP20" s="1360">
        <f t="shared" si="59"/>
        <v>109.52619524763814</v>
      </c>
      <c r="CQ20" s="1360">
        <f t="shared" si="59"/>
        <v>122.58479487473413</v>
      </c>
      <c r="CR20" s="1360">
        <f t="shared" si="59"/>
        <v>82.143188674866565</v>
      </c>
      <c r="CS20" s="1360">
        <f t="shared" si="59"/>
        <v>107.37355426762325</v>
      </c>
      <c r="CT20" s="1585">
        <f>CT18/SUM(BR18:CC18)*100</f>
        <v>95.50569928298836</v>
      </c>
      <c r="CU20" s="709">
        <f t="shared" ref="CU20:DI20" si="60">CU18/CE18*100</f>
        <v>94.888643452218446</v>
      </c>
      <c r="CV20" s="682">
        <f t="shared" si="60"/>
        <v>87.787228291854774</v>
      </c>
      <c r="CW20" s="675">
        <f t="shared" si="60"/>
        <v>86.091547015005943</v>
      </c>
      <c r="CX20" s="682">
        <f t="shared" si="60"/>
        <v>96.632440583040136</v>
      </c>
      <c r="CY20" s="1360">
        <f t="shared" si="60"/>
        <v>98.761988196237553</v>
      </c>
      <c r="CZ20" s="1360">
        <f t="shared" si="60"/>
        <v>111.89042246361598</v>
      </c>
      <c r="DA20" s="1360">
        <f t="shared" si="60"/>
        <v>167.47279077322935</v>
      </c>
      <c r="DB20" s="1360">
        <f t="shared" si="60"/>
        <v>175.33101621979478</v>
      </c>
      <c r="DC20" s="1360">
        <f t="shared" si="60"/>
        <v>118.88123973845666</v>
      </c>
      <c r="DD20" s="1360">
        <f t="shared" si="60"/>
        <v>95.567219067125961</v>
      </c>
      <c r="DE20" s="1360">
        <f t="shared" si="60"/>
        <v>74.476556704464585</v>
      </c>
      <c r="DF20" s="1360">
        <f t="shared" si="60"/>
        <v>31.772637173538961</v>
      </c>
      <c r="DG20" s="1360">
        <f t="shared" si="60"/>
        <v>55.775364954023587</v>
      </c>
      <c r="DH20" s="1360">
        <f t="shared" si="60"/>
        <v>113.50312892881864</v>
      </c>
      <c r="DI20" s="1360">
        <f t="shared" si="60"/>
        <v>101.04030436333373</v>
      </c>
      <c r="DJ20" s="1817">
        <f>DJ18/SUM(CH18:CS18)*100</f>
        <v>96.165198542637086</v>
      </c>
      <c r="DK20" s="709">
        <f t="shared" ref="DK20:DY20" si="61">DK18/CU18*100</f>
        <v>0</v>
      </c>
      <c r="DL20" s="682">
        <f t="shared" si="61"/>
        <v>119.36782756571999</v>
      </c>
      <c r="DM20" s="2139">
        <f t="shared" si="61"/>
        <v>97.576072208721115</v>
      </c>
      <c r="DN20" s="2227">
        <f t="shared" si="61"/>
        <v>80.41189874671818</v>
      </c>
      <c r="DO20" s="2228">
        <f t="shared" si="61"/>
        <v>0</v>
      </c>
      <c r="DP20" s="2228">
        <f t="shared" si="61"/>
        <v>0</v>
      </c>
      <c r="DQ20" s="2228">
        <f t="shared" si="61"/>
        <v>0</v>
      </c>
      <c r="DR20" s="2228">
        <f t="shared" si="61"/>
        <v>0</v>
      </c>
      <c r="DS20" s="2228">
        <f t="shared" si="61"/>
        <v>0</v>
      </c>
      <c r="DT20" s="2228">
        <f t="shared" si="61"/>
        <v>0</v>
      </c>
      <c r="DU20" s="2228">
        <f t="shared" si="61"/>
        <v>0</v>
      </c>
      <c r="DV20" s="2228">
        <f t="shared" si="61"/>
        <v>0</v>
      </c>
      <c r="DW20" s="2228">
        <f t="shared" si="61"/>
        <v>0</v>
      </c>
      <c r="DX20" s="2228">
        <f t="shared" si="61"/>
        <v>0</v>
      </c>
      <c r="DY20" s="2229">
        <f t="shared" si="61"/>
        <v>0</v>
      </c>
      <c r="DZ20" s="1820">
        <f>DZ18/SUM(CX18:DI18)*100</f>
        <v>7.4142205139975088</v>
      </c>
      <c r="EA20" s="709" t="e">
        <f>EA18/DK18*100</f>
        <v>#DIV/0!</v>
      </c>
      <c r="EB20" s="682">
        <f>EB18/DL18*100</f>
        <v>13.084042469587576</v>
      </c>
      <c r="EC20" s="684">
        <f>EC18/DM18*100</f>
        <v>0</v>
      </c>
    </row>
    <row r="21" spans="2:133" ht="22.5" customHeight="1">
      <c r="B21" s="9">
        <v>69568</v>
      </c>
      <c r="C21" s="9">
        <v>127632</v>
      </c>
      <c r="D21" s="2574"/>
      <c r="E21" s="2566" t="s">
        <v>95</v>
      </c>
      <c r="F21" s="135">
        <v>111468</v>
      </c>
      <c r="G21" s="136">
        <v>118420</v>
      </c>
      <c r="H21" s="137">
        <v>52109</v>
      </c>
      <c r="I21" s="670">
        <v>51930</v>
      </c>
      <c r="J21" s="135">
        <v>158368</v>
      </c>
      <c r="K21" s="136">
        <v>169900</v>
      </c>
      <c r="L21" s="137">
        <v>73592</v>
      </c>
      <c r="M21" s="670">
        <v>76941</v>
      </c>
      <c r="N21" s="135">
        <v>192021</v>
      </c>
      <c r="O21" s="136">
        <v>202087</v>
      </c>
      <c r="P21" s="137">
        <v>87735</v>
      </c>
      <c r="Q21" s="670">
        <v>94689</v>
      </c>
      <c r="R21" s="135">
        <v>223049</v>
      </c>
      <c r="S21" s="136">
        <v>224138</v>
      </c>
      <c r="T21" s="137">
        <v>112105</v>
      </c>
      <c r="U21" s="670">
        <v>110508</v>
      </c>
      <c r="V21" s="135">
        <v>271060</v>
      </c>
      <c r="W21" s="136">
        <v>301572</v>
      </c>
      <c r="X21" s="137">
        <v>119054</v>
      </c>
      <c r="Y21" s="670">
        <v>127788</v>
      </c>
      <c r="Z21" s="135">
        <v>316076</v>
      </c>
      <c r="AA21" s="136">
        <v>301813</v>
      </c>
      <c r="AB21" s="137">
        <v>163530</v>
      </c>
      <c r="AC21" s="670">
        <v>155633</v>
      </c>
      <c r="AD21" s="135">
        <v>282385</v>
      </c>
      <c r="AE21" s="136">
        <v>277404</v>
      </c>
      <c r="AF21" s="137">
        <v>147057</v>
      </c>
      <c r="AG21" s="670">
        <v>136544</v>
      </c>
      <c r="AH21" s="135">
        <v>338525</v>
      </c>
      <c r="AI21" s="136">
        <v>367130</v>
      </c>
      <c r="AJ21" s="137">
        <v>146284</v>
      </c>
      <c r="AK21" s="670">
        <v>165290</v>
      </c>
      <c r="AL21" s="138">
        <v>32043</v>
      </c>
      <c r="AM21" s="139">
        <v>34348</v>
      </c>
      <c r="AN21" s="139">
        <v>30176</v>
      </c>
      <c r="AO21" s="139">
        <v>30178</v>
      </c>
      <c r="AP21" s="139">
        <v>30751</v>
      </c>
      <c r="AQ21" s="139">
        <v>23200</v>
      </c>
      <c r="AR21" s="155">
        <v>28211</v>
      </c>
      <c r="AS21" s="139">
        <v>28971</v>
      </c>
      <c r="AT21" s="139">
        <v>26550</v>
      </c>
      <c r="AU21" s="139">
        <v>29033</v>
      </c>
      <c r="AV21" s="139">
        <v>27959</v>
      </c>
      <c r="AW21" s="139">
        <v>22460</v>
      </c>
      <c r="AX21" s="165">
        <f>SUM(AL21:AW21)</f>
        <v>343880</v>
      </c>
      <c r="AY21" s="136">
        <v>365308</v>
      </c>
      <c r="AZ21" s="137">
        <v>180696</v>
      </c>
      <c r="BA21" s="670">
        <v>167861</v>
      </c>
      <c r="BB21" s="138">
        <v>34726</v>
      </c>
      <c r="BC21" s="139">
        <v>39870</v>
      </c>
      <c r="BD21" s="139">
        <v>43399</v>
      </c>
      <c r="BE21" s="139">
        <v>48919</v>
      </c>
      <c r="BF21" s="139">
        <v>47342</v>
      </c>
      <c r="BG21" s="139">
        <v>26807</v>
      </c>
      <c r="BH21" s="155">
        <v>51709</v>
      </c>
      <c r="BI21" s="139">
        <v>50326</v>
      </c>
      <c r="BJ21" s="139">
        <v>47087</v>
      </c>
      <c r="BK21" s="139">
        <v>57157</v>
      </c>
      <c r="BL21" s="139">
        <v>48630</v>
      </c>
      <c r="BM21" s="139">
        <v>41595</v>
      </c>
      <c r="BN21" s="140">
        <f>SUM(BB21:BM21)</f>
        <v>537567</v>
      </c>
      <c r="BO21" s="987">
        <v>548418</v>
      </c>
      <c r="BP21" s="137">
        <v>241063</v>
      </c>
      <c r="BQ21" s="670">
        <v>272190</v>
      </c>
      <c r="BR21" s="141">
        <v>42230</v>
      </c>
      <c r="BS21" s="155">
        <v>39139</v>
      </c>
      <c r="BT21" s="143">
        <v>47477</v>
      </c>
      <c r="BU21" s="143">
        <v>47004</v>
      </c>
      <c r="BV21" s="143">
        <v>43114</v>
      </c>
      <c r="BW21" s="143">
        <v>26463</v>
      </c>
      <c r="BX21" s="143">
        <v>46911</v>
      </c>
      <c r="BY21" s="143">
        <v>48430</v>
      </c>
      <c r="BZ21" s="143">
        <v>51300</v>
      </c>
      <c r="CA21" s="143">
        <v>50715</v>
      </c>
      <c r="CB21" s="143">
        <v>43651</v>
      </c>
      <c r="CC21" s="1037">
        <v>34455</v>
      </c>
      <c r="CD21" s="1189">
        <f>SUM(BR21:CC21)</f>
        <v>520889</v>
      </c>
      <c r="CE21" s="136">
        <v>509826</v>
      </c>
      <c r="CF21" s="1318">
        <v>245427</v>
      </c>
      <c r="CG21" s="983">
        <v>263222</v>
      </c>
      <c r="CH21" s="1158">
        <v>37385</v>
      </c>
      <c r="CI21" s="143">
        <v>36822</v>
      </c>
      <c r="CJ21" s="143">
        <v>43576</v>
      </c>
      <c r="CK21" s="143">
        <v>5508</v>
      </c>
      <c r="CL21" s="143">
        <v>84</v>
      </c>
      <c r="CM21" s="143">
        <v>6948</v>
      </c>
      <c r="CN21" s="1358">
        <v>7313</v>
      </c>
      <c r="CO21" s="1358">
        <v>15143</v>
      </c>
      <c r="CP21" s="1358">
        <v>29665</v>
      </c>
      <c r="CQ21" s="1358">
        <v>26807</v>
      </c>
      <c r="CR21" s="1358">
        <v>26960</v>
      </c>
      <c r="CS21" s="1358">
        <v>26735</v>
      </c>
      <c r="CT21" s="162">
        <f>SUM(CH21:CS21)</f>
        <v>262946</v>
      </c>
      <c r="CU21" s="987">
        <v>245437</v>
      </c>
      <c r="CV21" s="1318">
        <v>130323</v>
      </c>
      <c r="CW21" s="670">
        <v>64661</v>
      </c>
      <c r="CX21" s="155">
        <v>29684</v>
      </c>
      <c r="CY21" s="1358">
        <v>31783</v>
      </c>
      <c r="CZ21" s="1358">
        <v>38807</v>
      </c>
      <c r="DA21" s="1358">
        <v>37205</v>
      </c>
      <c r="DB21" s="1358">
        <v>24425</v>
      </c>
      <c r="DC21" s="1358">
        <v>40903</v>
      </c>
      <c r="DD21" s="1358">
        <v>28201</v>
      </c>
      <c r="DE21" s="1358">
        <v>39512</v>
      </c>
      <c r="DF21" s="1358">
        <v>46307</v>
      </c>
      <c r="DG21" s="1358">
        <v>39285</v>
      </c>
      <c r="DH21" s="1358">
        <v>44326</v>
      </c>
      <c r="DI21" s="1358">
        <v>45540</v>
      </c>
      <c r="DJ21" s="1815">
        <f>SUM(CX21:DI21)</f>
        <v>445978</v>
      </c>
      <c r="DK21" s="987"/>
      <c r="DL21" s="1318">
        <f>CX21+CY21+CZ21+DA21+DB21+DC21</f>
        <v>202807</v>
      </c>
      <c r="DM21" s="2126">
        <v>216553</v>
      </c>
      <c r="DN21" s="2230">
        <v>45684</v>
      </c>
      <c r="DO21" s="2221"/>
      <c r="DP21" s="2221"/>
      <c r="DQ21" s="2221"/>
      <c r="DR21" s="2221"/>
      <c r="DS21" s="2221"/>
      <c r="DT21" s="2221"/>
      <c r="DU21" s="2221"/>
      <c r="DV21" s="2221"/>
      <c r="DW21" s="2221"/>
      <c r="DX21" s="2221"/>
      <c r="DY21" s="2222"/>
      <c r="DZ21" s="1861">
        <f>SUM(DN21:DY21)</f>
        <v>45684</v>
      </c>
      <c r="EA21" s="987"/>
      <c r="EB21" s="1318">
        <f>DN21+DO21+DP21+DQ21+DR21+DS21</f>
        <v>45684</v>
      </c>
      <c r="EC21" s="1421"/>
    </row>
    <row r="22" spans="2:133" ht="27.75" customHeight="1" thickBot="1">
      <c r="B22" s="68"/>
      <c r="C22" s="66"/>
      <c r="D22" s="2574"/>
      <c r="E22" s="2567"/>
      <c r="F22" s="156">
        <f t="shared" ref="F22:CE22" si="62">F23-100</f>
        <v>-12.664535539676564</v>
      </c>
      <c r="G22" s="157">
        <f t="shared" si="62"/>
        <v>-7.2227706482395462</v>
      </c>
      <c r="H22" s="146">
        <f>H23-100</f>
        <v>-15.935599399874164</v>
      </c>
      <c r="I22" s="671">
        <f>I23-100</f>
        <v>-27.424426648777839</v>
      </c>
      <c r="J22" s="156">
        <f t="shared" si="62"/>
        <v>42.074855563928679</v>
      </c>
      <c r="K22" s="157">
        <f t="shared" si="62"/>
        <v>43.472386421212633</v>
      </c>
      <c r="L22" s="146">
        <f>L23-100</f>
        <v>41.227043313055333</v>
      </c>
      <c r="M22" s="671">
        <f>M23-100</f>
        <v>48.162911611785091</v>
      </c>
      <c r="N22" s="156">
        <f t="shared" si="62"/>
        <v>21.249873711860971</v>
      </c>
      <c r="O22" s="157">
        <f t="shared" si="62"/>
        <v>18.9446733372572</v>
      </c>
      <c r="P22" s="146">
        <f>P23-100</f>
        <v>19.218121534949461</v>
      </c>
      <c r="Q22" s="671">
        <f>Q23-100</f>
        <v>23.067025383085735</v>
      </c>
      <c r="R22" s="156">
        <f t="shared" si="62"/>
        <v>16.158649314397906</v>
      </c>
      <c r="S22" s="157">
        <f t="shared" si="62"/>
        <v>10.911637067203728</v>
      </c>
      <c r="T22" s="146">
        <f>T23-100</f>
        <v>27.776827947797344</v>
      </c>
      <c r="U22" s="671">
        <f>U23-100</f>
        <v>16.706269999683173</v>
      </c>
      <c r="V22" s="156">
        <f t="shared" si="62"/>
        <v>21.524866733318675</v>
      </c>
      <c r="W22" s="157">
        <f t="shared" si="62"/>
        <v>34.547466293087297</v>
      </c>
      <c r="X22" s="146">
        <f>X23-100</f>
        <v>6.1986530484813329</v>
      </c>
      <c r="Y22" s="671">
        <f>Y23-100</f>
        <v>15.636876968183302</v>
      </c>
      <c r="Z22" s="156">
        <f t="shared" si="62"/>
        <v>16.607393197078139</v>
      </c>
      <c r="AA22" s="342">
        <f t="shared" si="62"/>
        <v>7.9914580929269619E-2</v>
      </c>
      <c r="AB22" s="146">
        <f>AB23-100</f>
        <v>37.357837619903563</v>
      </c>
      <c r="AC22" s="671">
        <f>AC23-100</f>
        <v>21.789995930760313</v>
      </c>
      <c r="AD22" s="156">
        <f t="shared" si="62"/>
        <v>-10.65914526885939</v>
      </c>
      <c r="AE22" s="157">
        <f t="shared" si="62"/>
        <v>-8.0874581280461797</v>
      </c>
      <c r="AF22" s="146">
        <f>AF23-100</f>
        <v>-10.073381031003478</v>
      </c>
      <c r="AG22" s="671">
        <f>AG23-100</f>
        <v>-12.26539358619317</v>
      </c>
      <c r="AH22" s="156">
        <f t="shared" si="62"/>
        <v>19.88065938346584</v>
      </c>
      <c r="AI22" s="157">
        <f t="shared" si="62"/>
        <v>32.344883274934745</v>
      </c>
      <c r="AJ22" s="146">
        <f>AJ23-100</f>
        <v>-0.5256465180168135</v>
      </c>
      <c r="AK22" s="671">
        <f>AK23-100</f>
        <v>21.052554487930635</v>
      </c>
      <c r="AL22" s="158">
        <f t="shared" si="62"/>
        <v>-100</v>
      </c>
      <c r="AM22" s="159">
        <f t="shared" si="62"/>
        <v>-100</v>
      </c>
      <c r="AN22" s="159">
        <f t="shared" si="62"/>
        <v>-100</v>
      </c>
      <c r="AO22" s="159">
        <f t="shared" si="62"/>
        <v>-100</v>
      </c>
      <c r="AP22" s="159">
        <f t="shared" si="62"/>
        <v>-100</v>
      </c>
      <c r="AQ22" s="159">
        <f t="shared" si="62"/>
        <v>-100</v>
      </c>
      <c r="AR22" s="159">
        <f t="shared" si="62"/>
        <v>-100</v>
      </c>
      <c r="AS22" s="159">
        <f t="shared" si="62"/>
        <v>-100</v>
      </c>
      <c r="AT22" s="159">
        <f t="shared" si="62"/>
        <v>-100</v>
      </c>
      <c r="AU22" s="159">
        <f t="shared" si="62"/>
        <v>-100</v>
      </c>
      <c r="AV22" s="159">
        <f t="shared" si="62"/>
        <v>-100</v>
      </c>
      <c r="AW22" s="159">
        <f t="shared" si="62"/>
        <v>-100</v>
      </c>
      <c r="AX22" s="160">
        <f t="shared" si="62"/>
        <v>1.5818624916918935</v>
      </c>
      <c r="AY22" s="157">
        <f t="shared" si="62"/>
        <v>-0.4962819709639632</v>
      </c>
      <c r="AZ22" s="146">
        <f>AZ23-100</f>
        <v>23.524103798091375</v>
      </c>
      <c r="BA22" s="671">
        <f>BA23-100</f>
        <v>1.5554480004839917</v>
      </c>
      <c r="BB22" s="158">
        <f t="shared" si="62"/>
        <v>8.3731236151421484</v>
      </c>
      <c r="BC22" s="159">
        <f t="shared" si="62"/>
        <v>16.076627460114139</v>
      </c>
      <c r="BD22" s="159">
        <f t="shared" si="62"/>
        <v>43.819591728525978</v>
      </c>
      <c r="BE22" s="159">
        <f t="shared" si="62"/>
        <v>62.101530916561728</v>
      </c>
      <c r="BF22" s="159">
        <f t="shared" si="62"/>
        <v>53.952716984813492</v>
      </c>
      <c r="BG22" s="159">
        <f t="shared" si="62"/>
        <v>15.547413793103445</v>
      </c>
      <c r="BH22" s="159">
        <f t="shared" si="62"/>
        <v>83.293750664634359</v>
      </c>
      <c r="BI22" s="159">
        <f t="shared" si="62"/>
        <v>73.711642677159915</v>
      </c>
      <c r="BJ22" s="159">
        <f t="shared" si="62"/>
        <v>77.352165725047087</v>
      </c>
      <c r="BK22" s="159">
        <f t="shared" si="62"/>
        <v>96.869080012399678</v>
      </c>
      <c r="BL22" s="159">
        <f t="shared" si="62"/>
        <v>73.933259415572792</v>
      </c>
      <c r="BM22" s="159">
        <f t="shared" si="62"/>
        <v>85.19590382902939</v>
      </c>
      <c r="BN22" s="160">
        <f t="shared" si="62"/>
        <v>56.324008375014557</v>
      </c>
      <c r="BO22" s="988">
        <f t="shared" si="62"/>
        <v>50.124826174077754</v>
      </c>
      <c r="BP22" s="146">
        <f>BP23-100</f>
        <v>33.408044450347546</v>
      </c>
      <c r="BQ22" s="671">
        <f>BQ23-100</f>
        <v>62.152018634465435</v>
      </c>
      <c r="BR22" s="346">
        <f t="shared" si="62"/>
        <v>21.609168922421247</v>
      </c>
      <c r="BS22" s="344">
        <f t="shared" si="62"/>
        <v>-1.8334587409079575</v>
      </c>
      <c r="BT22" s="345">
        <f t="shared" si="62"/>
        <v>9.396529873960219</v>
      </c>
      <c r="BU22" s="345">
        <f t="shared" si="62"/>
        <v>-3.9146343956335983</v>
      </c>
      <c r="BV22" s="345">
        <f t="shared" si="62"/>
        <v>-8.9307591567741156</v>
      </c>
      <c r="BW22" s="161">
        <f t="shared" si="62"/>
        <v>-1.2832469131197115</v>
      </c>
      <c r="BX22" s="161">
        <f t="shared" si="62"/>
        <v>-9.278848943124018</v>
      </c>
      <c r="BY22" s="161">
        <f t="shared" si="62"/>
        <v>-3.7674363152247423</v>
      </c>
      <c r="BZ22" s="161">
        <f t="shared" si="62"/>
        <v>8.9472678233907459</v>
      </c>
      <c r="CA22" s="161">
        <f t="shared" si="62"/>
        <v>-11.270710499151463</v>
      </c>
      <c r="CB22" s="161">
        <f t="shared" si="62"/>
        <v>-10.238535883199674</v>
      </c>
      <c r="CC22" s="1039">
        <f t="shared" si="62"/>
        <v>-17.165524702488284</v>
      </c>
      <c r="CD22" s="1191">
        <f t="shared" si="62"/>
        <v>-3.1024969910727407</v>
      </c>
      <c r="CE22" s="157">
        <f t="shared" si="62"/>
        <v>-7.0369681520300276</v>
      </c>
      <c r="CF22" s="1319">
        <f>CF23-100</f>
        <v>1.8103151458332576</v>
      </c>
      <c r="CG22" s="984">
        <f>CG23-100</f>
        <v>-3.2947573386237536</v>
      </c>
      <c r="CH22" s="1186">
        <f t="shared" ref="CH22:CU22" si="63">CH23-100</f>
        <v>-11.472886573525926</v>
      </c>
      <c r="CI22" s="161">
        <f t="shared" si="63"/>
        <v>-5.9199264161066907</v>
      </c>
      <c r="CJ22" s="345">
        <f t="shared" si="63"/>
        <v>-8.2166101480716947</v>
      </c>
      <c r="CK22" s="345">
        <f t="shared" si="63"/>
        <v>-88.281848353331625</v>
      </c>
      <c r="CL22" s="345">
        <f t="shared" si="63"/>
        <v>-99.805167694948281</v>
      </c>
      <c r="CM22" s="161">
        <f t="shared" si="63"/>
        <v>-73.744473415712505</v>
      </c>
      <c r="CN22" s="1375">
        <f t="shared" si="63"/>
        <v>-84.410905757711404</v>
      </c>
      <c r="CO22" s="1375">
        <f t="shared" si="63"/>
        <v>-68.732190790832135</v>
      </c>
      <c r="CP22" s="1375">
        <f t="shared" si="63"/>
        <v>-42.173489278752442</v>
      </c>
      <c r="CQ22" s="1375">
        <f t="shared" si="63"/>
        <v>-47.141871241250122</v>
      </c>
      <c r="CR22" s="1375">
        <f t="shared" si="63"/>
        <v>-38.237382877826398</v>
      </c>
      <c r="CS22" s="1375">
        <f t="shared" si="63"/>
        <v>-22.406036859672042</v>
      </c>
      <c r="CT22" s="1587">
        <f t="shared" si="63"/>
        <v>-49.519763327695529</v>
      </c>
      <c r="CU22" s="988">
        <f t="shared" si="63"/>
        <v>-51.858673351300247</v>
      </c>
      <c r="CV22" s="1319">
        <f>CV23-100</f>
        <v>-46.899485386693399</v>
      </c>
      <c r="CW22" s="671">
        <f>CW23-100</f>
        <v>-75.434804081725702</v>
      </c>
      <c r="CX22" s="344">
        <f t="shared" ref="CX22:DK22" si="64">CX23-100</f>
        <v>-20.599170790423969</v>
      </c>
      <c r="CY22" s="1375">
        <f t="shared" si="64"/>
        <v>-13.68475367986531</v>
      </c>
      <c r="CZ22" s="1375">
        <f t="shared" si="64"/>
        <v>-10.944097668441344</v>
      </c>
      <c r="DA22" s="1375">
        <f t="shared" si="64"/>
        <v>575.47204066811912</v>
      </c>
      <c r="DB22" s="1375">
        <f t="shared" si="64"/>
        <v>28977.38095238095</v>
      </c>
      <c r="DC22" s="1375">
        <f t="shared" si="64"/>
        <v>488.70178468624067</v>
      </c>
      <c r="DD22" s="1375">
        <f t="shared" si="64"/>
        <v>285.62833310542868</v>
      </c>
      <c r="DE22" s="1375">
        <f t="shared" si="64"/>
        <v>160.92584032226108</v>
      </c>
      <c r="DF22" s="1375">
        <f t="shared" si="64"/>
        <v>56.099780886566663</v>
      </c>
      <c r="DG22" s="1375">
        <f t="shared" si="64"/>
        <v>46.547543552057306</v>
      </c>
      <c r="DH22" s="1375">
        <f t="shared" si="64"/>
        <v>64.413946587537083</v>
      </c>
      <c r="DI22" s="1375">
        <f t="shared" si="64"/>
        <v>70.338507574340753</v>
      </c>
      <c r="DJ22" s="1818">
        <f t="shared" si="64"/>
        <v>69.608208529507948</v>
      </c>
      <c r="DK22" s="988">
        <f t="shared" si="64"/>
        <v>-100</v>
      </c>
      <c r="DL22" s="1319">
        <f>DL23-100</f>
        <v>55.618731919922027</v>
      </c>
      <c r="DM22" s="2138">
        <f>DM23-100</f>
        <v>234.90512055180096</v>
      </c>
      <c r="DN22" s="2223">
        <f t="shared" ref="DN22:EA22" si="65">DN23-100</f>
        <v>53.90109149710284</v>
      </c>
      <c r="DO22" s="2224">
        <f t="shared" si="65"/>
        <v>-100</v>
      </c>
      <c r="DP22" s="2224">
        <f t="shared" si="65"/>
        <v>-100</v>
      </c>
      <c r="DQ22" s="2224">
        <f t="shared" si="65"/>
        <v>-100</v>
      </c>
      <c r="DR22" s="2224">
        <f t="shared" si="65"/>
        <v>-100</v>
      </c>
      <c r="DS22" s="2224">
        <f t="shared" si="65"/>
        <v>-100</v>
      </c>
      <c r="DT22" s="2224">
        <f t="shared" si="65"/>
        <v>-100</v>
      </c>
      <c r="DU22" s="2224">
        <f t="shared" si="65"/>
        <v>-100</v>
      </c>
      <c r="DV22" s="2224">
        <f t="shared" si="65"/>
        <v>-100</v>
      </c>
      <c r="DW22" s="2224">
        <f t="shared" si="65"/>
        <v>-100</v>
      </c>
      <c r="DX22" s="2224">
        <f t="shared" si="65"/>
        <v>-100</v>
      </c>
      <c r="DY22" s="2231">
        <f t="shared" si="65"/>
        <v>-100</v>
      </c>
      <c r="DZ22" s="1863">
        <f t="shared" si="65"/>
        <v>-89.756445385198376</v>
      </c>
      <c r="EA22" s="988" t="e">
        <f t="shared" si="65"/>
        <v>#DIV/0!</v>
      </c>
      <c r="EB22" s="1319">
        <f>EB23-100</f>
        <v>-77.474150300532031</v>
      </c>
      <c r="EC22" s="1422">
        <f>EC23-100</f>
        <v>-100</v>
      </c>
    </row>
    <row r="23" spans="2:133" s="685" customFormat="1" ht="27.75" hidden="1" customHeight="1" thickBot="1">
      <c r="B23" s="686">
        <v>209.13272208026453</v>
      </c>
      <c r="C23" s="687">
        <f>C21/B21*100</f>
        <v>183.46366145354185</v>
      </c>
      <c r="D23" s="2568"/>
      <c r="E23" s="2568"/>
      <c r="F23" s="688">
        <f>F21/C21*100</f>
        <v>87.335464460323436</v>
      </c>
      <c r="G23" s="688">
        <v>92.777229351760454</v>
      </c>
      <c r="H23" s="675">
        <v>84.064400600125836</v>
      </c>
      <c r="I23" s="675">
        <v>72.575573351222161</v>
      </c>
      <c r="J23" s="688">
        <f t="shared" ref="J23:AK23" si="66">J21/F21*100</f>
        <v>142.07485556392868</v>
      </c>
      <c r="K23" s="688">
        <f t="shared" si="66"/>
        <v>143.47238642121263</v>
      </c>
      <c r="L23" s="675">
        <f t="shared" si="66"/>
        <v>141.22704331305533</v>
      </c>
      <c r="M23" s="675">
        <f t="shared" si="66"/>
        <v>148.16291161178509</v>
      </c>
      <c r="N23" s="688">
        <f t="shared" si="66"/>
        <v>121.24987371186097</v>
      </c>
      <c r="O23" s="688">
        <f t="shared" si="66"/>
        <v>118.9446733372572</v>
      </c>
      <c r="P23" s="675">
        <f t="shared" si="66"/>
        <v>119.21812153494946</v>
      </c>
      <c r="Q23" s="675">
        <f t="shared" si="66"/>
        <v>123.06702538308573</v>
      </c>
      <c r="R23" s="688">
        <f t="shared" si="66"/>
        <v>116.15864931439791</v>
      </c>
      <c r="S23" s="688">
        <f t="shared" si="66"/>
        <v>110.91163706720373</v>
      </c>
      <c r="T23" s="675">
        <f t="shared" si="66"/>
        <v>127.77682794779734</v>
      </c>
      <c r="U23" s="675">
        <f t="shared" si="66"/>
        <v>116.70626999968317</v>
      </c>
      <c r="V23" s="688">
        <f t="shared" si="66"/>
        <v>121.52486673331867</v>
      </c>
      <c r="W23" s="688">
        <f t="shared" si="66"/>
        <v>134.5474662930873</v>
      </c>
      <c r="X23" s="675">
        <f t="shared" si="66"/>
        <v>106.19865304848133</v>
      </c>
      <c r="Y23" s="675">
        <f t="shared" si="66"/>
        <v>115.6368769681833</v>
      </c>
      <c r="Z23" s="688">
        <f t="shared" si="66"/>
        <v>116.60739319707814</v>
      </c>
      <c r="AA23" s="688">
        <f t="shared" si="66"/>
        <v>100.07991458092927</v>
      </c>
      <c r="AB23" s="675">
        <f t="shared" si="66"/>
        <v>137.35783761990356</v>
      </c>
      <c r="AC23" s="675">
        <f t="shared" si="66"/>
        <v>121.78999593076031</v>
      </c>
      <c r="AD23" s="688">
        <f t="shared" si="66"/>
        <v>89.34085473114061</v>
      </c>
      <c r="AE23" s="688">
        <f t="shared" si="66"/>
        <v>91.91254187195382</v>
      </c>
      <c r="AF23" s="675">
        <f t="shared" si="66"/>
        <v>89.926618968996522</v>
      </c>
      <c r="AG23" s="675">
        <f t="shared" si="66"/>
        <v>87.73460641380683</v>
      </c>
      <c r="AH23" s="688">
        <f t="shared" si="66"/>
        <v>119.88065938346584</v>
      </c>
      <c r="AI23" s="688">
        <f t="shared" si="66"/>
        <v>132.34488327493474</v>
      </c>
      <c r="AJ23" s="675">
        <f t="shared" si="66"/>
        <v>99.474353481983186</v>
      </c>
      <c r="AK23" s="675">
        <f t="shared" si="66"/>
        <v>121.05255448793064</v>
      </c>
      <c r="AL23" s="677"/>
      <c r="AM23" s="678"/>
      <c r="AN23" s="678"/>
      <c r="AO23" s="678"/>
      <c r="AP23" s="678"/>
      <c r="AQ23" s="678"/>
      <c r="AR23" s="678"/>
      <c r="AS23" s="678"/>
      <c r="AT23" s="678"/>
      <c r="AU23" s="678"/>
      <c r="AV23" s="678"/>
      <c r="AW23" s="678"/>
      <c r="AX23" s="690">
        <f t="shared" ref="AX23:CC23" si="67">AX21/AH21*100</f>
        <v>101.58186249169189</v>
      </c>
      <c r="AY23" s="688">
        <f t="shared" si="67"/>
        <v>99.503718029036037</v>
      </c>
      <c r="AZ23" s="675">
        <f t="shared" si="67"/>
        <v>123.52410379809137</v>
      </c>
      <c r="BA23" s="675">
        <f t="shared" si="67"/>
        <v>101.55544800048399</v>
      </c>
      <c r="BB23" s="677">
        <f t="shared" si="67"/>
        <v>108.37312361514215</v>
      </c>
      <c r="BC23" s="678">
        <f t="shared" si="67"/>
        <v>116.07662746011414</v>
      </c>
      <c r="BD23" s="678">
        <f t="shared" si="67"/>
        <v>143.81959172852598</v>
      </c>
      <c r="BE23" s="678">
        <f t="shared" si="67"/>
        <v>162.10153091656173</v>
      </c>
      <c r="BF23" s="678">
        <f t="shared" si="67"/>
        <v>153.95271698481349</v>
      </c>
      <c r="BG23" s="678">
        <f t="shared" si="67"/>
        <v>115.54741379310344</v>
      </c>
      <c r="BH23" s="678">
        <f t="shared" si="67"/>
        <v>183.29375066463436</v>
      </c>
      <c r="BI23" s="678">
        <f t="shared" si="67"/>
        <v>173.71164267715992</v>
      </c>
      <c r="BJ23" s="678">
        <f t="shared" si="67"/>
        <v>177.35216572504709</v>
      </c>
      <c r="BK23" s="678">
        <f t="shared" si="67"/>
        <v>196.86908001239968</v>
      </c>
      <c r="BL23" s="678">
        <f t="shared" si="67"/>
        <v>173.93325941557279</v>
      </c>
      <c r="BM23" s="678">
        <f t="shared" si="67"/>
        <v>185.19590382902939</v>
      </c>
      <c r="BN23" s="679">
        <f t="shared" si="67"/>
        <v>156.32400837501456</v>
      </c>
      <c r="BO23" s="935">
        <f t="shared" si="67"/>
        <v>150.12482617407775</v>
      </c>
      <c r="BP23" s="675">
        <f t="shared" si="67"/>
        <v>133.40804445034755</v>
      </c>
      <c r="BQ23" s="675">
        <f t="shared" si="67"/>
        <v>162.15201863446543</v>
      </c>
      <c r="BR23" s="695">
        <f t="shared" si="67"/>
        <v>121.60916892242125</v>
      </c>
      <c r="BS23" s="695">
        <f t="shared" si="67"/>
        <v>98.166541259092043</v>
      </c>
      <c r="BT23" s="693">
        <f t="shared" si="67"/>
        <v>109.39652987396022</v>
      </c>
      <c r="BU23" s="693">
        <f t="shared" si="67"/>
        <v>96.085365604366402</v>
      </c>
      <c r="BV23" s="693">
        <f t="shared" si="67"/>
        <v>91.069240843225884</v>
      </c>
      <c r="BW23" s="683">
        <f t="shared" si="67"/>
        <v>98.716753086880288</v>
      </c>
      <c r="BX23" s="683">
        <f t="shared" si="67"/>
        <v>90.721151056875982</v>
      </c>
      <c r="BY23" s="683">
        <f t="shared" si="67"/>
        <v>96.232563684775258</v>
      </c>
      <c r="BZ23" s="683">
        <f t="shared" si="67"/>
        <v>108.94726782339075</v>
      </c>
      <c r="CA23" s="683">
        <f t="shared" si="67"/>
        <v>88.729289500848537</v>
      </c>
      <c r="CB23" s="683">
        <f t="shared" si="67"/>
        <v>89.761464116800326</v>
      </c>
      <c r="CC23" s="1035">
        <f t="shared" si="67"/>
        <v>82.834475297511716</v>
      </c>
      <c r="CD23" s="683">
        <f>CD21/SUM(BB21:BM21)*100</f>
        <v>96.897503008927259</v>
      </c>
      <c r="CE23" s="688">
        <f t="shared" ref="CE23:CS23" si="68">CE21/BO21*100</f>
        <v>92.963031847969972</v>
      </c>
      <c r="CF23" s="682">
        <f t="shared" si="68"/>
        <v>101.81031514583326</v>
      </c>
      <c r="CG23" s="677">
        <f t="shared" si="68"/>
        <v>96.705242661376246</v>
      </c>
      <c r="CH23" s="695">
        <f t="shared" si="68"/>
        <v>88.527113426474074</v>
      </c>
      <c r="CI23" s="693">
        <f t="shared" si="68"/>
        <v>94.080073583893309</v>
      </c>
      <c r="CJ23" s="1281">
        <f t="shared" si="68"/>
        <v>91.783389851928305</v>
      </c>
      <c r="CK23" s="1281">
        <f t="shared" si="68"/>
        <v>11.718151646668369</v>
      </c>
      <c r="CL23" s="1281">
        <f t="shared" si="68"/>
        <v>0.19483230505172336</v>
      </c>
      <c r="CM23" s="1280">
        <f t="shared" si="68"/>
        <v>26.255526584287498</v>
      </c>
      <c r="CN23" s="1376">
        <f t="shared" si="68"/>
        <v>15.58909424228859</v>
      </c>
      <c r="CO23" s="1376">
        <f t="shared" si="68"/>
        <v>31.267809209167872</v>
      </c>
      <c r="CP23" s="1376">
        <f t="shared" si="68"/>
        <v>57.826510721247558</v>
      </c>
      <c r="CQ23" s="1376">
        <f t="shared" si="68"/>
        <v>52.858128758749878</v>
      </c>
      <c r="CR23" s="1360">
        <f t="shared" si="68"/>
        <v>61.762617122173602</v>
      </c>
      <c r="CS23" s="1376">
        <f t="shared" si="68"/>
        <v>77.593963140327958</v>
      </c>
      <c r="CT23" s="1581">
        <f>CT21/SUM(BR21:CC21)*100</f>
        <v>50.480236672304471</v>
      </c>
      <c r="CU23" s="688">
        <f t="shared" ref="CU23:DI23" si="69">CU21/CE21*100</f>
        <v>48.141326648699753</v>
      </c>
      <c r="CV23" s="682">
        <f t="shared" si="69"/>
        <v>53.100514613306601</v>
      </c>
      <c r="CW23" s="682">
        <f t="shared" si="69"/>
        <v>24.565195918274306</v>
      </c>
      <c r="CX23" s="1376">
        <f t="shared" si="69"/>
        <v>79.400829209576031</v>
      </c>
      <c r="CY23" s="1376">
        <f t="shared" si="69"/>
        <v>86.31524632013469</v>
      </c>
      <c r="CZ23" s="1376">
        <f t="shared" si="69"/>
        <v>89.055902331558656</v>
      </c>
      <c r="DA23" s="1376">
        <f t="shared" si="69"/>
        <v>675.47204066811912</v>
      </c>
      <c r="DB23" s="1376">
        <f t="shared" si="69"/>
        <v>29077.38095238095</v>
      </c>
      <c r="DC23" s="1376">
        <f t="shared" si="69"/>
        <v>588.70178468624067</v>
      </c>
      <c r="DD23" s="1376">
        <f t="shared" si="69"/>
        <v>385.62833310542868</v>
      </c>
      <c r="DE23" s="1376">
        <f t="shared" si="69"/>
        <v>260.92584032226108</v>
      </c>
      <c r="DF23" s="1376">
        <f t="shared" si="69"/>
        <v>156.09978088656666</v>
      </c>
      <c r="DG23" s="1376">
        <f t="shared" si="69"/>
        <v>146.54754355205731</v>
      </c>
      <c r="DH23" s="1376">
        <f t="shared" si="69"/>
        <v>164.41394658753708</v>
      </c>
      <c r="DI23" s="1376">
        <f t="shared" si="69"/>
        <v>170.33850757434075</v>
      </c>
      <c r="DJ23" s="1817">
        <f>DJ21/SUM(CH21:CS21)*100</f>
        <v>169.60820852950795</v>
      </c>
      <c r="DK23" s="935">
        <f t="shared" ref="DK23:DY23" si="70">DK21/CU21*100</f>
        <v>0</v>
      </c>
      <c r="DL23" s="682">
        <f t="shared" si="70"/>
        <v>155.61873191992203</v>
      </c>
      <c r="DM23" s="2139">
        <f t="shared" si="70"/>
        <v>334.90512055180096</v>
      </c>
      <c r="DN23" s="2154">
        <f t="shared" si="70"/>
        <v>153.90109149710284</v>
      </c>
      <c r="DO23" s="1376">
        <f t="shared" si="70"/>
        <v>0</v>
      </c>
      <c r="DP23" s="1376">
        <f t="shared" si="70"/>
        <v>0</v>
      </c>
      <c r="DQ23" s="1376">
        <f t="shared" si="70"/>
        <v>0</v>
      </c>
      <c r="DR23" s="1376">
        <f t="shared" si="70"/>
        <v>0</v>
      </c>
      <c r="DS23" s="1376">
        <f t="shared" si="70"/>
        <v>0</v>
      </c>
      <c r="DT23" s="1376">
        <f t="shared" si="70"/>
        <v>0</v>
      </c>
      <c r="DU23" s="1376">
        <f t="shared" si="70"/>
        <v>0</v>
      </c>
      <c r="DV23" s="1376">
        <f t="shared" si="70"/>
        <v>0</v>
      </c>
      <c r="DW23" s="1376">
        <f t="shared" si="70"/>
        <v>0</v>
      </c>
      <c r="DX23" s="1376">
        <f t="shared" si="70"/>
        <v>0</v>
      </c>
      <c r="DY23" s="1813">
        <f t="shared" si="70"/>
        <v>0</v>
      </c>
      <c r="DZ23" s="1820">
        <f>DZ21/SUM(CX21:DI21)*100</f>
        <v>10.243554614801626</v>
      </c>
      <c r="EA23" s="935" t="e">
        <f>EA21/DK21*100</f>
        <v>#DIV/0!</v>
      </c>
      <c r="EB23" s="682">
        <f>EB21/DL21*100</f>
        <v>22.525849699467969</v>
      </c>
      <c r="EC23" s="684">
        <f>EC21/DM21*100</f>
        <v>0</v>
      </c>
    </row>
    <row r="24" spans="2:133" ht="27.75" customHeight="1" thickTop="1" thickBot="1">
      <c r="B24" s="36"/>
      <c r="C24" s="36"/>
      <c r="D24" s="64" t="s">
        <v>171</v>
      </c>
      <c r="E24" s="65"/>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4"/>
      <c r="BO24" s="163"/>
      <c r="BP24" s="163"/>
      <c r="BQ24" s="163"/>
      <c r="BR24" s="164"/>
      <c r="BS24" s="164"/>
      <c r="BT24" s="349"/>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c r="CS24" s="164"/>
      <c r="CT24" s="163"/>
      <c r="CU24" s="164"/>
      <c r="CV24" s="164"/>
      <c r="CW24" s="164"/>
      <c r="CX24" s="164"/>
      <c r="CY24" s="164"/>
      <c r="CZ24" s="164"/>
      <c r="DA24" s="164"/>
      <c r="DB24" s="164"/>
      <c r="DC24" s="164"/>
      <c r="DD24" s="164"/>
      <c r="DE24" s="164"/>
      <c r="DF24" s="164"/>
      <c r="DG24" s="164"/>
      <c r="DH24" s="164"/>
      <c r="DI24" s="164"/>
      <c r="DJ24" s="164"/>
      <c r="DK24" s="164"/>
      <c r="DL24" s="164"/>
      <c r="DM24" s="2150"/>
      <c r="DN24" s="2155"/>
      <c r="DO24" s="164"/>
      <c r="DP24" s="164"/>
      <c r="DQ24" s="164"/>
      <c r="DR24" s="164"/>
      <c r="DS24" s="164"/>
      <c r="DT24" s="164"/>
      <c r="DU24" s="164"/>
      <c r="DV24" s="164"/>
      <c r="DW24" s="164"/>
      <c r="DX24" s="164"/>
      <c r="DY24" s="164"/>
      <c r="DZ24" s="164"/>
      <c r="EA24" s="164"/>
      <c r="EB24" s="164"/>
      <c r="EC24" s="1427"/>
    </row>
    <row r="25" spans="2:133" ht="27.75" customHeight="1">
      <c r="B25" s="24" t="s">
        <v>20</v>
      </c>
      <c r="C25" s="24" t="s">
        <v>20</v>
      </c>
      <c r="D25" s="2574"/>
      <c r="E25" s="2566" t="s">
        <v>93</v>
      </c>
      <c r="F25" s="135">
        <f t="shared" ref="F25:AM25" si="71">F28+F31</f>
        <v>67426</v>
      </c>
      <c r="G25" s="136">
        <f t="shared" si="71"/>
        <v>80594</v>
      </c>
      <c r="H25" s="137">
        <f>H28</f>
        <v>26015</v>
      </c>
      <c r="I25" s="670">
        <f>I28+I31</f>
        <v>31429</v>
      </c>
      <c r="J25" s="135">
        <f t="shared" si="71"/>
        <v>110457</v>
      </c>
      <c r="K25" s="136">
        <f t="shared" si="71"/>
        <v>110457</v>
      </c>
      <c r="L25" s="137">
        <f t="shared" si="71"/>
        <v>53121</v>
      </c>
      <c r="M25" s="670">
        <f>M28+M31</f>
        <v>56314</v>
      </c>
      <c r="N25" s="135">
        <f t="shared" si="71"/>
        <v>127615</v>
      </c>
      <c r="O25" s="136">
        <f t="shared" si="71"/>
        <v>146210</v>
      </c>
      <c r="P25" s="137">
        <f t="shared" si="71"/>
        <v>51431</v>
      </c>
      <c r="Q25" s="670">
        <f>Q28+Q31</f>
        <v>62384</v>
      </c>
      <c r="R25" s="135">
        <f t="shared" si="71"/>
        <v>175456</v>
      </c>
      <c r="S25" s="136">
        <f t="shared" si="71"/>
        <v>172983</v>
      </c>
      <c r="T25" s="137">
        <f t="shared" si="71"/>
        <v>88063</v>
      </c>
      <c r="U25" s="670">
        <f>U28+U31</f>
        <v>88257</v>
      </c>
      <c r="V25" s="135">
        <f t="shared" si="71"/>
        <v>179170</v>
      </c>
      <c r="W25" s="136">
        <f t="shared" si="71"/>
        <v>180527</v>
      </c>
      <c r="X25" s="137">
        <f t="shared" si="71"/>
        <v>87178</v>
      </c>
      <c r="Y25" s="670">
        <f>Y28+Y31</f>
        <v>90609</v>
      </c>
      <c r="Z25" s="135">
        <f t="shared" si="71"/>
        <v>182450</v>
      </c>
      <c r="AA25" s="136">
        <f t="shared" si="71"/>
        <v>182860</v>
      </c>
      <c r="AB25" s="137">
        <f t="shared" si="71"/>
        <v>87071</v>
      </c>
      <c r="AC25" s="670">
        <f>AC28+AC31</f>
        <v>90503</v>
      </c>
      <c r="AD25" s="135">
        <f t="shared" si="71"/>
        <v>174983</v>
      </c>
      <c r="AE25" s="136">
        <f t="shared" si="71"/>
        <v>173503</v>
      </c>
      <c r="AF25" s="137">
        <f t="shared" si="71"/>
        <v>87933</v>
      </c>
      <c r="AG25" s="670">
        <f>AG28+AG31</f>
        <v>88219</v>
      </c>
      <c r="AH25" s="135">
        <f t="shared" si="71"/>
        <v>178125</v>
      </c>
      <c r="AI25" s="136">
        <f t="shared" si="71"/>
        <v>182707</v>
      </c>
      <c r="AJ25" s="137">
        <f t="shared" si="71"/>
        <v>86400</v>
      </c>
      <c r="AK25" s="670">
        <f>AK28+AK31</f>
        <v>90595</v>
      </c>
      <c r="AL25" s="138">
        <f t="shared" si="71"/>
        <v>14069</v>
      </c>
      <c r="AM25" s="139">
        <f t="shared" si="71"/>
        <v>15267</v>
      </c>
      <c r="AN25" s="139">
        <f t="shared" ref="AN25:AW25" si="72">AN28+AN31</f>
        <v>17629</v>
      </c>
      <c r="AO25" s="139">
        <f t="shared" si="72"/>
        <v>16263</v>
      </c>
      <c r="AP25" s="139">
        <f t="shared" si="72"/>
        <v>13605</v>
      </c>
      <c r="AQ25" s="139">
        <f t="shared" si="72"/>
        <v>15203</v>
      </c>
      <c r="AR25" s="139">
        <f t="shared" si="72"/>
        <v>16604</v>
      </c>
      <c r="AS25" s="139">
        <f t="shared" si="72"/>
        <v>15831</v>
      </c>
      <c r="AT25" s="139">
        <f t="shared" si="72"/>
        <v>17391</v>
      </c>
      <c r="AU25" s="139">
        <f t="shared" si="72"/>
        <v>18827</v>
      </c>
      <c r="AV25" s="139">
        <f t="shared" si="72"/>
        <v>18326</v>
      </c>
      <c r="AW25" s="139">
        <f t="shared" si="72"/>
        <v>16529</v>
      </c>
      <c r="AX25" s="165">
        <f>SUM(AL25:AW25)</f>
        <v>195544</v>
      </c>
      <c r="AY25" s="136">
        <f>AY28+AY31</f>
        <v>201045</v>
      </c>
      <c r="AZ25" s="137">
        <f>AZ28+AZ31</f>
        <v>92036</v>
      </c>
      <c r="BA25" s="670">
        <f>BA28+BA31</f>
        <v>94897</v>
      </c>
      <c r="BB25" s="138">
        <f>BB28+BB31</f>
        <v>14857</v>
      </c>
      <c r="BC25" s="139">
        <f>BC28+BC31</f>
        <v>17867</v>
      </c>
      <c r="BD25" s="139">
        <f t="shared" ref="BD25:BM25" si="73">BD28+BD31</f>
        <v>19742</v>
      </c>
      <c r="BE25" s="139">
        <f t="shared" si="73"/>
        <v>17808</v>
      </c>
      <c r="BF25" s="139">
        <f t="shared" si="73"/>
        <v>17338</v>
      </c>
      <c r="BG25" s="139">
        <f t="shared" si="73"/>
        <v>17500</v>
      </c>
      <c r="BH25" s="139">
        <f t="shared" si="73"/>
        <v>18557</v>
      </c>
      <c r="BI25" s="139">
        <f t="shared" si="73"/>
        <v>16142</v>
      </c>
      <c r="BJ25" s="139">
        <f t="shared" si="73"/>
        <v>17822</v>
      </c>
      <c r="BK25" s="139">
        <f t="shared" si="73"/>
        <v>19409</v>
      </c>
      <c r="BL25" s="139">
        <f t="shared" si="73"/>
        <v>19406</v>
      </c>
      <c r="BM25" s="139">
        <f t="shared" si="73"/>
        <v>18463</v>
      </c>
      <c r="BN25" s="140">
        <f>SUM(BB25:BM25)</f>
        <v>214911</v>
      </c>
      <c r="BO25" s="987">
        <f t="shared" ref="BO25:BV25" si="74">BO28+BO31</f>
        <v>220133</v>
      </c>
      <c r="BP25" s="137">
        <f>BP28+BP31</f>
        <v>105112</v>
      </c>
      <c r="BQ25" s="670">
        <f>BQ28+BQ31</f>
        <v>105167</v>
      </c>
      <c r="BR25" s="141">
        <f t="shared" si="74"/>
        <v>18755</v>
      </c>
      <c r="BS25" s="155">
        <f t="shared" si="74"/>
        <v>19539</v>
      </c>
      <c r="BT25" s="143">
        <f t="shared" si="74"/>
        <v>19394</v>
      </c>
      <c r="BU25" s="143">
        <f t="shared" si="74"/>
        <v>16466</v>
      </c>
      <c r="BV25" s="143">
        <f t="shared" si="74"/>
        <v>15989</v>
      </c>
      <c r="BW25" s="143">
        <f t="shared" ref="BW25:CL25" si="75">BW28+BW31</f>
        <v>14732</v>
      </c>
      <c r="BX25" s="143">
        <f t="shared" si="75"/>
        <v>17560</v>
      </c>
      <c r="BY25" s="143">
        <f t="shared" si="75"/>
        <v>13614</v>
      </c>
      <c r="BZ25" s="143">
        <f t="shared" si="75"/>
        <v>16648</v>
      </c>
      <c r="CA25" s="143">
        <f>CA28+CA31</f>
        <v>14697</v>
      </c>
      <c r="CB25" s="143">
        <f>CB28+CB31</f>
        <v>14888</v>
      </c>
      <c r="CC25" s="1037">
        <f>CC28+CC31</f>
        <v>14985</v>
      </c>
      <c r="CD25" s="1189">
        <f t="shared" si="75"/>
        <v>197267</v>
      </c>
      <c r="CE25" s="136">
        <f t="shared" si="75"/>
        <v>180674</v>
      </c>
      <c r="CF25" s="1318">
        <f>CF28+CF31</f>
        <v>104875</v>
      </c>
      <c r="CG25" s="983">
        <f t="shared" si="75"/>
        <v>95009</v>
      </c>
      <c r="CH25" s="1158">
        <f t="shared" si="75"/>
        <v>14049</v>
      </c>
      <c r="CI25" s="470">
        <f t="shared" si="75"/>
        <v>13478</v>
      </c>
      <c r="CJ25" s="143">
        <f t="shared" si="75"/>
        <v>13568</v>
      </c>
      <c r="CK25" s="143">
        <f t="shared" si="75"/>
        <v>11165</v>
      </c>
      <c r="CL25" s="143">
        <f t="shared" si="75"/>
        <v>6597</v>
      </c>
      <c r="CM25" s="143">
        <f t="shared" ref="CM25:CU25" si="76">CM28+CM31</f>
        <v>8226</v>
      </c>
      <c r="CN25" s="1358">
        <f t="shared" si="76"/>
        <v>8959</v>
      </c>
      <c r="CO25" s="1358">
        <f t="shared" si="76"/>
        <v>7521</v>
      </c>
      <c r="CP25" s="1358">
        <f t="shared" si="76"/>
        <v>10459</v>
      </c>
      <c r="CQ25" s="1358">
        <f t="shared" si="76"/>
        <v>11073</v>
      </c>
      <c r="CR25" s="1358">
        <f t="shared" si="76"/>
        <v>12906</v>
      </c>
      <c r="CS25" s="1358">
        <f t="shared" si="76"/>
        <v>12074</v>
      </c>
      <c r="CT25" s="162">
        <f t="shared" si="76"/>
        <v>130075</v>
      </c>
      <c r="CU25" s="987">
        <f t="shared" si="76"/>
        <v>128699</v>
      </c>
      <c r="CV25" s="1318">
        <f>CV28+CV31</f>
        <v>67083</v>
      </c>
      <c r="CW25" s="670">
        <f>CW28+CW31</f>
        <v>52927</v>
      </c>
      <c r="CX25" s="1723">
        <f t="shared" ref="CX25:DK25" si="77">CX28+CX31</f>
        <v>12133</v>
      </c>
      <c r="CY25" s="1394">
        <f t="shared" si="77"/>
        <v>12109</v>
      </c>
      <c r="CZ25" s="1394">
        <f t="shared" si="77"/>
        <v>15477</v>
      </c>
      <c r="DA25" s="1394">
        <f t="shared" si="77"/>
        <v>14537</v>
      </c>
      <c r="DB25" s="1394">
        <f t="shared" si="77"/>
        <v>11061</v>
      </c>
      <c r="DC25" s="1394">
        <f t="shared" si="77"/>
        <v>14779</v>
      </c>
      <c r="DD25" s="1778">
        <f t="shared" si="77"/>
        <v>13469</v>
      </c>
      <c r="DE25" s="1778">
        <f t="shared" si="77"/>
        <v>12043</v>
      </c>
      <c r="DF25" s="1778">
        <f t="shared" si="77"/>
        <v>14769</v>
      </c>
      <c r="DG25" s="1778">
        <f t="shared" si="77"/>
        <v>14648</v>
      </c>
      <c r="DH25" s="1777">
        <f t="shared" si="77"/>
        <v>19173</v>
      </c>
      <c r="DI25" s="1394">
        <f t="shared" si="77"/>
        <v>16322</v>
      </c>
      <c r="DJ25" s="1815">
        <f t="shared" si="77"/>
        <v>170520</v>
      </c>
      <c r="DK25" s="987">
        <f t="shared" si="77"/>
        <v>0</v>
      </c>
      <c r="DL25" s="1318">
        <f>DL28+DL31</f>
        <v>80096</v>
      </c>
      <c r="DM25" s="2126">
        <f>DM28+DM31</f>
        <v>81777</v>
      </c>
      <c r="DN25" s="2219">
        <f t="shared" ref="DN25:EA25" si="78">DN28+DN31</f>
        <v>11774</v>
      </c>
      <c r="DO25" s="2220">
        <f t="shared" si="78"/>
        <v>0</v>
      </c>
      <c r="DP25" s="2220">
        <f t="shared" si="78"/>
        <v>0</v>
      </c>
      <c r="DQ25" s="2220">
        <f t="shared" si="78"/>
        <v>0</v>
      </c>
      <c r="DR25" s="2220">
        <f t="shared" si="78"/>
        <v>0</v>
      </c>
      <c r="DS25" s="2220">
        <f t="shared" si="78"/>
        <v>0</v>
      </c>
      <c r="DT25" s="2220">
        <f t="shared" si="78"/>
        <v>0</v>
      </c>
      <c r="DU25" s="2220">
        <f t="shared" si="78"/>
        <v>0</v>
      </c>
      <c r="DV25" s="2220">
        <f t="shared" si="78"/>
        <v>0</v>
      </c>
      <c r="DW25" s="2220">
        <f t="shared" si="78"/>
        <v>0</v>
      </c>
      <c r="DX25" s="2221">
        <f t="shared" si="78"/>
        <v>0</v>
      </c>
      <c r="DY25" s="2222">
        <f t="shared" si="78"/>
        <v>0</v>
      </c>
      <c r="DZ25" s="1861">
        <f t="shared" si="78"/>
        <v>11774</v>
      </c>
      <c r="EA25" s="987">
        <f t="shared" si="78"/>
        <v>0</v>
      </c>
      <c r="EB25" s="1318">
        <f>EB28+EB31</f>
        <v>11774</v>
      </c>
      <c r="EC25" s="1421">
        <f>EC28+EC31</f>
        <v>0</v>
      </c>
    </row>
    <row r="26" spans="2:133" ht="27.75" customHeight="1" thickBot="1">
      <c r="B26" s="70"/>
      <c r="C26" s="70"/>
      <c r="D26" s="2574"/>
      <c r="E26" s="2567"/>
      <c r="F26" s="350" t="s">
        <v>20</v>
      </c>
      <c r="G26" s="351" t="s">
        <v>20</v>
      </c>
      <c r="H26" s="636" t="s">
        <v>20</v>
      </c>
      <c r="I26" s="839" t="s">
        <v>199</v>
      </c>
      <c r="J26" s="156">
        <f t="shared" ref="J26:CE26" si="79">J27-100</f>
        <v>63.81959481505649</v>
      </c>
      <c r="K26" s="157">
        <f t="shared" si="79"/>
        <v>37.053626820855158</v>
      </c>
      <c r="L26" s="146">
        <f>L27-100</f>
        <v>104.19373438400922</v>
      </c>
      <c r="M26" s="671">
        <f>M27-100</f>
        <v>79.178465748194327</v>
      </c>
      <c r="N26" s="156">
        <f t="shared" si="79"/>
        <v>15.533646577401157</v>
      </c>
      <c r="O26" s="157">
        <f t="shared" si="79"/>
        <v>32.368251898929003</v>
      </c>
      <c r="P26" s="146">
        <f>P27-100</f>
        <v>-3.181416012499767</v>
      </c>
      <c r="Q26" s="671">
        <f>Q27-100</f>
        <v>10.778847178321556</v>
      </c>
      <c r="R26" s="156">
        <f t="shared" si="79"/>
        <v>37.488539748462188</v>
      </c>
      <c r="S26" s="157">
        <f t="shared" si="79"/>
        <v>18.311333014157725</v>
      </c>
      <c r="T26" s="146">
        <f>T27-100</f>
        <v>71.22552546129765</v>
      </c>
      <c r="U26" s="671">
        <f>U27-100</f>
        <v>41.473775327006933</v>
      </c>
      <c r="V26" s="156">
        <f t="shared" si="79"/>
        <v>2.1167700164143639</v>
      </c>
      <c r="W26" s="157">
        <f t="shared" si="79"/>
        <v>4.3611221911979783</v>
      </c>
      <c r="X26" s="146">
        <f>X27-100</f>
        <v>-1.0049623564947865</v>
      </c>
      <c r="Y26" s="671">
        <f>Y27-100</f>
        <v>2.6649444236717841</v>
      </c>
      <c r="Z26" s="156">
        <f t="shared" si="79"/>
        <v>1.8306636155606384</v>
      </c>
      <c r="AA26" s="342">
        <f t="shared" si="79"/>
        <v>1.2923274634819109</v>
      </c>
      <c r="AB26" s="146">
        <f>AB27-100</f>
        <v>-0.1227373878730873</v>
      </c>
      <c r="AC26" s="671">
        <f>AC27-100</f>
        <v>-0.11698617135162692</v>
      </c>
      <c r="AD26" s="156">
        <f t="shared" si="79"/>
        <v>-4.0926281172924064</v>
      </c>
      <c r="AE26" s="157">
        <f t="shared" si="79"/>
        <v>-5.1170294214152818</v>
      </c>
      <c r="AF26" s="146">
        <f>AF27-100</f>
        <v>0.98999666938475173</v>
      </c>
      <c r="AG26" s="671">
        <f>AG27-100</f>
        <v>-2.5236732484005984</v>
      </c>
      <c r="AH26" s="156">
        <f t="shared" si="79"/>
        <v>1.7956030014344151</v>
      </c>
      <c r="AI26" s="157">
        <f t="shared" si="79"/>
        <v>5.304807409670147</v>
      </c>
      <c r="AJ26" s="146">
        <f>AJ27-100</f>
        <v>-1.7433727951963363</v>
      </c>
      <c r="AK26" s="671">
        <f>AK27-100</f>
        <v>2.6932973622462413</v>
      </c>
      <c r="AL26" s="158">
        <f t="shared" si="79"/>
        <v>-100</v>
      </c>
      <c r="AM26" s="159">
        <f t="shared" si="79"/>
        <v>-100</v>
      </c>
      <c r="AN26" s="159">
        <f t="shared" si="79"/>
        <v>-100</v>
      </c>
      <c r="AO26" s="159">
        <f t="shared" si="79"/>
        <v>-100</v>
      </c>
      <c r="AP26" s="159">
        <f t="shared" si="79"/>
        <v>-100</v>
      </c>
      <c r="AQ26" s="159">
        <f t="shared" si="79"/>
        <v>-100</v>
      </c>
      <c r="AR26" s="159">
        <f t="shared" si="79"/>
        <v>-100</v>
      </c>
      <c r="AS26" s="159">
        <f t="shared" si="79"/>
        <v>-100</v>
      </c>
      <c r="AT26" s="159">
        <f t="shared" si="79"/>
        <v>-100</v>
      </c>
      <c r="AU26" s="159">
        <f t="shared" si="79"/>
        <v>-100</v>
      </c>
      <c r="AV26" s="159">
        <f t="shared" si="79"/>
        <v>-100</v>
      </c>
      <c r="AW26" s="159">
        <f t="shared" si="79"/>
        <v>-100</v>
      </c>
      <c r="AX26" s="160">
        <f t="shared" si="79"/>
        <v>9.7790877192982464</v>
      </c>
      <c r="AY26" s="157">
        <f t="shared" si="79"/>
        <v>10.036834932432797</v>
      </c>
      <c r="AZ26" s="146">
        <f>AZ27-100</f>
        <v>6.5231481481481381</v>
      </c>
      <c r="BA26" s="671">
        <f>BA27-100</f>
        <v>4.7486064352337394</v>
      </c>
      <c r="BB26" s="158">
        <f t="shared" si="79"/>
        <v>5.6009666642973883</v>
      </c>
      <c r="BC26" s="159">
        <f t="shared" si="79"/>
        <v>17.030195847252244</v>
      </c>
      <c r="BD26" s="159">
        <f t="shared" si="79"/>
        <v>11.985932270690341</v>
      </c>
      <c r="BE26" s="159">
        <f t="shared" si="79"/>
        <v>9.5000922339051783</v>
      </c>
      <c r="BF26" s="159">
        <f t="shared" si="79"/>
        <v>27.438441749356855</v>
      </c>
      <c r="BG26" s="159">
        <f t="shared" si="79"/>
        <v>15.108860093402626</v>
      </c>
      <c r="BH26" s="159">
        <f t="shared" si="79"/>
        <v>11.762225969645868</v>
      </c>
      <c r="BI26" s="159">
        <f t="shared" si="79"/>
        <v>1.9645000315835972</v>
      </c>
      <c r="BJ26" s="159">
        <f t="shared" si="79"/>
        <v>2.4782933701339829</v>
      </c>
      <c r="BK26" s="159">
        <f t="shared" si="79"/>
        <v>3.0913050406331308</v>
      </c>
      <c r="BL26" s="159">
        <f t="shared" si="79"/>
        <v>5.8932663974680821</v>
      </c>
      <c r="BM26" s="159">
        <f t="shared" si="79"/>
        <v>11.700647347086928</v>
      </c>
      <c r="BN26" s="160">
        <f t="shared" si="79"/>
        <v>9.9041647915558713</v>
      </c>
      <c r="BO26" s="988">
        <f t="shared" si="79"/>
        <v>9.4943918028302079</v>
      </c>
      <c r="BP26" s="146">
        <f>BP27-100</f>
        <v>14.20748402798904</v>
      </c>
      <c r="BQ26" s="671">
        <f>BQ27-100</f>
        <v>10.822259923917528</v>
      </c>
      <c r="BR26" s="346">
        <f t="shared" si="79"/>
        <v>26.236790738372491</v>
      </c>
      <c r="BS26" s="344">
        <f t="shared" si="79"/>
        <v>9.3580343650305053</v>
      </c>
      <c r="BT26" s="345">
        <f t="shared" si="79"/>
        <v>-1.7627393374531408</v>
      </c>
      <c r="BU26" s="345">
        <f t="shared" si="79"/>
        <v>-7.535938903863439</v>
      </c>
      <c r="BV26" s="345">
        <f t="shared" si="79"/>
        <v>-7.7805975314338411</v>
      </c>
      <c r="BW26" s="161">
        <f t="shared" si="79"/>
        <v>-15.817142857142855</v>
      </c>
      <c r="BX26" s="161">
        <f t="shared" si="79"/>
        <v>-5.3726356630920975</v>
      </c>
      <c r="BY26" s="161">
        <f t="shared" si="79"/>
        <v>-15.661008549126493</v>
      </c>
      <c r="BZ26" s="161">
        <f t="shared" si="79"/>
        <v>-6.5873639322186079</v>
      </c>
      <c r="CA26" s="161">
        <f t="shared" si="79"/>
        <v>-24.277397083827097</v>
      </c>
      <c r="CB26" s="161">
        <f t="shared" si="79"/>
        <v>-23.281459342471393</v>
      </c>
      <c r="CC26" s="1039">
        <f t="shared" si="79"/>
        <v>-18.837675350701403</v>
      </c>
      <c r="CD26" s="1191">
        <f t="shared" si="79"/>
        <v>-8.2099101488523161</v>
      </c>
      <c r="CE26" s="157">
        <f t="shared" si="79"/>
        <v>-17.925072569764637</v>
      </c>
      <c r="CF26" s="1319">
        <f>CF27-100</f>
        <v>-0.22547378034857957</v>
      </c>
      <c r="CG26" s="984">
        <f>CG27-100</f>
        <v>-9.6589234265501602</v>
      </c>
      <c r="CH26" s="1186">
        <f t="shared" ref="CH26:CU26" si="80">CH27-100</f>
        <v>-25.091975473207142</v>
      </c>
      <c r="CI26" s="161">
        <f t="shared" si="80"/>
        <v>-31.020011259532225</v>
      </c>
      <c r="CJ26" s="345">
        <f t="shared" si="80"/>
        <v>-30.040218624316793</v>
      </c>
      <c r="CK26" s="345">
        <f t="shared" si="80"/>
        <v>-32.193611077371557</v>
      </c>
      <c r="CL26" s="345">
        <f t="shared" si="80"/>
        <v>-58.740384014009635</v>
      </c>
      <c r="CM26" s="161">
        <f t="shared" si="80"/>
        <v>-44.162367635080102</v>
      </c>
      <c r="CN26" s="1375">
        <f t="shared" si="80"/>
        <v>-48.98063781321185</v>
      </c>
      <c r="CO26" s="1375">
        <f t="shared" si="80"/>
        <v>-44.755398854120756</v>
      </c>
      <c r="CP26" s="1375">
        <f t="shared" si="80"/>
        <v>-37.175636713118699</v>
      </c>
      <c r="CQ26" s="1375">
        <f t="shared" si="80"/>
        <v>-24.658093488467031</v>
      </c>
      <c r="CR26" s="1375">
        <f t="shared" si="80"/>
        <v>-13.312735088662009</v>
      </c>
      <c r="CS26" s="1375">
        <f t="shared" si="80"/>
        <v>-19.426092759426098</v>
      </c>
      <c r="CT26" s="1586">
        <f t="shared" si="80"/>
        <v>-34.061449710291129</v>
      </c>
      <c r="CU26" s="988">
        <f t="shared" si="80"/>
        <v>-28.767282508828046</v>
      </c>
      <c r="CV26" s="1319">
        <f>CV27-100</f>
        <v>-36.035280095351609</v>
      </c>
      <c r="CW26" s="671">
        <f>CW27-100</f>
        <v>-44.292645959856436</v>
      </c>
      <c r="CX26" s="344">
        <f t="shared" ref="CX26:DK26" si="81">CX27-100</f>
        <v>-13.637981350985839</v>
      </c>
      <c r="CY26" s="1375">
        <f t="shared" si="81"/>
        <v>-10.157293366968389</v>
      </c>
      <c r="CZ26" s="1375">
        <f t="shared" si="81"/>
        <v>14.069870283018872</v>
      </c>
      <c r="DA26" s="1375">
        <f t="shared" si="81"/>
        <v>30.201522615315724</v>
      </c>
      <c r="DB26" s="1375">
        <f t="shared" si="81"/>
        <v>67.667121418826724</v>
      </c>
      <c r="DC26" s="1375">
        <f t="shared" si="81"/>
        <v>79.662047167517642</v>
      </c>
      <c r="DD26" s="1375">
        <f t="shared" si="81"/>
        <v>50.34043978122557</v>
      </c>
      <c r="DE26" s="1375">
        <f t="shared" si="81"/>
        <v>60.12498337986969</v>
      </c>
      <c r="DF26" s="1375">
        <f t="shared" si="81"/>
        <v>41.20852854001339</v>
      </c>
      <c r="DG26" s="1375">
        <f t="shared" si="81"/>
        <v>32.285740088503559</v>
      </c>
      <c r="DH26" s="1375">
        <f t="shared" si="81"/>
        <v>48.55880985588098</v>
      </c>
      <c r="DI26" s="1375">
        <f t="shared" si="81"/>
        <v>35.18303793274805</v>
      </c>
      <c r="DJ26" s="1818">
        <f t="shared" si="81"/>
        <v>31.093599846242569</v>
      </c>
      <c r="DK26" s="988">
        <f t="shared" si="81"/>
        <v>-100</v>
      </c>
      <c r="DL26" s="1319">
        <f>DL27-100</f>
        <v>19.398357258918054</v>
      </c>
      <c r="DM26" s="2138">
        <f>DM27-100</f>
        <v>54.509040754246399</v>
      </c>
      <c r="DN26" s="2223">
        <f t="shared" ref="DN26:EA26" si="82">DN27-100</f>
        <v>-2.9588724964971505</v>
      </c>
      <c r="DO26" s="2224">
        <f t="shared" si="82"/>
        <v>-100</v>
      </c>
      <c r="DP26" s="2224">
        <f t="shared" si="82"/>
        <v>-100</v>
      </c>
      <c r="DQ26" s="2224">
        <f t="shared" si="82"/>
        <v>-100</v>
      </c>
      <c r="DR26" s="2224">
        <f t="shared" si="82"/>
        <v>-100</v>
      </c>
      <c r="DS26" s="2224">
        <f t="shared" si="82"/>
        <v>-100</v>
      </c>
      <c r="DT26" s="2224">
        <f t="shared" si="82"/>
        <v>-100</v>
      </c>
      <c r="DU26" s="2224">
        <f t="shared" si="82"/>
        <v>-100</v>
      </c>
      <c r="DV26" s="2224">
        <f t="shared" si="82"/>
        <v>-100</v>
      </c>
      <c r="DW26" s="2224">
        <f t="shared" si="82"/>
        <v>-100</v>
      </c>
      <c r="DX26" s="2224">
        <f t="shared" si="82"/>
        <v>-100</v>
      </c>
      <c r="DY26" s="2231">
        <f t="shared" si="82"/>
        <v>-100</v>
      </c>
      <c r="DZ26" s="1863">
        <f t="shared" si="82"/>
        <v>-93.095238095238102</v>
      </c>
      <c r="EA26" s="988" t="e">
        <f t="shared" si="82"/>
        <v>#DIV/0!</v>
      </c>
      <c r="EB26" s="1319">
        <f>EB27-100</f>
        <v>-85.300139832201353</v>
      </c>
      <c r="EC26" s="1422">
        <f>EC27-100</f>
        <v>-100</v>
      </c>
    </row>
    <row r="27" spans="2:133" s="685" customFormat="1" ht="27.75" hidden="1" customHeight="1" thickBot="1">
      <c r="B27" s="696" t="s">
        <v>20</v>
      </c>
      <c r="C27" s="696" t="s">
        <v>20</v>
      </c>
      <c r="D27" s="2574"/>
      <c r="E27" s="2575"/>
      <c r="F27" s="697" t="s">
        <v>20</v>
      </c>
      <c r="G27" s="697" t="s">
        <v>20</v>
      </c>
      <c r="H27" s="698" t="s">
        <v>20</v>
      </c>
      <c r="I27" s="675"/>
      <c r="J27" s="675">
        <f t="shared" ref="J27:AJ27" si="83">J25/F25*100</f>
        <v>163.81959481505649</v>
      </c>
      <c r="K27" s="675">
        <f t="shared" si="83"/>
        <v>137.05362682085516</v>
      </c>
      <c r="L27" s="675">
        <f t="shared" si="83"/>
        <v>204.19373438400922</v>
      </c>
      <c r="M27" s="675">
        <f t="shared" si="83"/>
        <v>179.17846574819433</v>
      </c>
      <c r="N27" s="675">
        <f t="shared" si="83"/>
        <v>115.53364657740116</v>
      </c>
      <c r="O27" s="675">
        <f t="shared" si="83"/>
        <v>132.368251898929</v>
      </c>
      <c r="P27" s="675">
        <f t="shared" si="83"/>
        <v>96.818583987500233</v>
      </c>
      <c r="Q27" s="675">
        <f t="shared" si="83"/>
        <v>110.77884717832156</v>
      </c>
      <c r="R27" s="675">
        <f t="shared" si="83"/>
        <v>137.48853974846219</v>
      </c>
      <c r="S27" s="675">
        <f t="shared" si="83"/>
        <v>118.31133301415773</v>
      </c>
      <c r="T27" s="675">
        <f t="shared" si="83"/>
        <v>171.22552546129765</v>
      </c>
      <c r="U27" s="675">
        <f t="shared" si="83"/>
        <v>141.47377532700693</v>
      </c>
      <c r="V27" s="675">
        <f t="shared" si="83"/>
        <v>102.11677001641436</v>
      </c>
      <c r="W27" s="675">
        <f t="shared" si="83"/>
        <v>104.36112219119798</v>
      </c>
      <c r="X27" s="675">
        <f t="shared" si="83"/>
        <v>98.995037643505214</v>
      </c>
      <c r="Y27" s="675">
        <f t="shared" si="83"/>
        <v>102.66494442367178</v>
      </c>
      <c r="Z27" s="675">
        <f t="shared" si="83"/>
        <v>101.83066361556064</v>
      </c>
      <c r="AA27" s="675">
        <f t="shared" si="83"/>
        <v>101.29232746348191</v>
      </c>
      <c r="AB27" s="675">
        <f t="shared" si="83"/>
        <v>99.877262612126913</v>
      </c>
      <c r="AC27" s="675">
        <f t="shared" si="83"/>
        <v>99.883013828648373</v>
      </c>
      <c r="AD27" s="675">
        <f t="shared" si="83"/>
        <v>95.907371882707594</v>
      </c>
      <c r="AE27" s="675">
        <f t="shared" si="83"/>
        <v>94.882970578584718</v>
      </c>
      <c r="AF27" s="675">
        <f t="shared" si="83"/>
        <v>100.98999666938475</v>
      </c>
      <c r="AG27" s="675">
        <f>AG25/AC25*100</f>
        <v>97.476326751599402</v>
      </c>
      <c r="AH27" s="675">
        <f t="shared" si="83"/>
        <v>101.79560300143442</v>
      </c>
      <c r="AI27" s="675">
        <f t="shared" si="83"/>
        <v>105.30480740967015</v>
      </c>
      <c r="AJ27" s="675">
        <f t="shared" si="83"/>
        <v>98.256627204803664</v>
      </c>
      <c r="AK27" s="675">
        <f>AK25/AG25*100</f>
        <v>102.69329736224624</v>
      </c>
      <c r="AL27" s="677"/>
      <c r="AM27" s="678"/>
      <c r="AN27" s="678"/>
      <c r="AO27" s="678"/>
      <c r="AP27" s="678"/>
      <c r="AQ27" s="678"/>
      <c r="AR27" s="678"/>
      <c r="AS27" s="678"/>
      <c r="AT27" s="678"/>
      <c r="AU27" s="678"/>
      <c r="AV27" s="678"/>
      <c r="AW27" s="678"/>
      <c r="AX27" s="679">
        <f t="shared" ref="AX27:CC27" si="84">AX25/AH25*100</f>
        <v>109.77908771929825</v>
      </c>
      <c r="AY27" s="675">
        <f t="shared" si="84"/>
        <v>110.0368349324328</v>
      </c>
      <c r="AZ27" s="675">
        <f t="shared" si="84"/>
        <v>106.52314814814814</v>
      </c>
      <c r="BA27" s="675">
        <f>BA25/AK25*100</f>
        <v>104.74860643523374</v>
      </c>
      <c r="BB27" s="677">
        <f t="shared" si="84"/>
        <v>105.60096666429739</v>
      </c>
      <c r="BC27" s="678">
        <f t="shared" si="84"/>
        <v>117.03019584725224</v>
      </c>
      <c r="BD27" s="678">
        <f t="shared" si="84"/>
        <v>111.98593227069034</v>
      </c>
      <c r="BE27" s="678">
        <f t="shared" si="84"/>
        <v>109.50009223390518</v>
      </c>
      <c r="BF27" s="678">
        <f t="shared" si="84"/>
        <v>127.43844174935685</v>
      </c>
      <c r="BG27" s="678">
        <f t="shared" si="84"/>
        <v>115.10886009340263</v>
      </c>
      <c r="BH27" s="678">
        <f t="shared" si="84"/>
        <v>111.76222596964587</v>
      </c>
      <c r="BI27" s="678">
        <f t="shared" si="84"/>
        <v>101.9645000315836</v>
      </c>
      <c r="BJ27" s="678">
        <f t="shared" si="84"/>
        <v>102.47829337013398</v>
      </c>
      <c r="BK27" s="678">
        <f t="shared" si="84"/>
        <v>103.09130504063313</v>
      </c>
      <c r="BL27" s="678">
        <f t="shared" si="84"/>
        <v>105.89326639746808</v>
      </c>
      <c r="BM27" s="678">
        <f t="shared" si="84"/>
        <v>111.70064734708693</v>
      </c>
      <c r="BN27" s="679">
        <f t="shared" si="84"/>
        <v>109.90416479155587</v>
      </c>
      <c r="BO27" s="709">
        <f t="shared" si="84"/>
        <v>109.49439180283021</v>
      </c>
      <c r="BP27" s="675">
        <f t="shared" si="84"/>
        <v>114.20748402798904</v>
      </c>
      <c r="BQ27" s="675">
        <f>BQ25/BA25*100</f>
        <v>110.82225992391753</v>
      </c>
      <c r="BR27" s="681">
        <f t="shared" si="84"/>
        <v>126.23679073837249</v>
      </c>
      <c r="BS27" s="682">
        <f t="shared" si="84"/>
        <v>109.35803436503051</v>
      </c>
      <c r="BT27" s="694">
        <f t="shared" si="84"/>
        <v>98.237260662546859</v>
      </c>
      <c r="BU27" s="694">
        <f t="shared" si="84"/>
        <v>92.464061096136561</v>
      </c>
      <c r="BV27" s="694">
        <f t="shared" si="84"/>
        <v>92.219402468566159</v>
      </c>
      <c r="BW27" s="683">
        <f t="shared" si="84"/>
        <v>84.182857142857145</v>
      </c>
      <c r="BX27" s="683">
        <f t="shared" si="84"/>
        <v>94.627364336907902</v>
      </c>
      <c r="BY27" s="683">
        <f t="shared" si="84"/>
        <v>84.338991450873507</v>
      </c>
      <c r="BZ27" s="683">
        <f t="shared" si="84"/>
        <v>93.412636067781392</v>
      </c>
      <c r="CA27" s="683">
        <f t="shared" si="84"/>
        <v>75.722602916172903</v>
      </c>
      <c r="CB27" s="683">
        <f t="shared" si="84"/>
        <v>76.718540657528607</v>
      </c>
      <c r="CC27" s="1035">
        <f t="shared" si="84"/>
        <v>81.162324649298597</v>
      </c>
      <c r="CD27" s="683">
        <f>CD25/SUM(BB25:BM25)*100</f>
        <v>91.790089851147684</v>
      </c>
      <c r="CE27" s="675">
        <f t="shared" ref="CE27:CS27" si="85">CE25/BO25*100</f>
        <v>82.074927430235363</v>
      </c>
      <c r="CF27" s="682">
        <f t="shared" si="85"/>
        <v>99.77452621965142</v>
      </c>
      <c r="CG27" s="677">
        <f t="shared" si="85"/>
        <v>90.34107657344984</v>
      </c>
      <c r="CH27" s="1160">
        <f t="shared" si="85"/>
        <v>74.908024526792858</v>
      </c>
      <c r="CI27" s="683">
        <f t="shared" si="85"/>
        <v>68.979988740467775</v>
      </c>
      <c r="CJ27" s="1282">
        <f t="shared" si="85"/>
        <v>69.959781375683207</v>
      </c>
      <c r="CK27" s="1282">
        <f t="shared" si="85"/>
        <v>67.806388922628443</v>
      </c>
      <c r="CL27" s="1282">
        <f t="shared" si="85"/>
        <v>41.259615985990365</v>
      </c>
      <c r="CM27" s="1280">
        <f t="shared" si="85"/>
        <v>55.837632364919898</v>
      </c>
      <c r="CN27" s="1360">
        <f t="shared" si="85"/>
        <v>51.01936218678815</v>
      </c>
      <c r="CO27" s="1360">
        <f t="shared" si="85"/>
        <v>55.244601145879244</v>
      </c>
      <c r="CP27" s="1360">
        <f t="shared" si="85"/>
        <v>62.824363286881301</v>
      </c>
      <c r="CQ27" s="1360">
        <f t="shared" si="85"/>
        <v>75.341906511532969</v>
      </c>
      <c r="CR27" s="1360">
        <f t="shared" si="85"/>
        <v>86.687264911337991</v>
      </c>
      <c r="CS27" s="1360">
        <f t="shared" si="85"/>
        <v>80.573907240573902</v>
      </c>
      <c r="CT27" s="1585">
        <f>CT25/SUM(BR25:CC25)*100</f>
        <v>65.938550289708871</v>
      </c>
      <c r="CU27" s="709">
        <f t="shared" ref="CU27:DI27" si="86">CU25/CE25*100</f>
        <v>71.232717491171954</v>
      </c>
      <c r="CV27" s="682">
        <f t="shared" si="86"/>
        <v>63.964719904648391</v>
      </c>
      <c r="CW27" s="675">
        <f t="shared" si="86"/>
        <v>55.707354040143564</v>
      </c>
      <c r="CX27" s="682">
        <f t="shared" si="86"/>
        <v>86.362018649014161</v>
      </c>
      <c r="CY27" s="1360">
        <f t="shared" si="86"/>
        <v>89.842706633031611</v>
      </c>
      <c r="CZ27" s="1360">
        <f t="shared" si="86"/>
        <v>114.06987028301887</v>
      </c>
      <c r="DA27" s="1360">
        <f t="shared" si="86"/>
        <v>130.20152261531572</v>
      </c>
      <c r="DB27" s="1360">
        <f t="shared" si="86"/>
        <v>167.66712141882672</v>
      </c>
      <c r="DC27" s="1360">
        <f t="shared" si="86"/>
        <v>179.66204716751764</v>
      </c>
      <c r="DD27" s="1360">
        <f t="shared" si="86"/>
        <v>150.34043978122557</v>
      </c>
      <c r="DE27" s="1360">
        <f t="shared" si="86"/>
        <v>160.12498337986969</v>
      </c>
      <c r="DF27" s="1360">
        <f t="shared" si="86"/>
        <v>141.20852854001339</v>
      </c>
      <c r="DG27" s="1360">
        <f t="shared" si="86"/>
        <v>132.28574008850356</v>
      </c>
      <c r="DH27" s="1360">
        <f t="shared" si="86"/>
        <v>148.55880985588098</v>
      </c>
      <c r="DI27" s="1360">
        <f t="shared" si="86"/>
        <v>135.18303793274805</v>
      </c>
      <c r="DJ27" s="1817">
        <f>DJ25/SUM(CH25:CS25)*100</f>
        <v>131.09359984624257</v>
      </c>
      <c r="DK27" s="709">
        <f t="shared" ref="DK27:DY27" si="87">DK25/CU25*100</f>
        <v>0</v>
      </c>
      <c r="DL27" s="682">
        <f t="shared" si="87"/>
        <v>119.39835725891805</v>
      </c>
      <c r="DM27" s="2139">
        <f t="shared" si="87"/>
        <v>154.5090407542464</v>
      </c>
      <c r="DN27" s="2227">
        <f t="shared" si="87"/>
        <v>97.04112750350285</v>
      </c>
      <c r="DO27" s="2228">
        <f t="shared" si="87"/>
        <v>0</v>
      </c>
      <c r="DP27" s="2228">
        <f t="shared" si="87"/>
        <v>0</v>
      </c>
      <c r="DQ27" s="2228">
        <f t="shared" si="87"/>
        <v>0</v>
      </c>
      <c r="DR27" s="2228">
        <f t="shared" si="87"/>
        <v>0</v>
      </c>
      <c r="DS27" s="2228">
        <f t="shared" si="87"/>
        <v>0</v>
      </c>
      <c r="DT27" s="2228">
        <f t="shared" si="87"/>
        <v>0</v>
      </c>
      <c r="DU27" s="2228">
        <f t="shared" si="87"/>
        <v>0</v>
      </c>
      <c r="DV27" s="2228">
        <f t="shared" si="87"/>
        <v>0</v>
      </c>
      <c r="DW27" s="2228">
        <f t="shared" si="87"/>
        <v>0</v>
      </c>
      <c r="DX27" s="2228">
        <f t="shared" si="87"/>
        <v>0</v>
      </c>
      <c r="DY27" s="2229">
        <f t="shared" si="87"/>
        <v>0</v>
      </c>
      <c r="DZ27" s="1820">
        <f>DZ25/SUM(CX25:DI25)*100</f>
        <v>6.9047619047619051</v>
      </c>
      <c r="EA27" s="709" t="e">
        <f>EA25/DK25*100</f>
        <v>#DIV/0!</v>
      </c>
      <c r="EB27" s="682">
        <f>EB25/DL25*100</f>
        <v>14.699860167798642</v>
      </c>
      <c r="EC27" s="684">
        <f>EC25/DM25*100</f>
        <v>0</v>
      </c>
    </row>
    <row r="28" spans="2:133" ht="27.75" customHeight="1">
      <c r="B28" s="9">
        <v>106893</v>
      </c>
      <c r="C28" s="16">
        <v>106216</v>
      </c>
      <c r="D28" s="2574"/>
      <c r="E28" s="2566" t="s">
        <v>94</v>
      </c>
      <c r="F28" s="135">
        <v>66670</v>
      </c>
      <c r="G28" s="136">
        <v>77447</v>
      </c>
      <c r="H28" s="137">
        <v>26015</v>
      </c>
      <c r="I28" s="670">
        <v>31409</v>
      </c>
      <c r="J28" s="135">
        <v>99311</v>
      </c>
      <c r="K28" s="136">
        <v>98438</v>
      </c>
      <c r="L28" s="137">
        <v>47850</v>
      </c>
      <c r="M28" s="670">
        <v>49833</v>
      </c>
      <c r="N28" s="135">
        <v>113779</v>
      </c>
      <c r="O28" s="136">
        <v>130889</v>
      </c>
      <c r="P28" s="137">
        <v>46103</v>
      </c>
      <c r="Q28" s="670">
        <v>55593</v>
      </c>
      <c r="R28" s="135">
        <v>152839</v>
      </c>
      <c r="S28" s="136">
        <v>150067</v>
      </c>
      <c r="T28" s="137">
        <v>77963</v>
      </c>
      <c r="U28" s="670">
        <v>76154</v>
      </c>
      <c r="V28" s="135">
        <v>158804</v>
      </c>
      <c r="W28" s="136">
        <v>159411</v>
      </c>
      <c r="X28" s="137">
        <v>76873</v>
      </c>
      <c r="Y28" s="670">
        <v>80452</v>
      </c>
      <c r="Z28" s="135">
        <v>162492</v>
      </c>
      <c r="AA28" s="136">
        <v>162331</v>
      </c>
      <c r="AB28" s="137">
        <v>76034</v>
      </c>
      <c r="AC28" s="670">
        <v>80778</v>
      </c>
      <c r="AD28" s="135">
        <v>149650</v>
      </c>
      <c r="AE28" s="136">
        <v>147651</v>
      </c>
      <c r="AF28" s="137">
        <v>75246</v>
      </c>
      <c r="AG28" s="670">
        <v>75883</v>
      </c>
      <c r="AH28" s="135">
        <v>146000</v>
      </c>
      <c r="AI28" s="136">
        <v>148009</v>
      </c>
      <c r="AJ28" s="137">
        <v>71114</v>
      </c>
      <c r="AK28" s="670">
        <v>74136</v>
      </c>
      <c r="AL28" s="138">
        <v>11041</v>
      </c>
      <c r="AM28" s="139">
        <v>12500</v>
      </c>
      <c r="AN28" s="139">
        <v>13963</v>
      </c>
      <c r="AO28" s="139">
        <v>13204</v>
      </c>
      <c r="AP28" s="139">
        <v>9945</v>
      </c>
      <c r="AQ28" s="139">
        <v>12731</v>
      </c>
      <c r="AR28" s="155">
        <v>13504</v>
      </c>
      <c r="AS28" s="139">
        <v>12423</v>
      </c>
      <c r="AT28" s="139">
        <v>14221</v>
      </c>
      <c r="AU28" s="139">
        <v>14655</v>
      </c>
      <c r="AV28" s="139">
        <v>14368</v>
      </c>
      <c r="AW28" s="139">
        <v>13377</v>
      </c>
      <c r="AX28" s="165">
        <f>SUM(AL28:AW28)</f>
        <v>155932</v>
      </c>
      <c r="AY28" s="136">
        <v>158604</v>
      </c>
      <c r="AZ28" s="137">
        <v>73384</v>
      </c>
      <c r="BA28" s="670">
        <v>76028</v>
      </c>
      <c r="BB28" s="138">
        <v>11380</v>
      </c>
      <c r="BC28" s="139">
        <v>13719</v>
      </c>
      <c r="BD28" s="139">
        <v>15077</v>
      </c>
      <c r="BE28" s="139">
        <v>13439</v>
      </c>
      <c r="BF28" s="139">
        <v>12606</v>
      </c>
      <c r="BG28" s="139">
        <v>14529</v>
      </c>
      <c r="BH28" s="155">
        <v>13207</v>
      </c>
      <c r="BI28" s="139">
        <v>11865</v>
      </c>
      <c r="BJ28" s="139">
        <v>13857</v>
      </c>
      <c r="BK28" s="139">
        <v>14266</v>
      </c>
      <c r="BL28" s="139">
        <v>14321</v>
      </c>
      <c r="BM28" s="139">
        <v>13974</v>
      </c>
      <c r="BN28" s="140">
        <f>SUM(BB28:BM28)</f>
        <v>162240</v>
      </c>
      <c r="BO28" s="987">
        <v>166831</v>
      </c>
      <c r="BP28" s="137">
        <v>80750</v>
      </c>
      <c r="BQ28" s="670">
        <v>79503</v>
      </c>
      <c r="BR28" s="141">
        <v>14440</v>
      </c>
      <c r="BS28" s="155">
        <v>14974</v>
      </c>
      <c r="BT28" s="143">
        <v>15353</v>
      </c>
      <c r="BU28" s="143">
        <v>13249</v>
      </c>
      <c r="BV28" s="143">
        <v>12892</v>
      </c>
      <c r="BW28" s="143">
        <v>12363</v>
      </c>
      <c r="BX28" s="143">
        <v>14171</v>
      </c>
      <c r="BY28" s="143">
        <v>10540</v>
      </c>
      <c r="BZ28" s="143">
        <v>13644</v>
      </c>
      <c r="CA28" s="143">
        <v>11324</v>
      </c>
      <c r="CB28" s="143">
        <v>11386</v>
      </c>
      <c r="CC28" s="1037">
        <v>11314</v>
      </c>
      <c r="CD28" s="1189">
        <f>SUM(BR28:CC28)</f>
        <v>155650</v>
      </c>
      <c r="CE28" s="136">
        <v>142495</v>
      </c>
      <c r="CF28" s="1318">
        <v>83271</v>
      </c>
      <c r="CG28" s="983">
        <v>76859</v>
      </c>
      <c r="CH28" s="1158">
        <v>10254</v>
      </c>
      <c r="CI28" s="143">
        <v>10608</v>
      </c>
      <c r="CJ28" s="143">
        <v>10750</v>
      </c>
      <c r="CK28" s="143">
        <v>9928</v>
      </c>
      <c r="CL28" s="143">
        <v>5862</v>
      </c>
      <c r="CM28" s="143">
        <v>7190</v>
      </c>
      <c r="CN28" s="1358">
        <v>8070</v>
      </c>
      <c r="CO28" s="1358">
        <v>7046</v>
      </c>
      <c r="CP28" s="1358">
        <v>9681</v>
      </c>
      <c r="CQ28" s="1358">
        <v>10192</v>
      </c>
      <c r="CR28" s="1358">
        <v>11465</v>
      </c>
      <c r="CS28" s="1358">
        <v>10147</v>
      </c>
      <c r="CT28" s="162">
        <f>SUM(CH28:CS28)</f>
        <v>111193</v>
      </c>
      <c r="CU28" s="987">
        <v>111922</v>
      </c>
      <c r="CV28" s="1318">
        <v>54592</v>
      </c>
      <c r="CW28" s="670">
        <v>47777</v>
      </c>
      <c r="CX28" s="155">
        <v>9983</v>
      </c>
      <c r="CY28" s="1358">
        <v>9902</v>
      </c>
      <c r="CZ28" s="1358">
        <v>12456</v>
      </c>
      <c r="DA28" s="1358">
        <v>11747</v>
      </c>
      <c r="DB28" s="1358">
        <v>9106</v>
      </c>
      <c r="DC28" s="1358">
        <v>12126</v>
      </c>
      <c r="DD28" s="1777">
        <v>11282</v>
      </c>
      <c r="DE28" s="1777">
        <v>9130</v>
      </c>
      <c r="DF28" s="1777">
        <v>12242</v>
      </c>
      <c r="DG28" s="1777">
        <v>11527</v>
      </c>
      <c r="DH28" s="1777">
        <v>15250</v>
      </c>
      <c r="DI28" s="1358">
        <v>12498</v>
      </c>
      <c r="DJ28" s="1815">
        <f>SUM(CX28:DI28)</f>
        <v>137249</v>
      </c>
      <c r="DK28" s="987"/>
      <c r="DL28" s="1318">
        <f>CX28+CY28+CZ28+DA28+DB28+DC28</f>
        <v>65320</v>
      </c>
      <c r="DM28" s="2126">
        <v>66752</v>
      </c>
      <c r="DN28" s="2230">
        <v>8485</v>
      </c>
      <c r="DO28" s="2221"/>
      <c r="DP28" s="2221"/>
      <c r="DQ28" s="2221"/>
      <c r="DR28" s="2221"/>
      <c r="DS28" s="2221"/>
      <c r="DT28" s="2221"/>
      <c r="DU28" s="2221"/>
      <c r="DV28" s="2221"/>
      <c r="DW28" s="2221"/>
      <c r="DX28" s="2221"/>
      <c r="DY28" s="2222"/>
      <c r="DZ28" s="1861">
        <f>SUM(DN28:DY28)</f>
        <v>8485</v>
      </c>
      <c r="EA28" s="987"/>
      <c r="EB28" s="1318">
        <f>DN28+DO28+DP28+DQ28+DR28+DS28</f>
        <v>8485</v>
      </c>
      <c r="EC28" s="1421"/>
    </row>
    <row r="29" spans="2:133" ht="27.75" customHeight="1" thickBot="1">
      <c r="B29" s="66"/>
      <c r="C29" s="67"/>
      <c r="D29" s="2574"/>
      <c r="E29" s="2567"/>
      <c r="F29" s="156">
        <f t="shared" ref="F29:CE29" si="88">F30-100</f>
        <v>-37.231678843112149</v>
      </c>
      <c r="G29" s="157">
        <f t="shared" si="88"/>
        <v>-14.832572716775715</v>
      </c>
      <c r="H29" s="146">
        <f>H30-100</f>
        <v>-53.6</v>
      </c>
      <c r="I29" s="671">
        <f>I30-100</f>
        <v>-45.113149847094803</v>
      </c>
      <c r="J29" s="156">
        <f t="shared" si="88"/>
        <v>48.95905204739762</v>
      </c>
      <c r="K29" s="157">
        <f t="shared" si="88"/>
        <v>27.103696721628978</v>
      </c>
      <c r="L29" s="146">
        <f>L30-100</f>
        <v>83.93234672304439</v>
      </c>
      <c r="M29" s="671">
        <f>M30-100</f>
        <v>58.658346333853359</v>
      </c>
      <c r="N29" s="156">
        <f t="shared" si="88"/>
        <v>14.568376111407602</v>
      </c>
      <c r="O29" s="157">
        <f t="shared" si="88"/>
        <v>32.965927792112808</v>
      </c>
      <c r="P29" s="146">
        <f>P30-100</f>
        <v>-3.650992685475444</v>
      </c>
      <c r="Q29" s="671">
        <f>Q30-100</f>
        <v>11.558605743182241</v>
      </c>
      <c r="R29" s="156">
        <f t="shared" si="88"/>
        <v>34.329709348825361</v>
      </c>
      <c r="S29" s="157">
        <f t="shared" si="88"/>
        <v>14.652109802962812</v>
      </c>
      <c r="T29" s="146">
        <f>T30-100</f>
        <v>69.106131922000742</v>
      </c>
      <c r="U29" s="671">
        <f>U30-100</f>
        <v>36.984872196139804</v>
      </c>
      <c r="V29" s="156">
        <f t="shared" si="88"/>
        <v>3.9027996780926344</v>
      </c>
      <c r="W29" s="157">
        <f t="shared" si="88"/>
        <v>6.226552140044106</v>
      </c>
      <c r="X29" s="146">
        <f>X30-100</f>
        <v>-1.3980990982902171</v>
      </c>
      <c r="Y29" s="671">
        <f>Y30-100</f>
        <v>5.6438269821677238</v>
      </c>
      <c r="Z29" s="156">
        <f t="shared" si="88"/>
        <v>2.3223596382962626</v>
      </c>
      <c r="AA29" s="342">
        <f t="shared" si="88"/>
        <v>1.831743104302717</v>
      </c>
      <c r="AB29" s="146">
        <f>AB30-100</f>
        <v>-1.0914105082408696</v>
      </c>
      <c r="AC29" s="671">
        <f>AC30-100</f>
        <v>0.40521056033411185</v>
      </c>
      <c r="AD29" s="156">
        <f t="shared" si="88"/>
        <v>-7.9031583093321416</v>
      </c>
      <c r="AE29" s="157">
        <f t="shared" si="88"/>
        <v>-9.0432511350265798</v>
      </c>
      <c r="AF29" s="146">
        <f>AF30-100</f>
        <v>-1.0363784622668817</v>
      </c>
      <c r="AG29" s="671">
        <f>AG30-100</f>
        <v>-6.0598182673500247</v>
      </c>
      <c r="AH29" s="156">
        <f t="shared" si="88"/>
        <v>-2.4390243902439011</v>
      </c>
      <c r="AI29" s="157">
        <f t="shared" si="88"/>
        <v>0.24246364738471016</v>
      </c>
      <c r="AJ29" s="146">
        <f>AJ30-100</f>
        <v>-5.4913217978364344</v>
      </c>
      <c r="AK29" s="671">
        <f>AK30-100</f>
        <v>-2.3022284306102847</v>
      </c>
      <c r="AL29" s="158">
        <f t="shared" si="88"/>
        <v>-100</v>
      </c>
      <c r="AM29" s="159">
        <f t="shared" si="88"/>
        <v>-100</v>
      </c>
      <c r="AN29" s="159">
        <f t="shared" si="88"/>
        <v>-100</v>
      </c>
      <c r="AO29" s="159">
        <f t="shared" si="88"/>
        <v>-100</v>
      </c>
      <c r="AP29" s="159">
        <f t="shared" si="88"/>
        <v>-100</v>
      </c>
      <c r="AQ29" s="159">
        <f t="shared" si="88"/>
        <v>-100</v>
      </c>
      <c r="AR29" s="159">
        <f t="shared" si="88"/>
        <v>-100</v>
      </c>
      <c r="AS29" s="159">
        <f t="shared" si="88"/>
        <v>-100</v>
      </c>
      <c r="AT29" s="159">
        <f t="shared" si="88"/>
        <v>-100</v>
      </c>
      <c r="AU29" s="159">
        <f t="shared" si="88"/>
        <v>-100</v>
      </c>
      <c r="AV29" s="159">
        <f t="shared" si="88"/>
        <v>-100</v>
      </c>
      <c r="AW29" s="159">
        <f t="shared" si="88"/>
        <v>-100</v>
      </c>
      <c r="AX29" s="160">
        <f t="shared" si="88"/>
        <v>6.8027397260274114</v>
      </c>
      <c r="AY29" s="157">
        <f t="shared" si="88"/>
        <v>7.1583484788087191</v>
      </c>
      <c r="AZ29" s="146">
        <f>AZ30-100</f>
        <v>3.1920578226509519</v>
      </c>
      <c r="BA29" s="671">
        <f>BA30-100</f>
        <v>2.5520664724290469</v>
      </c>
      <c r="BB29" s="158">
        <f t="shared" si="88"/>
        <v>3.0703740603206313</v>
      </c>
      <c r="BC29" s="159">
        <f t="shared" si="88"/>
        <v>9.7520000000000095</v>
      </c>
      <c r="BD29" s="159">
        <f t="shared" si="88"/>
        <v>7.9782281744610799</v>
      </c>
      <c r="BE29" s="159">
        <f t="shared" si="88"/>
        <v>1.779763707967291</v>
      </c>
      <c r="BF29" s="159">
        <f t="shared" si="88"/>
        <v>26.757164404223218</v>
      </c>
      <c r="BG29" s="159">
        <f t="shared" si="88"/>
        <v>14.123006833712992</v>
      </c>
      <c r="BH29" s="159">
        <f t="shared" si="88"/>
        <v>-2.1993483412322377</v>
      </c>
      <c r="BI29" s="159">
        <f t="shared" si="88"/>
        <v>-4.4916686790630251</v>
      </c>
      <c r="BJ29" s="159">
        <f t="shared" si="88"/>
        <v>-2.5595949651923178</v>
      </c>
      <c r="BK29" s="159">
        <f t="shared" si="88"/>
        <v>-2.6543841692255228</v>
      </c>
      <c r="BL29" s="159">
        <f t="shared" si="88"/>
        <v>-0.32711581291759728</v>
      </c>
      <c r="BM29" s="159">
        <f t="shared" si="88"/>
        <v>4.4628840547207886</v>
      </c>
      <c r="BN29" s="160">
        <f t="shared" si="88"/>
        <v>4.0453531026344791</v>
      </c>
      <c r="BO29" s="988">
        <f t="shared" si="88"/>
        <v>5.1871327330962629</v>
      </c>
      <c r="BP29" s="146">
        <f>BP30-100</f>
        <v>10.0376103782841</v>
      </c>
      <c r="BQ29" s="671">
        <f>BQ30-100</f>
        <v>4.5706844846635306</v>
      </c>
      <c r="BR29" s="346">
        <f t="shared" si="88"/>
        <v>26.889279437609844</v>
      </c>
      <c r="BS29" s="344">
        <f t="shared" si="88"/>
        <v>9.1478970770464372</v>
      </c>
      <c r="BT29" s="345">
        <f t="shared" si="88"/>
        <v>1.8306029050872041</v>
      </c>
      <c r="BU29" s="345">
        <f t="shared" si="88"/>
        <v>-1.4137956693206348</v>
      </c>
      <c r="BV29" s="345">
        <f t="shared" si="88"/>
        <v>2.2687609075043582</v>
      </c>
      <c r="BW29" s="161">
        <f t="shared" si="88"/>
        <v>-14.908114804873009</v>
      </c>
      <c r="BX29" s="161">
        <f t="shared" si="88"/>
        <v>7.2991595366093804</v>
      </c>
      <c r="BY29" s="161">
        <f t="shared" si="88"/>
        <v>-11.167298777918248</v>
      </c>
      <c r="BZ29" s="161">
        <f t="shared" si="88"/>
        <v>-1.5371292487551358</v>
      </c>
      <c r="CA29" s="161">
        <f t="shared" si="88"/>
        <v>-20.622458993410902</v>
      </c>
      <c r="CB29" s="161">
        <f t="shared" si="88"/>
        <v>-20.494378884156134</v>
      </c>
      <c r="CC29" s="1039">
        <f t="shared" si="88"/>
        <v>-19.035351366824102</v>
      </c>
      <c r="CD29" s="1191">
        <f t="shared" si="88"/>
        <v>-4.0618836291913141</v>
      </c>
      <c r="CE29" s="157">
        <f t="shared" si="88"/>
        <v>-14.587217004034031</v>
      </c>
      <c r="CF29" s="1319">
        <f>CF30-100</f>
        <v>3.1219814241486148</v>
      </c>
      <c r="CG29" s="984">
        <f>CG30-100</f>
        <v>-3.3256606668930715</v>
      </c>
      <c r="CH29" s="1186">
        <f t="shared" ref="CH29:CU29" si="89">CH30-100</f>
        <v>-28.988919667590025</v>
      </c>
      <c r="CI29" s="161">
        <f t="shared" si="89"/>
        <v>-29.157205823427276</v>
      </c>
      <c r="CJ29" s="345">
        <f t="shared" si="89"/>
        <v>-29.981111183482057</v>
      </c>
      <c r="CK29" s="345">
        <f t="shared" si="89"/>
        <v>-25.066042720205289</v>
      </c>
      <c r="CL29" s="345">
        <f t="shared" si="89"/>
        <v>-54.529941048712374</v>
      </c>
      <c r="CM29" s="161">
        <f t="shared" si="89"/>
        <v>-41.84259483944026</v>
      </c>
      <c r="CN29" s="1375">
        <f t="shared" si="89"/>
        <v>-43.052713287700229</v>
      </c>
      <c r="CO29" s="1375">
        <f t="shared" si="89"/>
        <v>-33.149905123339664</v>
      </c>
      <c r="CP29" s="1375">
        <f t="shared" si="89"/>
        <v>-29.045734388742304</v>
      </c>
      <c r="CQ29" s="1375">
        <f t="shared" si="89"/>
        <v>-9.9964676792652796</v>
      </c>
      <c r="CR29" s="1375">
        <f t="shared" si="89"/>
        <v>0.693834533637812</v>
      </c>
      <c r="CS29" s="1375">
        <f t="shared" si="89"/>
        <v>-10.314654410464911</v>
      </c>
      <c r="CT29" s="1586">
        <f t="shared" si="89"/>
        <v>-28.562158689367166</v>
      </c>
      <c r="CU29" s="988">
        <f t="shared" si="89"/>
        <v>-21.455489666304089</v>
      </c>
      <c r="CV29" s="1319">
        <f>CV30-100</f>
        <v>-34.44056154003195</v>
      </c>
      <c r="CW29" s="671">
        <f>CW30-100</f>
        <v>-37.838119153254659</v>
      </c>
      <c r="CX29" s="344">
        <f t="shared" ref="CX29:DK29" si="90">CX30-100</f>
        <v>-2.6428710747025548</v>
      </c>
      <c r="CY29" s="1375">
        <f t="shared" si="90"/>
        <v>-6.6553544494720995</v>
      </c>
      <c r="CZ29" s="1375">
        <f t="shared" si="90"/>
        <v>15.869767441860461</v>
      </c>
      <c r="DA29" s="1375">
        <f t="shared" si="90"/>
        <v>18.321917808219169</v>
      </c>
      <c r="DB29" s="1375">
        <f t="shared" si="90"/>
        <v>55.339474582053896</v>
      </c>
      <c r="DC29" s="1375">
        <f t="shared" si="90"/>
        <v>68.650904033379703</v>
      </c>
      <c r="DD29" s="1375">
        <f t="shared" si="90"/>
        <v>39.801734820322196</v>
      </c>
      <c r="DE29" s="1375">
        <f t="shared" si="90"/>
        <v>29.577065001419243</v>
      </c>
      <c r="DF29" s="1375">
        <f t="shared" si="90"/>
        <v>26.453878731535994</v>
      </c>
      <c r="DG29" s="1375">
        <f t="shared" si="90"/>
        <v>13.098508634222924</v>
      </c>
      <c r="DH29" s="1375">
        <f t="shared" si="90"/>
        <v>33.013519406890538</v>
      </c>
      <c r="DI29" s="1375">
        <f t="shared" si="90"/>
        <v>23.169409677737264</v>
      </c>
      <c r="DJ29" s="1818">
        <f t="shared" si="90"/>
        <v>23.433129783349685</v>
      </c>
      <c r="DK29" s="988">
        <f t="shared" si="90"/>
        <v>-100</v>
      </c>
      <c r="DL29" s="1319">
        <f>DL30-100</f>
        <v>19.651230949589689</v>
      </c>
      <c r="DM29" s="2138">
        <f>DM30-100</f>
        <v>39.715762814743499</v>
      </c>
      <c r="DN29" s="2223">
        <f t="shared" ref="DN29:EA29" si="91">DN30-100</f>
        <v>-15.005509365922066</v>
      </c>
      <c r="DO29" s="2224">
        <f t="shared" si="91"/>
        <v>-100</v>
      </c>
      <c r="DP29" s="2224">
        <f t="shared" si="91"/>
        <v>-100</v>
      </c>
      <c r="DQ29" s="2224">
        <f t="shared" si="91"/>
        <v>-100</v>
      </c>
      <c r="DR29" s="2224">
        <f t="shared" si="91"/>
        <v>-100</v>
      </c>
      <c r="DS29" s="2224">
        <f t="shared" si="91"/>
        <v>-100</v>
      </c>
      <c r="DT29" s="2224">
        <f t="shared" si="91"/>
        <v>-100</v>
      </c>
      <c r="DU29" s="2224">
        <f t="shared" si="91"/>
        <v>-100</v>
      </c>
      <c r="DV29" s="2224">
        <f t="shared" si="91"/>
        <v>-100</v>
      </c>
      <c r="DW29" s="2224">
        <f t="shared" si="91"/>
        <v>-100</v>
      </c>
      <c r="DX29" s="2224">
        <f t="shared" si="91"/>
        <v>-100</v>
      </c>
      <c r="DY29" s="2231">
        <f t="shared" si="91"/>
        <v>-100</v>
      </c>
      <c r="DZ29" s="1863">
        <f t="shared" si="91"/>
        <v>-93.817805594211976</v>
      </c>
      <c r="EA29" s="988" t="e">
        <f t="shared" si="91"/>
        <v>#DIV/0!</v>
      </c>
      <c r="EB29" s="1319">
        <f>EB30-100</f>
        <v>-87.010104102878131</v>
      </c>
      <c r="EC29" s="1422">
        <f>EC30-100</f>
        <v>-100</v>
      </c>
    </row>
    <row r="30" spans="2:133" s="685" customFormat="1" ht="27.75" hidden="1" customHeight="1" thickBot="1">
      <c r="B30" s="674">
        <v>106.76274944567628</v>
      </c>
      <c r="C30" s="674">
        <f>C28/B28*100</f>
        <v>99.366656376002169</v>
      </c>
      <c r="D30" s="2574"/>
      <c r="E30" s="2575"/>
      <c r="F30" s="675">
        <f>F28/C28*100</f>
        <v>62.768321156887851</v>
      </c>
      <c r="G30" s="675">
        <v>85.167427283224285</v>
      </c>
      <c r="H30" s="675">
        <v>46.4</v>
      </c>
      <c r="I30" s="675">
        <v>54.886850152905197</v>
      </c>
      <c r="J30" s="675">
        <f t="shared" ref="J30:AK30" si="92">J28/F28*100</f>
        <v>148.95905204739762</v>
      </c>
      <c r="K30" s="675">
        <f t="shared" si="92"/>
        <v>127.10369672162898</v>
      </c>
      <c r="L30" s="675">
        <f t="shared" si="92"/>
        <v>183.93234672304439</v>
      </c>
      <c r="M30" s="675">
        <f t="shared" si="92"/>
        <v>158.65834633385336</v>
      </c>
      <c r="N30" s="675">
        <f t="shared" si="92"/>
        <v>114.5683761114076</v>
      </c>
      <c r="O30" s="675">
        <f t="shared" si="92"/>
        <v>132.96592779211281</v>
      </c>
      <c r="P30" s="675">
        <f t="shared" si="92"/>
        <v>96.349007314524556</v>
      </c>
      <c r="Q30" s="675">
        <f t="shared" si="92"/>
        <v>111.55860574318224</v>
      </c>
      <c r="R30" s="675">
        <f t="shared" si="92"/>
        <v>134.32970934882536</v>
      </c>
      <c r="S30" s="675">
        <f t="shared" si="92"/>
        <v>114.65210980296281</v>
      </c>
      <c r="T30" s="675">
        <f t="shared" si="92"/>
        <v>169.10613192200074</v>
      </c>
      <c r="U30" s="675">
        <f t="shared" si="92"/>
        <v>136.9848721961398</v>
      </c>
      <c r="V30" s="675">
        <f t="shared" si="92"/>
        <v>103.90279967809263</v>
      </c>
      <c r="W30" s="675">
        <f t="shared" si="92"/>
        <v>106.22655214004411</v>
      </c>
      <c r="X30" s="675">
        <f t="shared" si="92"/>
        <v>98.601900901709783</v>
      </c>
      <c r="Y30" s="675">
        <f t="shared" si="92"/>
        <v>105.64382698216772</v>
      </c>
      <c r="Z30" s="675">
        <f t="shared" si="92"/>
        <v>102.32235963829626</v>
      </c>
      <c r="AA30" s="675">
        <f t="shared" si="92"/>
        <v>101.83174310430272</v>
      </c>
      <c r="AB30" s="675">
        <f t="shared" si="92"/>
        <v>98.90858949175913</v>
      </c>
      <c r="AC30" s="675">
        <f t="shared" si="92"/>
        <v>100.40521056033411</v>
      </c>
      <c r="AD30" s="675">
        <f t="shared" si="92"/>
        <v>92.096841690667858</v>
      </c>
      <c r="AE30" s="675">
        <f t="shared" si="92"/>
        <v>90.95674886497342</v>
      </c>
      <c r="AF30" s="675">
        <f t="shared" si="92"/>
        <v>98.963621537733118</v>
      </c>
      <c r="AG30" s="675">
        <f t="shared" si="92"/>
        <v>93.940181732649975</v>
      </c>
      <c r="AH30" s="675">
        <f t="shared" si="92"/>
        <v>97.560975609756099</v>
      </c>
      <c r="AI30" s="675">
        <f t="shared" si="92"/>
        <v>100.24246364738471</v>
      </c>
      <c r="AJ30" s="675">
        <f t="shared" si="92"/>
        <v>94.508678202163566</v>
      </c>
      <c r="AK30" s="675">
        <f t="shared" si="92"/>
        <v>97.697771569389715</v>
      </c>
      <c r="AL30" s="677"/>
      <c r="AM30" s="678"/>
      <c r="AN30" s="678"/>
      <c r="AO30" s="678"/>
      <c r="AP30" s="678"/>
      <c r="AQ30" s="678"/>
      <c r="AR30" s="678"/>
      <c r="AS30" s="678"/>
      <c r="AT30" s="678"/>
      <c r="AU30" s="678"/>
      <c r="AV30" s="678"/>
      <c r="AW30" s="678"/>
      <c r="AX30" s="679">
        <f t="shared" ref="AX30:CC30" si="93">AX28/AH28*100</f>
        <v>106.80273972602741</v>
      </c>
      <c r="AY30" s="675">
        <f t="shared" si="93"/>
        <v>107.15834847880872</v>
      </c>
      <c r="AZ30" s="675">
        <f t="shared" si="93"/>
        <v>103.19205782265095</v>
      </c>
      <c r="BA30" s="675">
        <f t="shared" si="93"/>
        <v>102.55206647242905</v>
      </c>
      <c r="BB30" s="677">
        <f t="shared" si="93"/>
        <v>103.07037406032063</v>
      </c>
      <c r="BC30" s="678">
        <f t="shared" si="93"/>
        <v>109.75200000000001</v>
      </c>
      <c r="BD30" s="678">
        <f t="shared" si="93"/>
        <v>107.97822817446108</v>
      </c>
      <c r="BE30" s="678">
        <f t="shared" si="93"/>
        <v>101.77976370796729</v>
      </c>
      <c r="BF30" s="678">
        <f t="shared" si="93"/>
        <v>126.75716440422322</v>
      </c>
      <c r="BG30" s="678">
        <f t="shared" si="93"/>
        <v>114.12300683371299</v>
      </c>
      <c r="BH30" s="678">
        <f t="shared" si="93"/>
        <v>97.800651658767762</v>
      </c>
      <c r="BI30" s="678">
        <f t="shared" si="93"/>
        <v>95.508331320936975</v>
      </c>
      <c r="BJ30" s="678">
        <f t="shared" si="93"/>
        <v>97.440405034807682</v>
      </c>
      <c r="BK30" s="678">
        <f t="shared" si="93"/>
        <v>97.345615830774477</v>
      </c>
      <c r="BL30" s="678">
        <f t="shared" si="93"/>
        <v>99.672884187082403</v>
      </c>
      <c r="BM30" s="678">
        <f t="shared" si="93"/>
        <v>104.46288405472079</v>
      </c>
      <c r="BN30" s="679">
        <f t="shared" si="93"/>
        <v>104.04535310263448</v>
      </c>
      <c r="BO30" s="709">
        <f t="shared" si="93"/>
        <v>105.18713273309626</v>
      </c>
      <c r="BP30" s="675">
        <f t="shared" si="93"/>
        <v>110.0376103782841</v>
      </c>
      <c r="BQ30" s="675">
        <f t="shared" si="93"/>
        <v>104.57068448466353</v>
      </c>
      <c r="BR30" s="681">
        <f t="shared" si="93"/>
        <v>126.88927943760984</v>
      </c>
      <c r="BS30" s="682">
        <f t="shared" si="93"/>
        <v>109.14789707704644</v>
      </c>
      <c r="BT30" s="683">
        <f t="shared" si="93"/>
        <v>101.8306029050872</v>
      </c>
      <c r="BU30" s="683">
        <f t="shared" si="93"/>
        <v>98.586204330679365</v>
      </c>
      <c r="BV30" s="683">
        <f t="shared" si="93"/>
        <v>102.26876090750436</v>
      </c>
      <c r="BW30" s="683">
        <f t="shared" si="93"/>
        <v>85.091885195126991</v>
      </c>
      <c r="BX30" s="683">
        <f t="shared" si="93"/>
        <v>107.29915953660938</v>
      </c>
      <c r="BY30" s="683">
        <f t="shared" si="93"/>
        <v>88.832701222081752</v>
      </c>
      <c r="BZ30" s="683">
        <f t="shared" si="93"/>
        <v>98.462870751244864</v>
      </c>
      <c r="CA30" s="683">
        <f t="shared" si="93"/>
        <v>79.377541006589098</v>
      </c>
      <c r="CB30" s="683">
        <f t="shared" si="93"/>
        <v>79.505621115843866</v>
      </c>
      <c r="CC30" s="1035">
        <f t="shared" si="93"/>
        <v>80.964648633175898</v>
      </c>
      <c r="CD30" s="683">
        <f>CD28/SUM(BB28:BM28)*100</f>
        <v>95.938116370808686</v>
      </c>
      <c r="CE30" s="675">
        <f t="shared" ref="CE30:CS30" si="94">CE28/BO28*100</f>
        <v>85.412782995965969</v>
      </c>
      <c r="CF30" s="682">
        <f t="shared" si="94"/>
        <v>103.12198142414861</v>
      </c>
      <c r="CG30" s="677">
        <f t="shared" si="94"/>
        <v>96.674339333106929</v>
      </c>
      <c r="CH30" s="1160">
        <f t="shared" si="94"/>
        <v>71.011080332409975</v>
      </c>
      <c r="CI30" s="683">
        <f t="shared" si="94"/>
        <v>70.842794176572724</v>
      </c>
      <c r="CJ30" s="1280">
        <f t="shared" si="94"/>
        <v>70.018888816517943</v>
      </c>
      <c r="CK30" s="1280">
        <f t="shared" si="94"/>
        <v>74.933957279794711</v>
      </c>
      <c r="CL30" s="1280">
        <f t="shared" si="94"/>
        <v>45.470058951287626</v>
      </c>
      <c r="CM30" s="1280">
        <f t="shared" si="94"/>
        <v>58.15740516055974</v>
      </c>
      <c r="CN30" s="1360">
        <f t="shared" si="94"/>
        <v>56.947286712299771</v>
      </c>
      <c r="CO30" s="1360">
        <f t="shared" si="94"/>
        <v>66.850094876660336</v>
      </c>
      <c r="CP30" s="1360">
        <f t="shared" si="94"/>
        <v>70.954265611257696</v>
      </c>
      <c r="CQ30" s="1360">
        <f t="shared" si="94"/>
        <v>90.00353232073472</v>
      </c>
      <c r="CR30" s="1360">
        <f t="shared" si="94"/>
        <v>100.69383453363781</v>
      </c>
      <c r="CS30" s="1360">
        <f t="shared" si="94"/>
        <v>89.685345589535089</v>
      </c>
      <c r="CT30" s="1585">
        <f>CT28/SUM(BR28:CC28)*100</f>
        <v>71.437841310632834</v>
      </c>
      <c r="CU30" s="709">
        <f t="shared" ref="CU30:DI30" si="95">CU28/CE28*100</f>
        <v>78.544510333695911</v>
      </c>
      <c r="CV30" s="682">
        <f t="shared" si="95"/>
        <v>65.55943845996805</v>
      </c>
      <c r="CW30" s="675">
        <f t="shared" si="95"/>
        <v>62.161880846745341</v>
      </c>
      <c r="CX30" s="682">
        <f t="shared" si="95"/>
        <v>97.357128925297445</v>
      </c>
      <c r="CY30" s="1360">
        <f t="shared" si="95"/>
        <v>93.3446455505279</v>
      </c>
      <c r="CZ30" s="1360">
        <f t="shared" si="95"/>
        <v>115.86976744186046</v>
      </c>
      <c r="DA30" s="1360">
        <f t="shared" si="95"/>
        <v>118.32191780821917</v>
      </c>
      <c r="DB30" s="1360">
        <f t="shared" si="95"/>
        <v>155.3394745820539</v>
      </c>
      <c r="DC30" s="1360">
        <f t="shared" si="95"/>
        <v>168.6509040333797</v>
      </c>
      <c r="DD30" s="1360">
        <f t="shared" si="95"/>
        <v>139.8017348203222</v>
      </c>
      <c r="DE30" s="1360">
        <f t="shared" si="95"/>
        <v>129.57706500141924</v>
      </c>
      <c r="DF30" s="1360">
        <f t="shared" si="95"/>
        <v>126.45387873153599</v>
      </c>
      <c r="DG30" s="1360">
        <f t="shared" si="95"/>
        <v>113.09850863422292</v>
      </c>
      <c r="DH30" s="1360">
        <f t="shared" si="95"/>
        <v>133.01351940689054</v>
      </c>
      <c r="DI30" s="1360">
        <f t="shared" si="95"/>
        <v>123.16940967773726</v>
      </c>
      <c r="DJ30" s="1817">
        <f>DJ28/SUM(CH28:CS28)*100</f>
        <v>123.43312978334968</v>
      </c>
      <c r="DK30" s="709">
        <f t="shared" ref="DK30:DY30" si="96">DK28/CU28*100</f>
        <v>0</v>
      </c>
      <c r="DL30" s="682">
        <f t="shared" si="96"/>
        <v>119.65123094958969</v>
      </c>
      <c r="DM30" s="2139">
        <f t="shared" si="96"/>
        <v>139.7157628147435</v>
      </c>
      <c r="DN30" s="2227">
        <f t="shared" si="96"/>
        <v>84.994490634077934</v>
      </c>
      <c r="DO30" s="2228">
        <f t="shared" si="96"/>
        <v>0</v>
      </c>
      <c r="DP30" s="2228">
        <f t="shared" si="96"/>
        <v>0</v>
      </c>
      <c r="DQ30" s="2228">
        <f t="shared" si="96"/>
        <v>0</v>
      </c>
      <c r="DR30" s="2228">
        <f t="shared" si="96"/>
        <v>0</v>
      </c>
      <c r="DS30" s="2228">
        <f t="shared" si="96"/>
        <v>0</v>
      </c>
      <c r="DT30" s="2228">
        <f t="shared" si="96"/>
        <v>0</v>
      </c>
      <c r="DU30" s="2228">
        <f t="shared" si="96"/>
        <v>0</v>
      </c>
      <c r="DV30" s="2228">
        <f t="shared" si="96"/>
        <v>0</v>
      </c>
      <c r="DW30" s="2228">
        <f t="shared" si="96"/>
        <v>0</v>
      </c>
      <c r="DX30" s="2228">
        <f t="shared" si="96"/>
        <v>0</v>
      </c>
      <c r="DY30" s="2229">
        <f t="shared" si="96"/>
        <v>0</v>
      </c>
      <c r="DZ30" s="1820">
        <f>DZ28/SUM(CX28:DI28)*100</f>
        <v>6.18219440578802</v>
      </c>
      <c r="EA30" s="709" t="e">
        <f>EA28/DK28*100</f>
        <v>#DIV/0!</v>
      </c>
      <c r="EB30" s="682">
        <f>EB28/DL28*100</f>
        <v>12.989895897121862</v>
      </c>
      <c r="EC30" s="684">
        <f>EC28/DM28*100</f>
        <v>0</v>
      </c>
    </row>
    <row r="31" spans="2:133" ht="27.75" customHeight="1">
      <c r="B31" s="24" t="s">
        <v>21</v>
      </c>
      <c r="C31" s="24" t="s">
        <v>21</v>
      </c>
      <c r="D31" s="2574"/>
      <c r="E31" s="2566" t="s">
        <v>95</v>
      </c>
      <c r="F31" s="135">
        <v>756</v>
      </c>
      <c r="G31" s="136">
        <v>3147</v>
      </c>
      <c r="H31" s="637" t="s">
        <v>20</v>
      </c>
      <c r="I31" s="670">
        <v>20</v>
      </c>
      <c r="J31" s="135">
        <v>11146</v>
      </c>
      <c r="K31" s="136">
        <v>12019</v>
      </c>
      <c r="L31" s="137">
        <v>5271</v>
      </c>
      <c r="M31" s="670">
        <v>6481</v>
      </c>
      <c r="N31" s="135">
        <v>13836</v>
      </c>
      <c r="O31" s="136">
        <v>15321</v>
      </c>
      <c r="P31" s="137">
        <v>5328</v>
      </c>
      <c r="Q31" s="670">
        <v>6791</v>
      </c>
      <c r="R31" s="135">
        <v>22617</v>
      </c>
      <c r="S31" s="136">
        <v>22916</v>
      </c>
      <c r="T31" s="137">
        <v>10100</v>
      </c>
      <c r="U31" s="670">
        <v>12103</v>
      </c>
      <c r="V31" s="135">
        <v>20366</v>
      </c>
      <c r="W31" s="136">
        <v>21116</v>
      </c>
      <c r="X31" s="137">
        <v>10305</v>
      </c>
      <c r="Y31" s="670">
        <v>10157</v>
      </c>
      <c r="Z31" s="135">
        <v>19958</v>
      </c>
      <c r="AA31" s="136">
        <v>20529</v>
      </c>
      <c r="AB31" s="137">
        <v>11037</v>
      </c>
      <c r="AC31" s="670">
        <v>9725</v>
      </c>
      <c r="AD31" s="135">
        <v>25333</v>
      </c>
      <c r="AE31" s="136">
        <v>25852</v>
      </c>
      <c r="AF31" s="137">
        <v>12687</v>
      </c>
      <c r="AG31" s="670">
        <v>12336</v>
      </c>
      <c r="AH31" s="135">
        <v>32125</v>
      </c>
      <c r="AI31" s="136">
        <v>34698</v>
      </c>
      <c r="AJ31" s="137">
        <v>15286</v>
      </c>
      <c r="AK31" s="670">
        <v>16459</v>
      </c>
      <c r="AL31" s="138">
        <v>3028</v>
      </c>
      <c r="AM31" s="139">
        <v>2767</v>
      </c>
      <c r="AN31" s="139">
        <v>3666</v>
      </c>
      <c r="AO31" s="139">
        <v>3059</v>
      </c>
      <c r="AP31" s="139">
        <v>3660</v>
      </c>
      <c r="AQ31" s="139">
        <v>2472</v>
      </c>
      <c r="AR31" s="155">
        <v>3100</v>
      </c>
      <c r="AS31" s="139">
        <v>3408</v>
      </c>
      <c r="AT31" s="139">
        <v>3170</v>
      </c>
      <c r="AU31" s="139">
        <v>4172</v>
      </c>
      <c r="AV31" s="139">
        <v>3958</v>
      </c>
      <c r="AW31" s="139">
        <v>3152</v>
      </c>
      <c r="AX31" s="165">
        <f>SUM(AL31:AW31)</f>
        <v>39612</v>
      </c>
      <c r="AY31" s="136">
        <v>42441</v>
      </c>
      <c r="AZ31" s="137">
        <v>18652</v>
      </c>
      <c r="BA31" s="670">
        <v>18869</v>
      </c>
      <c r="BB31" s="138">
        <v>3477</v>
      </c>
      <c r="BC31" s="139">
        <v>4148</v>
      </c>
      <c r="BD31" s="139">
        <v>4665</v>
      </c>
      <c r="BE31" s="139">
        <v>4369</v>
      </c>
      <c r="BF31" s="139">
        <v>4732</v>
      </c>
      <c r="BG31" s="139">
        <v>2971</v>
      </c>
      <c r="BH31" s="155">
        <v>5350</v>
      </c>
      <c r="BI31" s="139">
        <v>4277</v>
      </c>
      <c r="BJ31" s="139">
        <v>3965</v>
      </c>
      <c r="BK31" s="139">
        <v>5143</v>
      </c>
      <c r="BL31" s="139">
        <v>5085</v>
      </c>
      <c r="BM31" s="139">
        <v>4489</v>
      </c>
      <c r="BN31" s="140">
        <f>SUM(BB31:BM31)</f>
        <v>52671</v>
      </c>
      <c r="BO31" s="987">
        <v>53302</v>
      </c>
      <c r="BP31" s="137">
        <v>24362</v>
      </c>
      <c r="BQ31" s="670">
        <v>25664</v>
      </c>
      <c r="BR31" s="141">
        <v>4315</v>
      </c>
      <c r="BS31" s="155">
        <v>4565</v>
      </c>
      <c r="BT31" s="143">
        <v>4041</v>
      </c>
      <c r="BU31" s="143">
        <v>3217</v>
      </c>
      <c r="BV31" s="143">
        <v>3097</v>
      </c>
      <c r="BW31" s="143">
        <v>2369</v>
      </c>
      <c r="BX31" s="143">
        <v>3389</v>
      </c>
      <c r="BY31" s="143">
        <v>3074</v>
      </c>
      <c r="BZ31" s="143">
        <v>3004</v>
      </c>
      <c r="CA31" s="143">
        <v>3373</v>
      </c>
      <c r="CB31" s="143">
        <v>3502</v>
      </c>
      <c r="CC31" s="1037">
        <v>3671</v>
      </c>
      <c r="CD31" s="1189">
        <f>SUM(BR31:CC31)</f>
        <v>41617</v>
      </c>
      <c r="CE31" s="136">
        <v>38179</v>
      </c>
      <c r="CF31" s="1318">
        <v>21604</v>
      </c>
      <c r="CG31" s="983">
        <v>18150</v>
      </c>
      <c r="CH31" s="1158">
        <v>3795</v>
      </c>
      <c r="CI31" s="143">
        <v>2870</v>
      </c>
      <c r="CJ31" s="143">
        <v>2818</v>
      </c>
      <c r="CK31" s="143">
        <v>1237</v>
      </c>
      <c r="CL31" s="143">
        <v>735</v>
      </c>
      <c r="CM31" s="143">
        <v>1036</v>
      </c>
      <c r="CN31" s="1358">
        <v>889</v>
      </c>
      <c r="CO31" s="1358">
        <v>475</v>
      </c>
      <c r="CP31" s="1358">
        <v>778</v>
      </c>
      <c r="CQ31" s="1358">
        <v>881</v>
      </c>
      <c r="CR31" s="1358">
        <v>1441</v>
      </c>
      <c r="CS31" s="1358">
        <v>1927</v>
      </c>
      <c r="CT31" s="162">
        <f>SUM(CH31:CS31)</f>
        <v>18882</v>
      </c>
      <c r="CU31" s="987">
        <v>16777</v>
      </c>
      <c r="CV31" s="1318">
        <v>12491</v>
      </c>
      <c r="CW31" s="670">
        <v>5150</v>
      </c>
      <c r="CX31" s="155">
        <v>2150</v>
      </c>
      <c r="CY31" s="1358">
        <v>2207</v>
      </c>
      <c r="CZ31" s="1358">
        <v>3021</v>
      </c>
      <c r="DA31" s="1358">
        <v>2790</v>
      </c>
      <c r="DB31" s="1358">
        <v>1955</v>
      </c>
      <c r="DC31" s="1358">
        <v>2653</v>
      </c>
      <c r="DD31" s="1358">
        <v>2187</v>
      </c>
      <c r="DE31" s="1358">
        <v>2913</v>
      </c>
      <c r="DF31" s="1358">
        <v>2527</v>
      </c>
      <c r="DG31" s="1777">
        <v>3121</v>
      </c>
      <c r="DH31" s="1777">
        <v>3923</v>
      </c>
      <c r="DI31" s="1358">
        <v>3824</v>
      </c>
      <c r="DJ31" s="1815">
        <f>SUM(CX31:DI31)</f>
        <v>33271</v>
      </c>
      <c r="DK31" s="987"/>
      <c r="DL31" s="1318">
        <f>CX31+CY31+CZ31+DA31+DB31+DC31</f>
        <v>14776</v>
      </c>
      <c r="DM31" s="2126">
        <v>15025</v>
      </c>
      <c r="DN31" s="2230">
        <v>3289</v>
      </c>
      <c r="DO31" s="2221"/>
      <c r="DP31" s="2221"/>
      <c r="DQ31" s="2221"/>
      <c r="DR31" s="2221"/>
      <c r="DS31" s="2221"/>
      <c r="DT31" s="2221"/>
      <c r="DU31" s="2221"/>
      <c r="DV31" s="2221"/>
      <c r="DW31" s="2221"/>
      <c r="DX31" s="2221"/>
      <c r="DY31" s="2222"/>
      <c r="DZ31" s="1861">
        <f>SUM(DN31:DY31)</f>
        <v>3289</v>
      </c>
      <c r="EA31" s="987"/>
      <c r="EB31" s="1318">
        <f>DN31+DO31+DP31+DQ31+DR31+DS31</f>
        <v>3289</v>
      </c>
      <c r="EC31" s="1421"/>
    </row>
    <row r="32" spans="2:133" ht="27.75" customHeight="1" thickBot="1">
      <c r="B32" s="71"/>
      <c r="C32" s="70"/>
      <c r="D32" s="2574"/>
      <c r="E32" s="2567"/>
      <c r="F32" s="350" t="s">
        <v>20</v>
      </c>
      <c r="G32" s="351" t="s">
        <v>20</v>
      </c>
      <c r="H32" s="636" t="s">
        <v>20</v>
      </c>
      <c r="I32" s="839" t="s">
        <v>199</v>
      </c>
      <c r="J32" s="156">
        <f t="shared" ref="J32:CE32" si="97">J33-100</f>
        <v>1374.3386243386244</v>
      </c>
      <c r="K32" s="157">
        <f t="shared" si="97"/>
        <v>281.91928821099464</v>
      </c>
      <c r="L32" s="638" t="s">
        <v>20</v>
      </c>
      <c r="M32" s="671">
        <f>M33-100</f>
        <v>32305</v>
      </c>
      <c r="N32" s="156">
        <f t="shared" si="97"/>
        <v>24.134218553741249</v>
      </c>
      <c r="O32" s="157">
        <f t="shared" si="97"/>
        <v>27.473167484815718</v>
      </c>
      <c r="P32" s="146">
        <f>P33-100</f>
        <v>1.0813887307911045</v>
      </c>
      <c r="Q32" s="671">
        <f>Q33-100</f>
        <v>4.7832124672118539</v>
      </c>
      <c r="R32" s="156">
        <f t="shared" si="97"/>
        <v>63.464874241110152</v>
      </c>
      <c r="S32" s="157">
        <f t="shared" si="97"/>
        <v>49.572482213954686</v>
      </c>
      <c r="T32" s="146">
        <f>T33-100</f>
        <v>89.564564564564563</v>
      </c>
      <c r="U32" s="671">
        <f>U33-100</f>
        <v>78.221175084670875</v>
      </c>
      <c r="V32" s="156">
        <f t="shared" si="97"/>
        <v>-9.9526904540832106</v>
      </c>
      <c r="W32" s="157">
        <f t="shared" si="97"/>
        <v>-7.8547739570605728</v>
      </c>
      <c r="X32" s="146">
        <f>X33-100</f>
        <v>2.0297029702970377</v>
      </c>
      <c r="Y32" s="671">
        <f>Y33-100</f>
        <v>-16.078658183921348</v>
      </c>
      <c r="Z32" s="156">
        <f t="shared" si="97"/>
        <v>-2.0033388981636051</v>
      </c>
      <c r="AA32" s="342">
        <f t="shared" si="97"/>
        <v>-2.7798825535139287</v>
      </c>
      <c r="AB32" s="146">
        <f>AB33-100</f>
        <v>7.1033478893741062</v>
      </c>
      <c r="AC32" s="671">
        <f>AC33-100</f>
        <v>-4.2532243772767515</v>
      </c>
      <c r="AD32" s="156">
        <f t="shared" si="97"/>
        <v>26.931556268163149</v>
      </c>
      <c r="AE32" s="157">
        <f t="shared" si="97"/>
        <v>25.929173364508756</v>
      </c>
      <c r="AF32" s="146">
        <f>AF33-100</f>
        <v>14.949714596357694</v>
      </c>
      <c r="AG32" s="671">
        <f>AG33-100</f>
        <v>26.848329048843183</v>
      </c>
      <c r="AH32" s="156">
        <f t="shared" si="97"/>
        <v>26.810879090514334</v>
      </c>
      <c r="AI32" s="157">
        <f t="shared" si="97"/>
        <v>34.217855485068867</v>
      </c>
      <c r="AJ32" s="146">
        <f>AJ33-100</f>
        <v>20.485536375817759</v>
      </c>
      <c r="AK32" s="671">
        <f>AK33-100</f>
        <v>33.422503242542149</v>
      </c>
      <c r="AL32" s="158">
        <f t="shared" si="97"/>
        <v>-100</v>
      </c>
      <c r="AM32" s="159">
        <f t="shared" si="97"/>
        <v>-100</v>
      </c>
      <c r="AN32" s="159">
        <f t="shared" si="97"/>
        <v>-100</v>
      </c>
      <c r="AO32" s="159">
        <f t="shared" si="97"/>
        <v>-100</v>
      </c>
      <c r="AP32" s="159">
        <f t="shared" si="97"/>
        <v>-100</v>
      </c>
      <c r="AQ32" s="159">
        <f t="shared" si="97"/>
        <v>-100</v>
      </c>
      <c r="AR32" s="159">
        <f t="shared" si="97"/>
        <v>-100</v>
      </c>
      <c r="AS32" s="159">
        <f t="shared" si="97"/>
        <v>-100</v>
      </c>
      <c r="AT32" s="159">
        <f t="shared" si="97"/>
        <v>-100</v>
      </c>
      <c r="AU32" s="159">
        <f t="shared" si="97"/>
        <v>-100</v>
      </c>
      <c r="AV32" s="159">
        <f t="shared" si="97"/>
        <v>-100</v>
      </c>
      <c r="AW32" s="159">
        <f t="shared" si="97"/>
        <v>-100</v>
      </c>
      <c r="AX32" s="160">
        <f t="shared" si="97"/>
        <v>23.305836575875489</v>
      </c>
      <c r="AY32" s="157">
        <f t="shared" si="97"/>
        <v>22.315407228082321</v>
      </c>
      <c r="AZ32" s="146">
        <f>AZ33-100</f>
        <v>22.02014915609054</v>
      </c>
      <c r="BA32" s="671">
        <f>BA33-100</f>
        <v>14.642444862992889</v>
      </c>
      <c r="BB32" s="158">
        <f t="shared" si="97"/>
        <v>14.828269484808459</v>
      </c>
      <c r="BC32" s="159">
        <f t="shared" si="97"/>
        <v>49.909649439826524</v>
      </c>
      <c r="BD32" s="159">
        <f t="shared" si="97"/>
        <v>27.250409165302784</v>
      </c>
      <c r="BE32" s="159">
        <f t="shared" si="97"/>
        <v>42.824452435436427</v>
      </c>
      <c r="BF32" s="159">
        <f t="shared" si="97"/>
        <v>29.289617486338813</v>
      </c>
      <c r="BG32" s="159">
        <f t="shared" si="97"/>
        <v>20.186084142394819</v>
      </c>
      <c r="BH32" s="159">
        <f t="shared" si="97"/>
        <v>72.580645161290334</v>
      </c>
      <c r="BI32" s="159">
        <f t="shared" si="97"/>
        <v>25.498826291079808</v>
      </c>
      <c r="BJ32" s="159">
        <f t="shared" si="97"/>
        <v>25.078864353312298</v>
      </c>
      <c r="BK32" s="159">
        <f t="shared" si="97"/>
        <v>23.274209012464041</v>
      </c>
      <c r="BL32" s="159">
        <f t="shared" si="97"/>
        <v>28.473976755937343</v>
      </c>
      <c r="BM32" s="159">
        <f t="shared" si="97"/>
        <v>42.417512690355323</v>
      </c>
      <c r="BN32" s="160">
        <f t="shared" si="97"/>
        <v>32.96728264162374</v>
      </c>
      <c r="BO32" s="988">
        <f t="shared" si="97"/>
        <v>25.590820197450583</v>
      </c>
      <c r="BP32" s="146">
        <f>BP33-100</f>
        <v>30.613339052112366</v>
      </c>
      <c r="BQ32" s="671">
        <f>BQ33-100</f>
        <v>36.011447347501189</v>
      </c>
      <c r="BR32" s="346">
        <f t="shared" si="97"/>
        <v>24.101236698303126</v>
      </c>
      <c r="BS32" s="344">
        <f t="shared" si="97"/>
        <v>10.053037608486022</v>
      </c>
      <c r="BT32" s="345">
        <f t="shared" si="97"/>
        <v>-13.376205787781345</v>
      </c>
      <c r="BU32" s="345">
        <f t="shared" si="97"/>
        <v>-26.367589837491408</v>
      </c>
      <c r="BV32" s="345">
        <f t="shared" si="97"/>
        <v>-34.551986475063401</v>
      </c>
      <c r="BW32" s="161">
        <f t="shared" si="97"/>
        <v>-20.262537866038372</v>
      </c>
      <c r="BX32" s="161">
        <f t="shared" si="97"/>
        <v>-36.654205607476634</v>
      </c>
      <c r="BY32" s="161">
        <f t="shared" si="97"/>
        <v>-28.127191956979189</v>
      </c>
      <c r="BZ32" s="161">
        <f t="shared" si="97"/>
        <v>-24.237074401008826</v>
      </c>
      <c r="CA32" s="161">
        <f t="shared" si="97"/>
        <v>-34.415710674703476</v>
      </c>
      <c r="CB32" s="161">
        <f t="shared" si="97"/>
        <v>-31.130776794493613</v>
      </c>
      <c r="CC32" s="1039">
        <f t="shared" si="97"/>
        <v>-18.222321229672531</v>
      </c>
      <c r="CD32" s="1191">
        <f t="shared" si="97"/>
        <v>-20.986880826261128</v>
      </c>
      <c r="CE32" s="157">
        <f t="shared" si="97"/>
        <v>-28.372293722562006</v>
      </c>
      <c r="CF32" s="1319">
        <f>CF33-100</f>
        <v>-11.320909613332248</v>
      </c>
      <c r="CG32" s="984">
        <f>CG33-100</f>
        <v>-29.278366583541143</v>
      </c>
      <c r="CH32" s="1186">
        <f t="shared" ref="CH32:CU32" si="98">CH33-100</f>
        <v>-12.050984936268833</v>
      </c>
      <c r="CI32" s="161">
        <f t="shared" si="98"/>
        <v>-37.130339539978095</v>
      </c>
      <c r="CJ32" s="345">
        <f t="shared" si="98"/>
        <v>-30.264785944073253</v>
      </c>
      <c r="CK32" s="345">
        <f t="shared" si="98"/>
        <v>-61.548026111283804</v>
      </c>
      <c r="CL32" s="345">
        <f t="shared" si="98"/>
        <v>-76.267355505327743</v>
      </c>
      <c r="CM32" s="161">
        <f t="shared" si="98"/>
        <v>-56.268467707893628</v>
      </c>
      <c r="CN32" s="1375">
        <f t="shared" si="98"/>
        <v>-73.768073177928599</v>
      </c>
      <c r="CO32" s="1375">
        <f t="shared" si="98"/>
        <v>-84.547820429407935</v>
      </c>
      <c r="CP32" s="1375">
        <f t="shared" si="98"/>
        <v>-74.101198402130493</v>
      </c>
      <c r="CQ32" s="1375">
        <f t="shared" si="98"/>
        <v>-73.880818262674183</v>
      </c>
      <c r="CR32" s="1375">
        <f t="shared" si="98"/>
        <v>-58.852084523129641</v>
      </c>
      <c r="CS32" s="1375">
        <f t="shared" si="98"/>
        <v>-47.507491146826474</v>
      </c>
      <c r="CT32" s="1587">
        <f t="shared" si="98"/>
        <v>-54.629117908546988</v>
      </c>
      <c r="CU32" s="988">
        <f t="shared" si="98"/>
        <v>-56.056994682940889</v>
      </c>
      <c r="CV32" s="1319">
        <f>CV33-100</f>
        <v>-42.182003332716164</v>
      </c>
      <c r="CW32" s="671">
        <f>CW33-100</f>
        <v>-71.625344352617077</v>
      </c>
      <c r="CX32" s="344">
        <f t="shared" ref="CX32:DK32" si="99">CX33-100</f>
        <v>-43.346508563899867</v>
      </c>
      <c r="CY32" s="1375">
        <f t="shared" si="99"/>
        <v>-23.101045296167243</v>
      </c>
      <c r="CZ32" s="1375">
        <f t="shared" si="99"/>
        <v>7.2036905606813377</v>
      </c>
      <c r="DA32" s="1375">
        <f t="shared" si="99"/>
        <v>125.54567502021018</v>
      </c>
      <c r="DB32" s="1375">
        <f t="shared" si="99"/>
        <v>165.98639455782313</v>
      </c>
      <c r="DC32" s="1375">
        <f t="shared" si="99"/>
        <v>156.08108108108109</v>
      </c>
      <c r="DD32" s="1375">
        <f t="shared" si="99"/>
        <v>146.00674915635548</v>
      </c>
      <c r="DE32" s="1375">
        <f t="shared" si="99"/>
        <v>513.26315789473688</v>
      </c>
      <c r="DF32" s="1375">
        <f t="shared" si="99"/>
        <v>224.80719794344475</v>
      </c>
      <c r="DG32" s="1375">
        <f t="shared" si="99"/>
        <v>254.25652667423384</v>
      </c>
      <c r="DH32" s="1375">
        <f t="shared" si="99"/>
        <v>172.24149895905623</v>
      </c>
      <c r="DI32" s="1375">
        <f t="shared" si="99"/>
        <v>98.443175921120911</v>
      </c>
      <c r="DJ32" s="1818">
        <f t="shared" si="99"/>
        <v>76.204851181018967</v>
      </c>
      <c r="DK32" s="988">
        <f t="shared" si="99"/>
        <v>-100</v>
      </c>
      <c r="DL32" s="1319">
        <f>DL33-100</f>
        <v>18.293171083179899</v>
      </c>
      <c r="DM32" s="2138">
        <f>DM33-100</f>
        <v>191.74757281553394</v>
      </c>
      <c r="DN32" s="2223">
        <f t="shared" ref="DN32:EA32" si="100">DN33-100</f>
        <v>52.976744186046517</v>
      </c>
      <c r="DO32" s="2224">
        <f t="shared" si="100"/>
        <v>-100</v>
      </c>
      <c r="DP32" s="2224">
        <f t="shared" si="100"/>
        <v>-100</v>
      </c>
      <c r="DQ32" s="2224">
        <f t="shared" si="100"/>
        <v>-100</v>
      </c>
      <c r="DR32" s="2224">
        <f t="shared" si="100"/>
        <v>-100</v>
      </c>
      <c r="DS32" s="2224">
        <f t="shared" si="100"/>
        <v>-100</v>
      </c>
      <c r="DT32" s="2224">
        <f t="shared" si="100"/>
        <v>-100</v>
      </c>
      <c r="DU32" s="2224">
        <f t="shared" si="100"/>
        <v>-100</v>
      </c>
      <c r="DV32" s="2224">
        <f t="shared" si="100"/>
        <v>-100</v>
      </c>
      <c r="DW32" s="2224">
        <f t="shared" si="100"/>
        <v>-100</v>
      </c>
      <c r="DX32" s="2224">
        <f t="shared" si="100"/>
        <v>-100</v>
      </c>
      <c r="DY32" s="2231">
        <f t="shared" si="100"/>
        <v>-100</v>
      </c>
      <c r="DZ32" s="1863">
        <f t="shared" si="100"/>
        <v>-90.114514141444502</v>
      </c>
      <c r="EA32" s="988" t="e">
        <f t="shared" si="100"/>
        <v>#DIV/0!</v>
      </c>
      <c r="EB32" s="1319">
        <f>EB33-100</f>
        <v>-77.740931239848408</v>
      </c>
      <c r="EC32" s="1422">
        <f>EC33-100</f>
        <v>-100</v>
      </c>
    </row>
    <row r="33" spans="2:133" s="685" customFormat="1" ht="27.65" hidden="1" customHeight="1" thickBot="1">
      <c r="B33" s="699" t="s">
        <v>21</v>
      </c>
      <c r="C33" s="700" t="s">
        <v>21</v>
      </c>
      <c r="D33" s="2568"/>
      <c r="E33" s="2568"/>
      <c r="F33" s="701" t="s">
        <v>22</v>
      </c>
      <c r="G33" s="701" t="s">
        <v>30</v>
      </c>
      <c r="H33" s="698" t="s">
        <v>20</v>
      </c>
      <c r="I33" s="675"/>
      <c r="J33" s="688">
        <f>J31/F31*100</f>
        <v>1474.3386243386244</v>
      </c>
      <c r="K33" s="688">
        <f>K31/G31*100</f>
        <v>381.91928821099464</v>
      </c>
      <c r="L33" s="697" t="s">
        <v>20</v>
      </c>
      <c r="M33" s="675">
        <f t="shared" ref="M33:AK33" si="101">M31/I31*100</f>
        <v>32405</v>
      </c>
      <c r="N33" s="688">
        <f t="shared" si="101"/>
        <v>124.13421855374125</v>
      </c>
      <c r="O33" s="688">
        <f t="shared" si="101"/>
        <v>127.47316748481572</v>
      </c>
      <c r="P33" s="675">
        <f t="shared" si="101"/>
        <v>101.0813887307911</v>
      </c>
      <c r="Q33" s="675">
        <f t="shared" si="101"/>
        <v>104.78321246721185</v>
      </c>
      <c r="R33" s="688">
        <f t="shared" si="101"/>
        <v>163.46487424111015</v>
      </c>
      <c r="S33" s="688">
        <f t="shared" si="101"/>
        <v>149.57248221395469</v>
      </c>
      <c r="T33" s="675">
        <f t="shared" si="101"/>
        <v>189.56456456456456</v>
      </c>
      <c r="U33" s="675">
        <f t="shared" si="101"/>
        <v>178.22117508467088</v>
      </c>
      <c r="V33" s="688">
        <f t="shared" si="101"/>
        <v>90.047309545916789</v>
      </c>
      <c r="W33" s="688">
        <f t="shared" si="101"/>
        <v>92.145226042939427</v>
      </c>
      <c r="X33" s="675">
        <f t="shared" si="101"/>
        <v>102.02970297029704</v>
      </c>
      <c r="Y33" s="675">
        <f t="shared" si="101"/>
        <v>83.921341816078652</v>
      </c>
      <c r="Z33" s="688">
        <f t="shared" si="101"/>
        <v>97.996661101836395</v>
      </c>
      <c r="AA33" s="688">
        <f t="shared" si="101"/>
        <v>97.220117446486071</v>
      </c>
      <c r="AB33" s="675">
        <f t="shared" si="101"/>
        <v>107.10334788937411</v>
      </c>
      <c r="AC33" s="675">
        <f t="shared" si="101"/>
        <v>95.746775622723248</v>
      </c>
      <c r="AD33" s="688">
        <f t="shared" si="101"/>
        <v>126.93155626816315</v>
      </c>
      <c r="AE33" s="688">
        <f t="shared" si="101"/>
        <v>125.92917336450876</v>
      </c>
      <c r="AF33" s="675">
        <f t="shared" si="101"/>
        <v>114.94971459635769</v>
      </c>
      <c r="AG33" s="675">
        <f t="shared" si="101"/>
        <v>126.84832904884318</v>
      </c>
      <c r="AH33" s="688">
        <f t="shared" si="101"/>
        <v>126.81087909051433</v>
      </c>
      <c r="AI33" s="688">
        <f t="shared" si="101"/>
        <v>134.21785548506887</v>
      </c>
      <c r="AJ33" s="675">
        <f t="shared" si="101"/>
        <v>120.48553637581776</v>
      </c>
      <c r="AK33" s="675">
        <f t="shared" si="101"/>
        <v>133.42250324254215</v>
      </c>
      <c r="AL33" s="677"/>
      <c r="AM33" s="678"/>
      <c r="AN33" s="678"/>
      <c r="AO33" s="678"/>
      <c r="AP33" s="678"/>
      <c r="AQ33" s="678"/>
      <c r="AR33" s="678"/>
      <c r="AS33" s="678"/>
      <c r="AT33" s="678"/>
      <c r="AU33" s="678"/>
      <c r="AV33" s="678"/>
      <c r="AW33" s="678"/>
      <c r="AX33" s="690">
        <f t="shared" ref="AX33:CC33" si="102">AX31/AH31*100</f>
        <v>123.30583657587549</v>
      </c>
      <c r="AY33" s="688">
        <f t="shared" si="102"/>
        <v>122.31540722808232</v>
      </c>
      <c r="AZ33" s="675">
        <f t="shared" si="102"/>
        <v>122.02014915609054</v>
      </c>
      <c r="BA33" s="675">
        <f t="shared" si="102"/>
        <v>114.64244486299289</v>
      </c>
      <c r="BB33" s="677">
        <f t="shared" si="102"/>
        <v>114.82826948480846</v>
      </c>
      <c r="BC33" s="678">
        <f t="shared" si="102"/>
        <v>149.90964943982652</v>
      </c>
      <c r="BD33" s="678">
        <f t="shared" si="102"/>
        <v>127.25040916530278</v>
      </c>
      <c r="BE33" s="678">
        <f t="shared" si="102"/>
        <v>142.82445243543643</v>
      </c>
      <c r="BF33" s="678">
        <f t="shared" si="102"/>
        <v>129.28961748633881</v>
      </c>
      <c r="BG33" s="678">
        <f t="shared" si="102"/>
        <v>120.18608414239482</v>
      </c>
      <c r="BH33" s="678">
        <f t="shared" si="102"/>
        <v>172.58064516129033</v>
      </c>
      <c r="BI33" s="678">
        <f t="shared" si="102"/>
        <v>125.49882629107981</v>
      </c>
      <c r="BJ33" s="678">
        <f t="shared" si="102"/>
        <v>125.0788643533123</v>
      </c>
      <c r="BK33" s="678">
        <f t="shared" si="102"/>
        <v>123.27420901246404</v>
      </c>
      <c r="BL33" s="678">
        <f t="shared" si="102"/>
        <v>128.47397675593734</v>
      </c>
      <c r="BM33" s="678">
        <f t="shared" si="102"/>
        <v>142.41751269035532</v>
      </c>
      <c r="BN33" s="679">
        <f t="shared" si="102"/>
        <v>132.96728264162374</v>
      </c>
      <c r="BO33" s="935">
        <f t="shared" si="102"/>
        <v>125.59082019745058</v>
      </c>
      <c r="BP33" s="675">
        <f t="shared" si="102"/>
        <v>130.61333905211237</v>
      </c>
      <c r="BQ33" s="675">
        <f t="shared" si="102"/>
        <v>136.01144734750119</v>
      </c>
      <c r="BR33" s="695">
        <f t="shared" si="102"/>
        <v>124.10123669830313</v>
      </c>
      <c r="BS33" s="695">
        <f t="shared" si="102"/>
        <v>110.05303760848602</v>
      </c>
      <c r="BT33" s="693">
        <f t="shared" si="102"/>
        <v>86.623794212218655</v>
      </c>
      <c r="BU33" s="693">
        <f t="shared" si="102"/>
        <v>73.632410162508592</v>
      </c>
      <c r="BV33" s="693">
        <f t="shared" si="102"/>
        <v>65.448013524936599</v>
      </c>
      <c r="BW33" s="683">
        <f t="shared" si="102"/>
        <v>79.737462133961628</v>
      </c>
      <c r="BX33" s="683">
        <f t="shared" si="102"/>
        <v>63.345794392523366</v>
      </c>
      <c r="BY33" s="683">
        <f t="shared" si="102"/>
        <v>71.872808043020811</v>
      </c>
      <c r="BZ33" s="683">
        <f t="shared" si="102"/>
        <v>75.762925598991174</v>
      </c>
      <c r="CA33" s="683">
        <f t="shared" si="102"/>
        <v>65.584289325296524</v>
      </c>
      <c r="CB33" s="683">
        <f t="shared" si="102"/>
        <v>68.869223205506387</v>
      </c>
      <c r="CC33" s="1035">
        <f t="shared" si="102"/>
        <v>81.777678770327469</v>
      </c>
      <c r="CD33" s="683">
        <f>CD31/SUM(BB31:BM31)*100</f>
        <v>79.013119173738872</v>
      </c>
      <c r="CE33" s="688">
        <f t="shared" ref="CE33:CS33" si="103">CE31/BO31*100</f>
        <v>71.627706277437994</v>
      </c>
      <c r="CF33" s="682">
        <f t="shared" si="103"/>
        <v>88.679090386667752</v>
      </c>
      <c r="CG33" s="677">
        <f t="shared" si="103"/>
        <v>70.721633416458857</v>
      </c>
      <c r="CH33" s="695">
        <f t="shared" si="103"/>
        <v>87.949015063731167</v>
      </c>
      <c r="CI33" s="693">
        <f t="shared" si="103"/>
        <v>62.869660460021905</v>
      </c>
      <c r="CJ33" s="1281">
        <f t="shared" si="103"/>
        <v>69.735214055926747</v>
      </c>
      <c r="CK33" s="1281">
        <f t="shared" si="103"/>
        <v>38.451973888716196</v>
      </c>
      <c r="CL33" s="1281">
        <f t="shared" si="103"/>
        <v>23.732644494672265</v>
      </c>
      <c r="CM33" s="1280">
        <f t="shared" si="103"/>
        <v>43.731532292106372</v>
      </c>
      <c r="CN33" s="1376">
        <f t="shared" si="103"/>
        <v>26.231926822071404</v>
      </c>
      <c r="CO33" s="1376">
        <f t="shared" si="103"/>
        <v>15.452179570592062</v>
      </c>
      <c r="CP33" s="1376">
        <f t="shared" si="103"/>
        <v>25.898801597869507</v>
      </c>
      <c r="CQ33" s="1376">
        <f t="shared" si="103"/>
        <v>26.119181737325825</v>
      </c>
      <c r="CR33" s="1360">
        <f t="shared" si="103"/>
        <v>41.147915476870359</v>
      </c>
      <c r="CS33" s="1376">
        <f t="shared" si="103"/>
        <v>52.492508853173526</v>
      </c>
      <c r="CT33" s="1581">
        <f>CT31/SUM(BR31:CC31)*100</f>
        <v>45.370882091453012</v>
      </c>
      <c r="CU33" s="688">
        <f t="shared" ref="CU33:DI33" si="104">CU31/CE31*100</f>
        <v>43.943005317059111</v>
      </c>
      <c r="CV33" s="682">
        <f t="shared" si="104"/>
        <v>57.817996667283836</v>
      </c>
      <c r="CW33" s="682">
        <f t="shared" si="104"/>
        <v>28.374655647382919</v>
      </c>
      <c r="CX33" s="1376">
        <f t="shared" si="104"/>
        <v>56.653491436100133</v>
      </c>
      <c r="CY33" s="1376">
        <f t="shared" si="104"/>
        <v>76.898954703832757</v>
      </c>
      <c r="CZ33" s="1376">
        <f t="shared" si="104"/>
        <v>107.20369056068134</v>
      </c>
      <c r="DA33" s="1376">
        <f t="shared" si="104"/>
        <v>225.54567502021018</v>
      </c>
      <c r="DB33" s="1376">
        <f t="shared" si="104"/>
        <v>265.98639455782313</v>
      </c>
      <c r="DC33" s="1376">
        <f t="shared" si="104"/>
        <v>256.08108108108109</v>
      </c>
      <c r="DD33" s="1376">
        <f t="shared" si="104"/>
        <v>246.00674915635548</v>
      </c>
      <c r="DE33" s="1376">
        <f t="shared" si="104"/>
        <v>613.26315789473688</v>
      </c>
      <c r="DF33" s="1376">
        <f t="shared" si="104"/>
        <v>324.80719794344475</v>
      </c>
      <c r="DG33" s="1376">
        <f t="shared" si="104"/>
        <v>354.25652667423384</v>
      </c>
      <c r="DH33" s="1376">
        <f t="shared" si="104"/>
        <v>272.24149895905623</v>
      </c>
      <c r="DI33" s="1376">
        <f t="shared" si="104"/>
        <v>198.44317592112091</v>
      </c>
      <c r="DJ33" s="1817">
        <f>DJ31/SUM(CH31:CS31)*100</f>
        <v>176.20485118101897</v>
      </c>
      <c r="DK33" s="935">
        <f t="shared" ref="DK33:DY33" si="105">DK31/CU31*100</f>
        <v>0</v>
      </c>
      <c r="DL33" s="682">
        <f t="shared" si="105"/>
        <v>118.2931710831799</v>
      </c>
      <c r="DM33" s="2139">
        <f t="shared" si="105"/>
        <v>291.74757281553394</v>
      </c>
      <c r="DN33" s="2154">
        <f t="shared" si="105"/>
        <v>152.97674418604652</v>
      </c>
      <c r="DO33" s="1376">
        <f t="shared" si="105"/>
        <v>0</v>
      </c>
      <c r="DP33" s="1376">
        <f t="shared" si="105"/>
        <v>0</v>
      </c>
      <c r="DQ33" s="1376">
        <f t="shared" si="105"/>
        <v>0</v>
      </c>
      <c r="DR33" s="1376">
        <f t="shared" si="105"/>
        <v>0</v>
      </c>
      <c r="DS33" s="1376">
        <f t="shared" si="105"/>
        <v>0</v>
      </c>
      <c r="DT33" s="1376">
        <f t="shared" si="105"/>
        <v>0</v>
      </c>
      <c r="DU33" s="1376">
        <f t="shared" si="105"/>
        <v>0</v>
      </c>
      <c r="DV33" s="1376">
        <f t="shared" si="105"/>
        <v>0</v>
      </c>
      <c r="DW33" s="1376">
        <f t="shared" si="105"/>
        <v>0</v>
      </c>
      <c r="DX33" s="1376">
        <f t="shared" si="105"/>
        <v>0</v>
      </c>
      <c r="DY33" s="1813">
        <f t="shared" si="105"/>
        <v>0</v>
      </c>
      <c r="DZ33" s="1820">
        <f>DZ31/SUM(CX31:DI31)*100</f>
        <v>9.8854858585554979</v>
      </c>
      <c r="EA33" s="935" t="e">
        <f>EA31/DK31*100</f>
        <v>#DIV/0!</v>
      </c>
      <c r="EB33" s="682">
        <f>EB31/DL31*100</f>
        <v>22.2590687601516</v>
      </c>
      <c r="EC33" s="684">
        <f>EC31/DM31*100</f>
        <v>0</v>
      </c>
    </row>
    <row r="34" spans="2:133" ht="27.75" customHeight="1" thickTop="1" thickBot="1">
      <c r="B34" s="36"/>
      <c r="C34" s="36"/>
      <c r="D34" s="64" t="s">
        <v>172</v>
      </c>
      <c r="E34" s="65"/>
      <c r="F34" s="163"/>
      <c r="G34" s="163"/>
      <c r="H34" s="166"/>
      <c r="I34" s="166"/>
      <c r="J34" s="163"/>
      <c r="K34" s="163"/>
      <c r="L34" s="166"/>
      <c r="M34" s="166"/>
      <c r="N34" s="163"/>
      <c r="O34" s="163"/>
      <c r="P34" s="166"/>
      <c r="Q34" s="166"/>
      <c r="R34" s="163"/>
      <c r="S34" s="163"/>
      <c r="T34" s="166"/>
      <c r="U34" s="166"/>
      <c r="V34" s="163"/>
      <c r="W34" s="163"/>
      <c r="X34" s="166"/>
      <c r="Y34" s="166"/>
      <c r="Z34" s="163"/>
      <c r="AA34" s="163"/>
      <c r="AB34" s="166"/>
      <c r="AC34" s="166"/>
      <c r="AD34" s="163"/>
      <c r="AE34" s="163"/>
      <c r="AF34" s="166"/>
      <c r="AG34" s="166"/>
      <c r="AH34" s="163"/>
      <c r="AI34" s="163"/>
      <c r="AJ34" s="166"/>
      <c r="AK34" s="166"/>
      <c r="AL34" s="163"/>
      <c r="AM34" s="163"/>
      <c r="AN34" s="163"/>
      <c r="AO34" s="163"/>
      <c r="AP34" s="163"/>
      <c r="AQ34" s="163"/>
      <c r="AR34" s="163"/>
      <c r="AS34" s="163"/>
      <c r="AT34" s="163"/>
      <c r="AU34" s="163"/>
      <c r="AV34" s="163"/>
      <c r="AW34" s="163"/>
      <c r="AX34" s="163"/>
      <c r="AY34" s="163"/>
      <c r="AZ34" s="166"/>
      <c r="BA34" s="166"/>
      <c r="BB34" s="163"/>
      <c r="BC34" s="163"/>
      <c r="BD34" s="163"/>
      <c r="BE34" s="163"/>
      <c r="BF34" s="163"/>
      <c r="BG34" s="163"/>
      <c r="BH34" s="163"/>
      <c r="BI34" s="163"/>
      <c r="BJ34" s="163"/>
      <c r="BK34" s="163"/>
      <c r="BL34" s="163"/>
      <c r="BM34" s="163"/>
      <c r="BN34" s="164"/>
      <c r="BO34" s="163"/>
      <c r="BP34" s="166"/>
      <c r="BQ34" s="166"/>
      <c r="BR34" s="164"/>
      <c r="BS34" s="164"/>
      <c r="BT34" s="349"/>
      <c r="BU34" s="164"/>
      <c r="BV34" s="164"/>
      <c r="BW34" s="164"/>
      <c r="BX34" s="164"/>
      <c r="BY34" s="164"/>
      <c r="BZ34" s="164"/>
      <c r="CA34" s="164"/>
      <c r="CB34" s="164"/>
      <c r="CC34" s="164"/>
      <c r="CD34" s="164"/>
      <c r="CE34" s="164"/>
      <c r="CF34" s="1041"/>
      <c r="CG34" s="1041"/>
      <c r="CH34" s="164"/>
      <c r="CI34" s="164"/>
      <c r="CJ34" s="164"/>
      <c r="CK34" s="164"/>
      <c r="CL34" s="164"/>
      <c r="CM34" s="164"/>
      <c r="CN34" s="164"/>
      <c r="CO34" s="164"/>
      <c r="CP34" s="164"/>
      <c r="CQ34" s="164"/>
      <c r="CR34" s="164"/>
      <c r="CS34" s="164"/>
      <c r="CT34" s="163"/>
      <c r="CU34" s="164"/>
      <c r="CV34" s="1041"/>
      <c r="CW34" s="1041"/>
      <c r="CX34" s="164"/>
      <c r="CY34" s="164"/>
      <c r="CZ34" s="164"/>
      <c r="DA34" s="164"/>
      <c r="DB34" s="164"/>
      <c r="DC34" s="164"/>
      <c r="DD34" s="164"/>
      <c r="DE34" s="164"/>
      <c r="DF34" s="164"/>
      <c r="DG34" s="164"/>
      <c r="DH34" s="164"/>
      <c r="DI34" s="164"/>
      <c r="DJ34" s="164"/>
      <c r="DK34" s="164"/>
      <c r="DL34" s="1041"/>
      <c r="DM34" s="2151"/>
      <c r="DN34" s="2155"/>
      <c r="DO34" s="164"/>
      <c r="DP34" s="164"/>
      <c r="DQ34" s="164"/>
      <c r="DR34" s="164"/>
      <c r="DS34" s="164"/>
      <c r="DT34" s="164"/>
      <c r="DU34" s="164"/>
      <c r="DV34" s="164"/>
      <c r="DW34" s="164"/>
      <c r="DX34" s="164"/>
      <c r="DY34" s="164"/>
      <c r="DZ34" s="164"/>
      <c r="EA34" s="164"/>
      <c r="EB34" s="1041"/>
      <c r="EC34" s="1428"/>
    </row>
    <row r="35" spans="2:133" ht="27.75" customHeight="1">
      <c r="B35" s="9">
        <f>B38+B41</f>
        <v>9497752</v>
      </c>
      <c r="C35" s="9">
        <f>C38+C41</f>
        <v>9237923</v>
      </c>
      <c r="D35" s="2574"/>
      <c r="E35" s="2566" t="s">
        <v>93</v>
      </c>
      <c r="F35" s="135">
        <f t="shared" ref="F35:AL35" si="106">F38+F41</f>
        <v>7234440</v>
      </c>
      <c r="G35" s="136">
        <f t="shared" si="106"/>
        <v>8150543</v>
      </c>
      <c r="H35" s="137">
        <f>H5+H15+H25</f>
        <v>2967964</v>
      </c>
      <c r="I35" s="670">
        <f>I38+I41</f>
        <v>3542089</v>
      </c>
      <c r="J35" s="135">
        <f t="shared" si="106"/>
        <v>8557351</v>
      </c>
      <c r="K35" s="136">
        <f t="shared" si="106"/>
        <v>8241582</v>
      </c>
      <c r="L35" s="137">
        <f>L5+L15+L25</f>
        <v>4356597</v>
      </c>
      <c r="M35" s="670">
        <f>M38+M41</f>
        <v>4150864</v>
      </c>
      <c r="N35" s="135">
        <f t="shared" si="106"/>
        <v>7858106</v>
      </c>
      <c r="O35" s="136">
        <f t="shared" si="106"/>
        <v>8567870</v>
      </c>
      <c r="P35" s="137">
        <f>P5+P15+P25</f>
        <v>3375693</v>
      </c>
      <c r="Q35" s="670">
        <f>Q38+Q41</f>
        <v>3587364</v>
      </c>
      <c r="R35" s="135">
        <f t="shared" si="106"/>
        <v>9909440</v>
      </c>
      <c r="S35" s="136">
        <f t="shared" si="106"/>
        <v>9719115</v>
      </c>
      <c r="T35" s="137">
        <f>T5+T15+T25</f>
        <v>5247746</v>
      </c>
      <c r="U35" s="670">
        <f>U38+U41</f>
        <v>4976117</v>
      </c>
      <c r="V35" s="135">
        <f t="shared" si="106"/>
        <v>10117274</v>
      </c>
      <c r="W35" s="136">
        <f t="shared" si="106"/>
        <v>10236032</v>
      </c>
      <c r="X35" s="137">
        <f>X5+X15+X25</f>
        <v>5054922</v>
      </c>
      <c r="Y35" s="670">
        <f>Y38+Y41</f>
        <v>5019000</v>
      </c>
      <c r="Z35" s="135">
        <f t="shared" si="106"/>
        <v>10285546</v>
      </c>
      <c r="AA35" s="136">
        <f t="shared" si="106"/>
        <v>10210584</v>
      </c>
      <c r="AB35" s="137">
        <f>AB5+AB15+AB25</f>
        <v>5174777</v>
      </c>
      <c r="AC35" s="670">
        <f>AC38+AC41</f>
        <v>5105274</v>
      </c>
      <c r="AD35" s="135">
        <f t="shared" si="106"/>
        <v>10083783</v>
      </c>
      <c r="AE35" s="136">
        <f t="shared" si="106"/>
        <v>10042877</v>
      </c>
      <c r="AF35" s="137">
        <f>AF5+AF15+AF25</f>
        <v>5013666</v>
      </c>
      <c r="AG35" s="670">
        <f>AG38+AG41</f>
        <v>4962365</v>
      </c>
      <c r="AH35" s="135">
        <f t="shared" si="106"/>
        <v>10213486</v>
      </c>
      <c r="AI35" s="136">
        <f t="shared" si="106"/>
        <v>10402429</v>
      </c>
      <c r="AJ35" s="137">
        <f>AJ5+AJ15+AJ25</f>
        <v>5033112</v>
      </c>
      <c r="AK35" s="670">
        <f>AK38+AK41</f>
        <v>5091427</v>
      </c>
      <c r="AL35" s="138">
        <f t="shared" si="106"/>
        <v>840082</v>
      </c>
      <c r="AM35" s="139">
        <f t="shared" ref="AM35:AW35" si="107">AM38+AM41</f>
        <v>874141</v>
      </c>
      <c r="AN35" s="139">
        <f t="shared" si="107"/>
        <v>993024</v>
      </c>
      <c r="AO35" s="139">
        <f t="shared" si="107"/>
        <v>819091</v>
      </c>
      <c r="AP35" s="139">
        <f t="shared" si="107"/>
        <v>849349</v>
      </c>
      <c r="AQ35" s="139">
        <f t="shared" si="107"/>
        <v>912397</v>
      </c>
      <c r="AR35" s="139">
        <f t="shared" si="107"/>
        <v>824973</v>
      </c>
      <c r="AS35" s="139">
        <f t="shared" si="107"/>
        <v>819983</v>
      </c>
      <c r="AT35" s="139">
        <f t="shared" si="107"/>
        <v>908214</v>
      </c>
      <c r="AU35" s="139">
        <f t="shared" si="107"/>
        <v>891686</v>
      </c>
      <c r="AV35" s="139">
        <f t="shared" si="107"/>
        <v>928758</v>
      </c>
      <c r="AW35" s="352">
        <f t="shared" si="107"/>
        <v>804606</v>
      </c>
      <c r="AX35" s="165">
        <f>SUM(AL35:AW35)</f>
        <v>10466304</v>
      </c>
      <c r="AY35" s="136">
        <f>AY38+AY41</f>
        <v>10417989</v>
      </c>
      <c r="AZ35" s="137">
        <f>AZ5+AZ15+AZ25</f>
        <v>5288084</v>
      </c>
      <c r="BA35" s="670">
        <f>BA38+BA41</f>
        <v>5134007</v>
      </c>
      <c r="BB35" s="138">
        <f>BB38+BB41</f>
        <v>860089</v>
      </c>
      <c r="BC35" s="139">
        <f>BC38+BC41</f>
        <v>835825</v>
      </c>
      <c r="BD35" s="139">
        <f t="shared" ref="BD35:BL35" si="108">BD38+BD41</f>
        <v>963018</v>
      </c>
      <c r="BE35" s="139">
        <f t="shared" si="108"/>
        <v>847967</v>
      </c>
      <c r="BF35" s="139">
        <f t="shared" si="108"/>
        <v>872458</v>
      </c>
      <c r="BG35" s="139">
        <f t="shared" si="108"/>
        <v>872156</v>
      </c>
      <c r="BH35" s="139">
        <f t="shared" si="108"/>
        <v>884352</v>
      </c>
      <c r="BI35" s="139">
        <f t="shared" si="108"/>
        <v>857255</v>
      </c>
      <c r="BJ35" s="139">
        <f t="shared" si="108"/>
        <v>867306</v>
      </c>
      <c r="BK35" s="139">
        <f t="shared" si="108"/>
        <v>963785</v>
      </c>
      <c r="BL35" s="139">
        <f t="shared" si="108"/>
        <v>952933</v>
      </c>
      <c r="BM35" s="139">
        <f>BM38+BM41</f>
        <v>792159</v>
      </c>
      <c r="BN35" s="140">
        <f>SUM(BB35:BM35)</f>
        <v>10569303</v>
      </c>
      <c r="BO35" s="987">
        <f>BO38+BO41</f>
        <v>10636756</v>
      </c>
      <c r="BP35" s="137">
        <f>BP5+BP15+BP25</f>
        <v>5251513</v>
      </c>
      <c r="BQ35" s="670">
        <f>BQ38+BQ41</f>
        <v>5201494</v>
      </c>
      <c r="BR35" s="141">
        <f>+BR38+BR41</f>
        <v>900511</v>
      </c>
      <c r="BS35" s="155">
        <f>+BS38+BS41</f>
        <v>868902</v>
      </c>
      <c r="BT35" s="143">
        <f>+BT38+BT41</f>
        <v>956972</v>
      </c>
      <c r="BU35" s="143">
        <f>+BU38+BU41</f>
        <v>910085</v>
      </c>
      <c r="BV35" s="143">
        <f>+BV38+BV41</f>
        <v>939030</v>
      </c>
      <c r="BW35" s="143">
        <f t="shared" ref="BW35:CG35" si="109">BW38+BW41</f>
        <v>889347</v>
      </c>
      <c r="BX35" s="143">
        <f t="shared" si="109"/>
        <v>920463</v>
      </c>
      <c r="BY35" s="143">
        <f t="shared" si="109"/>
        <v>809035</v>
      </c>
      <c r="BZ35" s="143">
        <f t="shared" si="109"/>
        <v>905228</v>
      </c>
      <c r="CA35" s="143">
        <f>CA38+CA41</f>
        <v>919065</v>
      </c>
      <c r="CB35" s="143">
        <f>CB38+CB41</f>
        <v>918266</v>
      </c>
      <c r="CC35" s="1037">
        <f>CC38+CC41</f>
        <v>788310</v>
      </c>
      <c r="CD35" s="1189">
        <f t="shared" si="109"/>
        <v>10725214</v>
      </c>
      <c r="CE35" s="136">
        <f>CE38+CE41</f>
        <v>10398182</v>
      </c>
      <c r="CF35" s="1318">
        <f>CF5+CF15+CF25</f>
        <v>5464847</v>
      </c>
      <c r="CG35" s="983">
        <f t="shared" si="109"/>
        <v>5373188</v>
      </c>
      <c r="CH35" s="1158">
        <f>+CH38+CH41</f>
        <v>847927</v>
      </c>
      <c r="CI35" s="470">
        <f>+CI38+CI41</f>
        <v>762802</v>
      </c>
      <c r="CJ35" s="143">
        <f>+CJ38+CJ41</f>
        <v>788598</v>
      </c>
      <c r="CK35" s="143">
        <f>+CK38+CK41</f>
        <v>445014</v>
      </c>
      <c r="CL35" s="143">
        <f>+CL38+CL41</f>
        <v>408842</v>
      </c>
      <c r="CM35" s="143">
        <f t="shared" ref="CM35:CT35" si="110">CM38+CM41</f>
        <v>673410</v>
      </c>
      <c r="CN35" s="1358">
        <f t="shared" si="110"/>
        <v>793264</v>
      </c>
      <c r="CO35" s="1358">
        <f t="shared" si="110"/>
        <v>722949</v>
      </c>
      <c r="CP35" s="1358">
        <f t="shared" si="110"/>
        <v>973916</v>
      </c>
      <c r="CQ35" s="1358">
        <f t="shared" si="110"/>
        <v>979250</v>
      </c>
      <c r="CR35" s="1358">
        <f t="shared" si="110"/>
        <v>938723</v>
      </c>
      <c r="CS35" s="1358">
        <f t="shared" si="110"/>
        <v>878500</v>
      </c>
      <c r="CT35" s="162">
        <f t="shared" si="110"/>
        <v>9213195</v>
      </c>
      <c r="CU35" s="987">
        <f>CU38+CU41</f>
        <v>9474638</v>
      </c>
      <c r="CV35" s="981">
        <f>CV5+CV15+CV25</f>
        <v>3926633</v>
      </c>
      <c r="CW35" s="1725">
        <f>CW38+CW41</f>
        <v>4017362</v>
      </c>
      <c r="CX35" s="1723">
        <f>+CX38+CX41</f>
        <v>864269</v>
      </c>
      <c r="CY35" s="1394">
        <f>+CY38+CY41</f>
        <v>797571</v>
      </c>
      <c r="CZ35" s="1394">
        <f>+CZ38+CZ41</f>
        <v>998930</v>
      </c>
      <c r="DA35" s="1394">
        <f>+DA38+DA41</f>
        <v>895662</v>
      </c>
      <c r="DB35" s="1394">
        <f>+DB38+DB41</f>
        <v>769843</v>
      </c>
      <c r="DC35" s="1394">
        <f t="shared" ref="DC35:DJ35" si="111">DC38+DC41</f>
        <v>969769</v>
      </c>
      <c r="DD35" s="1394">
        <f t="shared" si="111"/>
        <v>896999</v>
      </c>
      <c r="DE35" s="1394">
        <f t="shared" si="111"/>
        <v>632219</v>
      </c>
      <c r="DF35" s="1394">
        <f t="shared" si="111"/>
        <v>602750</v>
      </c>
      <c r="DG35" s="1394">
        <f t="shared" si="111"/>
        <v>735065</v>
      </c>
      <c r="DH35" s="1358">
        <f t="shared" si="111"/>
        <v>965177</v>
      </c>
      <c r="DI35" s="1394">
        <f t="shared" si="111"/>
        <v>947992</v>
      </c>
      <c r="DJ35" s="1815">
        <f t="shared" si="111"/>
        <v>10076246</v>
      </c>
      <c r="DK35" s="987">
        <f>DK38+DK41</f>
        <v>0</v>
      </c>
      <c r="DL35" s="1318">
        <f>DL5+DL15+DL25</f>
        <v>5296044</v>
      </c>
      <c r="DM35" s="2126">
        <f>DM38+DM41</f>
        <v>4768835</v>
      </c>
      <c r="DN35" s="2219">
        <f>+DN38+DN41</f>
        <v>753280</v>
      </c>
      <c r="DO35" s="2220">
        <f>+DO38+DO41</f>
        <v>0</v>
      </c>
      <c r="DP35" s="2220">
        <f>+DP38+DP41</f>
        <v>0</v>
      </c>
      <c r="DQ35" s="2220">
        <f>+DQ38+DQ41</f>
        <v>0</v>
      </c>
      <c r="DR35" s="2220">
        <f>+DR38+DR41</f>
        <v>0</v>
      </c>
      <c r="DS35" s="2220">
        <f t="shared" ref="DS35:DZ35" si="112">DS38+DS41</f>
        <v>0</v>
      </c>
      <c r="DT35" s="2220">
        <f t="shared" si="112"/>
        <v>0</v>
      </c>
      <c r="DU35" s="2220">
        <f t="shared" si="112"/>
        <v>0</v>
      </c>
      <c r="DV35" s="2220">
        <f t="shared" si="112"/>
        <v>0</v>
      </c>
      <c r="DW35" s="2220">
        <f t="shared" si="112"/>
        <v>0</v>
      </c>
      <c r="DX35" s="2221">
        <f t="shared" si="112"/>
        <v>0</v>
      </c>
      <c r="DY35" s="2222">
        <f t="shared" si="112"/>
        <v>0</v>
      </c>
      <c r="DZ35" s="1861">
        <f t="shared" si="112"/>
        <v>753280</v>
      </c>
      <c r="EA35" s="987">
        <f>EA38+EA41</f>
        <v>0</v>
      </c>
      <c r="EB35" s="1318">
        <f>EB5+EB15+EB25</f>
        <v>753280</v>
      </c>
      <c r="EC35" s="1421">
        <f>EC38+EC41</f>
        <v>0</v>
      </c>
    </row>
    <row r="36" spans="2:133" ht="27.75" customHeight="1" thickBot="1">
      <c r="B36" s="66"/>
      <c r="C36" s="66"/>
      <c r="D36" s="2574"/>
      <c r="E36" s="2567"/>
      <c r="F36" s="156">
        <f t="shared" ref="F36:CE36" si="113">F37-100</f>
        <v>-21.687591464011987</v>
      </c>
      <c r="G36" s="157">
        <f t="shared" si="113"/>
        <v>0.70251083468428988</v>
      </c>
      <c r="H36" s="146">
        <f>H37-100</f>
        <v>-40.5552860571213</v>
      </c>
      <c r="I36" s="671">
        <f>I37-100</f>
        <v>-24.400000000000006</v>
      </c>
      <c r="J36" s="156">
        <f t="shared" si="113"/>
        <v>18.286294447116845</v>
      </c>
      <c r="K36" s="157">
        <f t="shared" si="113"/>
        <v>1.1169685259006599</v>
      </c>
      <c r="L36" s="146">
        <f>L37-100</f>
        <v>46.787393647631859</v>
      </c>
      <c r="M36" s="671">
        <f>M37-100</f>
        <v>17.186891690186215</v>
      </c>
      <c r="N36" s="156">
        <f t="shared" si="113"/>
        <v>-8.1712787052909306</v>
      </c>
      <c r="O36" s="157">
        <f t="shared" si="113"/>
        <v>3.9590457269004844</v>
      </c>
      <c r="P36" s="146">
        <f>P37-100</f>
        <v>-22.515371515887281</v>
      </c>
      <c r="Q36" s="671">
        <f>Q37-100</f>
        <v>-13.575486934768279</v>
      </c>
      <c r="R36" s="156">
        <f t="shared" si="113"/>
        <v>26.104687312693414</v>
      </c>
      <c r="S36" s="157">
        <f t="shared" si="113"/>
        <v>13.436770165747134</v>
      </c>
      <c r="T36" s="146">
        <f>T37-100</f>
        <v>55.456849897191489</v>
      </c>
      <c r="U36" s="671">
        <f>U37-100</f>
        <v>38.712352579777246</v>
      </c>
      <c r="V36" s="156">
        <f t="shared" si="113"/>
        <v>2.0973334517389475</v>
      </c>
      <c r="W36" s="157">
        <f t="shared" si="113"/>
        <v>5.3185603833270818</v>
      </c>
      <c r="X36" s="146">
        <f>X37-100</f>
        <v>-3.6744156443547382</v>
      </c>
      <c r="Y36" s="671">
        <f>Y37-100</f>
        <v>0.86177636096577714</v>
      </c>
      <c r="Z36" s="156">
        <f t="shared" si="113"/>
        <v>1.6632148145834407</v>
      </c>
      <c r="AA36" s="342">
        <f t="shared" si="113"/>
        <v>-0.24861196213532821</v>
      </c>
      <c r="AB36" s="146">
        <f>AB37-100</f>
        <v>2.371055379291704</v>
      </c>
      <c r="AC36" s="671">
        <f>AC37-100</f>
        <v>1.718947997609078</v>
      </c>
      <c r="AD36" s="156">
        <f t="shared" si="113"/>
        <v>-1.9616168164529171</v>
      </c>
      <c r="AE36" s="157">
        <f t="shared" si="113"/>
        <v>-1.6424819579369796</v>
      </c>
      <c r="AF36" s="146">
        <f>AF37-100</f>
        <v>-3.1133902001960649</v>
      </c>
      <c r="AG36" s="671">
        <f>AG37-100</f>
        <v>-2.7992425088251878</v>
      </c>
      <c r="AH36" s="156">
        <f t="shared" si="113"/>
        <v>1.2862533832788756</v>
      </c>
      <c r="AI36" s="157">
        <f t="shared" si="113"/>
        <v>3.5801693080578474</v>
      </c>
      <c r="AJ36" s="146">
        <f>AJ37-100</f>
        <v>0.38785990131771086</v>
      </c>
      <c r="AK36" s="671">
        <f>AK37-100</f>
        <v>2.6008163446259829</v>
      </c>
      <c r="AL36" s="158">
        <f t="shared" si="113"/>
        <v>-100</v>
      </c>
      <c r="AM36" s="159">
        <f t="shared" si="113"/>
        <v>-100</v>
      </c>
      <c r="AN36" s="159">
        <f t="shared" si="113"/>
        <v>-100</v>
      </c>
      <c r="AO36" s="159">
        <f t="shared" si="113"/>
        <v>-100</v>
      </c>
      <c r="AP36" s="159">
        <f t="shared" si="113"/>
        <v>-100</v>
      </c>
      <c r="AQ36" s="159">
        <f t="shared" si="113"/>
        <v>-100</v>
      </c>
      <c r="AR36" s="159">
        <f t="shared" si="113"/>
        <v>-100</v>
      </c>
      <c r="AS36" s="159">
        <f t="shared" si="113"/>
        <v>-100</v>
      </c>
      <c r="AT36" s="159">
        <f t="shared" si="113"/>
        <v>-100</v>
      </c>
      <c r="AU36" s="159">
        <f t="shared" si="113"/>
        <v>-100</v>
      </c>
      <c r="AV36" s="159">
        <f t="shared" si="113"/>
        <v>-100</v>
      </c>
      <c r="AW36" s="159">
        <f t="shared" si="113"/>
        <v>-100</v>
      </c>
      <c r="AX36" s="160">
        <f t="shared" si="113"/>
        <v>2.4753350618975674</v>
      </c>
      <c r="AY36" s="157">
        <f t="shared" si="113"/>
        <v>0.14958044895089984</v>
      </c>
      <c r="AZ36" s="146">
        <f>AZ37-100</f>
        <v>5.0658916392085018</v>
      </c>
      <c r="BA36" s="671">
        <f>BA37-100</f>
        <v>0.83630777776053833</v>
      </c>
      <c r="BB36" s="158">
        <f t="shared" si="113"/>
        <v>2.3815532293276078</v>
      </c>
      <c r="BC36" s="159">
        <f t="shared" si="113"/>
        <v>-4.3832745518171521</v>
      </c>
      <c r="BD36" s="159">
        <f t="shared" si="113"/>
        <v>-3.0216792343387482</v>
      </c>
      <c r="BE36" s="159">
        <f t="shared" si="113"/>
        <v>3.5253714178277988</v>
      </c>
      <c r="BF36" s="159">
        <f t="shared" si="113"/>
        <v>2.7207896871604049</v>
      </c>
      <c r="BG36" s="159">
        <f t="shared" si="113"/>
        <v>-4.4104704421430512</v>
      </c>
      <c r="BH36" s="159">
        <f t="shared" si="113"/>
        <v>7.1976901062216712</v>
      </c>
      <c r="BI36" s="159">
        <f t="shared" si="113"/>
        <v>4.5454600888067205</v>
      </c>
      <c r="BJ36" s="159">
        <f t="shared" si="113"/>
        <v>-4.5042247752181765</v>
      </c>
      <c r="BK36" s="159">
        <f t="shared" si="113"/>
        <v>8.0856938428998575</v>
      </c>
      <c r="BL36" s="159">
        <f t="shared" si="113"/>
        <v>2.6029385480394325</v>
      </c>
      <c r="BM36" s="159">
        <f t="shared" si="113"/>
        <v>-1.5469683298409365</v>
      </c>
      <c r="BN36" s="160">
        <f t="shared" si="113"/>
        <v>0.98410097776636007</v>
      </c>
      <c r="BO36" s="988">
        <f t="shared" si="113"/>
        <v>2.0998966307221139</v>
      </c>
      <c r="BP36" s="146">
        <f>BP37-100</f>
        <v>-0.69157373445656845</v>
      </c>
      <c r="BQ36" s="671">
        <f>BQ37-100</f>
        <v>1.3145093101742873</v>
      </c>
      <c r="BR36" s="346">
        <f t="shared" si="113"/>
        <v>4.6997461890571799</v>
      </c>
      <c r="BS36" s="344">
        <f t="shared" si="113"/>
        <v>3.9574073520174551</v>
      </c>
      <c r="BT36" s="345">
        <f t="shared" si="113"/>
        <v>-0.62781796394251899</v>
      </c>
      <c r="BU36" s="345">
        <f t="shared" si="113"/>
        <v>7.3255209223943751</v>
      </c>
      <c r="BV36" s="345">
        <f t="shared" si="113"/>
        <v>7.6303959617540329</v>
      </c>
      <c r="BW36" s="161">
        <f t="shared" si="113"/>
        <v>1.9710923275194006</v>
      </c>
      <c r="BX36" s="161">
        <f t="shared" si="113"/>
        <v>4.083328810247508</v>
      </c>
      <c r="BY36" s="161">
        <f t="shared" si="113"/>
        <v>-5.6249307382284144</v>
      </c>
      <c r="BZ36" s="161">
        <f t="shared" si="113"/>
        <v>4.3723899062153322</v>
      </c>
      <c r="CA36" s="161">
        <f t="shared" si="113"/>
        <v>-4.6400390128503659</v>
      </c>
      <c r="CB36" s="161">
        <f t="shared" si="113"/>
        <v>-3.6379262760340936</v>
      </c>
      <c r="CC36" s="1039">
        <f t="shared" si="113"/>
        <v>-0.48588730292782145</v>
      </c>
      <c r="CD36" s="1191">
        <f t="shared" si="113"/>
        <v>1.4751303846620658</v>
      </c>
      <c r="CE36" s="157">
        <f t="shared" si="113"/>
        <v>-2.2429206799516663</v>
      </c>
      <c r="CF36" s="1319">
        <f>CF37-100</f>
        <v>4.0623340359245077</v>
      </c>
      <c r="CG36" s="1042">
        <f>CG37-100</f>
        <v>3.3008593300309457</v>
      </c>
      <c r="CH36" s="1186">
        <f t="shared" ref="CH36:CU36" si="114">CH37-100</f>
        <v>-5.839351212811394</v>
      </c>
      <c r="CI36" s="161">
        <f t="shared" si="114"/>
        <v>-12.210813187217894</v>
      </c>
      <c r="CJ36" s="345">
        <f t="shared" si="114"/>
        <v>-17.594454174207812</v>
      </c>
      <c r="CK36" s="345">
        <f t="shared" si="114"/>
        <v>-51.101930039501802</v>
      </c>
      <c r="CL36" s="345">
        <f t="shared" si="114"/>
        <v>-56.461241919853464</v>
      </c>
      <c r="CM36" s="161">
        <f t="shared" si="114"/>
        <v>-24.280398989370852</v>
      </c>
      <c r="CN36" s="1375">
        <f t="shared" si="114"/>
        <v>-13.81902368699231</v>
      </c>
      <c r="CO36" s="1375">
        <f t="shared" si="114"/>
        <v>-10.64057797252282</v>
      </c>
      <c r="CP36" s="1375">
        <f t="shared" si="114"/>
        <v>7.587922600714947</v>
      </c>
      <c r="CQ36" s="1375">
        <f t="shared" si="114"/>
        <v>6.5485030982574699</v>
      </c>
      <c r="CR36" s="1375">
        <f t="shared" si="114"/>
        <v>2.2277858485449684</v>
      </c>
      <c r="CS36" s="1375">
        <f t="shared" si="114"/>
        <v>11.440930598368652</v>
      </c>
      <c r="CT36" s="1586">
        <f t="shared" si="114"/>
        <v>-14.09779795536015</v>
      </c>
      <c r="CU36" s="988">
        <f t="shared" si="114"/>
        <v>-8.8817833732858276</v>
      </c>
      <c r="CV36" s="1726">
        <f>CV37-100</f>
        <v>-28.147430294022868</v>
      </c>
      <c r="CW36" s="1727">
        <f>CW37-100</f>
        <v>-25.233176281939137</v>
      </c>
      <c r="CX36" s="344">
        <f t="shared" ref="CX36:DK36" si="115">CX37-100</f>
        <v>1.9272885519626044</v>
      </c>
      <c r="CY36" s="1375">
        <f t="shared" si="115"/>
        <v>4.5580635603996882</v>
      </c>
      <c r="CZ36" s="1375">
        <f t="shared" si="115"/>
        <v>26.671637513663484</v>
      </c>
      <c r="DA36" s="1375">
        <f t="shared" si="115"/>
        <v>101.266027585649</v>
      </c>
      <c r="DB36" s="1375">
        <f t="shared" si="115"/>
        <v>88.298413568077649</v>
      </c>
      <c r="DC36" s="1375">
        <f t="shared" si="115"/>
        <v>44.008701979477593</v>
      </c>
      <c r="DD36" s="1375">
        <f t="shared" si="115"/>
        <v>13.076983198531636</v>
      </c>
      <c r="DE36" s="1375">
        <f t="shared" si="115"/>
        <v>-12.549986236926813</v>
      </c>
      <c r="DF36" s="1375">
        <f t="shared" si="115"/>
        <v>-38.110678949724615</v>
      </c>
      <c r="DG36" s="1375">
        <f t="shared" si="115"/>
        <v>-24.935920347204487</v>
      </c>
      <c r="DH36" s="1375">
        <f t="shared" si="115"/>
        <v>2.8180837158565453</v>
      </c>
      <c r="DI36" s="1375">
        <f t="shared" si="115"/>
        <v>7.9103016505407027</v>
      </c>
      <c r="DJ36" s="1818">
        <f t="shared" si="115"/>
        <v>9.3675538181922775</v>
      </c>
      <c r="DK36" s="988">
        <f t="shared" si="115"/>
        <v>-100</v>
      </c>
      <c r="DL36" s="1319">
        <f>DL37-100</f>
        <v>34.874942476162147</v>
      </c>
      <c r="DM36" s="2152">
        <f>DM37-100</f>
        <v>18.70563319909931</v>
      </c>
      <c r="DN36" s="2223">
        <f t="shared" ref="DN36:EA36" si="116">DN37-100</f>
        <v>-12.841950827809399</v>
      </c>
      <c r="DO36" s="2224">
        <f t="shared" si="116"/>
        <v>-100</v>
      </c>
      <c r="DP36" s="2224">
        <f t="shared" si="116"/>
        <v>-100</v>
      </c>
      <c r="DQ36" s="2224">
        <f t="shared" si="116"/>
        <v>-100</v>
      </c>
      <c r="DR36" s="2224">
        <f t="shared" si="116"/>
        <v>-100</v>
      </c>
      <c r="DS36" s="2224">
        <f t="shared" si="116"/>
        <v>-100</v>
      </c>
      <c r="DT36" s="2224">
        <f t="shared" si="116"/>
        <v>-100</v>
      </c>
      <c r="DU36" s="2224">
        <f t="shared" si="116"/>
        <v>-100</v>
      </c>
      <c r="DV36" s="2224">
        <f t="shared" si="116"/>
        <v>-100</v>
      </c>
      <c r="DW36" s="2224">
        <f t="shared" si="116"/>
        <v>-100</v>
      </c>
      <c r="DX36" s="2224">
        <f t="shared" si="116"/>
        <v>-100</v>
      </c>
      <c r="DY36" s="2231">
        <f t="shared" si="116"/>
        <v>-100</v>
      </c>
      <c r="DZ36" s="1863">
        <f t="shared" si="116"/>
        <v>-92.524199984795928</v>
      </c>
      <c r="EA36" s="988" t="e">
        <f t="shared" si="116"/>
        <v>#DIV/0!</v>
      </c>
      <c r="EB36" s="1319">
        <f>EB37-100</f>
        <v>-85.776553215947601</v>
      </c>
      <c r="EC36" s="1429">
        <f>EC37-100</f>
        <v>-100</v>
      </c>
    </row>
    <row r="37" spans="2:133" s="685" customFormat="1" ht="27.65" hidden="1" customHeight="1" thickBot="1">
      <c r="B37" s="674">
        <v>105.32180655234514</v>
      </c>
      <c r="C37" s="674">
        <f>C35/B35*100</f>
        <v>97.264310544221416</v>
      </c>
      <c r="D37" s="2574"/>
      <c r="E37" s="2575"/>
      <c r="F37" s="675">
        <f>F35/C35*100</f>
        <v>78.312408535988013</v>
      </c>
      <c r="G37" s="675">
        <v>100.70251083468429</v>
      </c>
      <c r="H37" s="675">
        <v>59.4447139428787</v>
      </c>
      <c r="I37" s="675">
        <v>75.599999999999994</v>
      </c>
      <c r="J37" s="675">
        <f t="shared" ref="J37:AK37" si="117">J35/F35*100</f>
        <v>118.28629444711684</v>
      </c>
      <c r="K37" s="675">
        <f t="shared" si="117"/>
        <v>101.11696852590066</v>
      </c>
      <c r="L37" s="675">
        <f t="shared" si="117"/>
        <v>146.78739364763186</v>
      </c>
      <c r="M37" s="675">
        <f t="shared" si="117"/>
        <v>117.18689169018621</v>
      </c>
      <c r="N37" s="675">
        <f t="shared" si="117"/>
        <v>91.828721294709069</v>
      </c>
      <c r="O37" s="675">
        <f t="shared" si="117"/>
        <v>103.95904572690048</v>
      </c>
      <c r="P37" s="675">
        <f t="shared" si="117"/>
        <v>77.484628484112719</v>
      </c>
      <c r="Q37" s="675">
        <f t="shared" si="117"/>
        <v>86.424513065231721</v>
      </c>
      <c r="R37" s="675">
        <f t="shared" si="117"/>
        <v>126.10468731269341</v>
      </c>
      <c r="S37" s="675">
        <f t="shared" si="117"/>
        <v>113.43677016574713</v>
      </c>
      <c r="T37" s="675">
        <f t="shared" si="117"/>
        <v>155.45684989719149</v>
      </c>
      <c r="U37" s="675">
        <f t="shared" si="117"/>
        <v>138.71235257977725</v>
      </c>
      <c r="V37" s="675">
        <f t="shared" si="117"/>
        <v>102.09733345173895</v>
      </c>
      <c r="W37" s="675">
        <f t="shared" si="117"/>
        <v>105.31856038332708</v>
      </c>
      <c r="X37" s="675">
        <f t="shared" si="117"/>
        <v>96.325584355645262</v>
      </c>
      <c r="Y37" s="675">
        <f t="shared" si="117"/>
        <v>100.86177636096578</v>
      </c>
      <c r="Z37" s="675">
        <f t="shared" si="117"/>
        <v>101.66321481458344</v>
      </c>
      <c r="AA37" s="675">
        <f t="shared" si="117"/>
        <v>99.751388037864672</v>
      </c>
      <c r="AB37" s="675">
        <f t="shared" si="117"/>
        <v>102.3710553792917</v>
      </c>
      <c r="AC37" s="675">
        <f t="shared" si="117"/>
        <v>101.71894799760908</v>
      </c>
      <c r="AD37" s="675">
        <f t="shared" si="117"/>
        <v>98.038383183547083</v>
      </c>
      <c r="AE37" s="675">
        <f t="shared" si="117"/>
        <v>98.35751804206302</v>
      </c>
      <c r="AF37" s="675">
        <f t="shared" si="117"/>
        <v>96.886609799803935</v>
      </c>
      <c r="AG37" s="675">
        <f t="shared" si="117"/>
        <v>97.200757491174812</v>
      </c>
      <c r="AH37" s="675">
        <f t="shared" si="117"/>
        <v>101.28625338327888</v>
      </c>
      <c r="AI37" s="675">
        <f t="shared" si="117"/>
        <v>103.58016930805785</v>
      </c>
      <c r="AJ37" s="675">
        <f t="shared" si="117"/>
        <v>100.38785990131771</v>
      </c>
      <c r="AK37" s="675">
        <f t="shared" si="117"/>
        <v>102.60081634462598</v>
      </c>
      <c r="AL37" s="677"/>
      <c r="AM37" s="678"/>
      <c r="AN37" s="678"/>
      <c r="AO37" s="678"/>
      <c r="AP37" s="678"/>
      <c r="AQ37" s="678"/>
      <c r="AR37" s="678"/>
      <c r="AS37" s="678"/>
      <c r="AT37" s="678"/>
      <c r="AU37" s="678"/>
      <c r="AV37" s="678"/>
      <c r="AW37" s="678"/>
      <c r="AX37" s="679">
        <f t="shared" ref="AX37:CC37" si="118">AX35/AH35*100</f>
        <v>102.47533506189757</v>
      </c>
      <c r="AY37" s="675">
        <f t="shared" si="118"/>
        <v>100.1495804489509</v>
      </c>
      <c r="AZ37" s="675">
        <f t="shared" si="118"/>
        <v>105.0658916392085</v>
      </c>
      <c r="BA37" s="675">
        <f t="shared" si="118"/>
        <v>100.83630777776054</v>
      </c>
      <c r="BB37" s="677">
        <f t="shared" si="118"/>
        <v>102.38155322932761</v>
      </c>
      <c r="BC37" s="678">
        <f t="shared" si="118"/>
        <v>95.616725448182848</v>
      </c>
      <c r="BD37" s="678">
        <f t="shared" si="118"/>
        <v>96.978320765661252</v>
      </c>
      <c r="BE37" s="678">
        <f t="shared" si="118"/>
        <v>103.5253714178278</v>
      </c>
      <c r="BF37" s="678">
        <f t="shared" si="118"/>
        <v>102.7207896871604</v>
      </c>
      <c r="BG37" s="678">
        <f t="shared" si="118"/>
        <v>95.589529557856949</v>
      </c>
      <c r="BH37" s="678">
        <f t="shared" si="118"/>
        <v>107.19769010622167</v>
      </c>
      <c r="BI37" s="678">
        <f t="shared" si="118"/>
        <v>104.54546008880672</v>
      </c>
      <c r="BJ37" s="678">
        <f t="shared" si="118"/>
        <v>95.495775224781823</v>
      </c>
      <c r="BK37" s="678">
        <f t="shared" si="118"/>
        <v>108.08569384289986</v>
      </c>
      <c r="BL37" s="678">
        <f t="shared" si="118"/>
        <v>102.60293854803943</v>
      </c>
      <c r="BM37" s="678">
        <f t="shared" si="118"/>
        <v>98.453031670159064</v>
      </c>
      <c r="BN37" s="679">
        <f t="shared" si="118"/>
        <v>100.98410097776636</v>
      </c>
      <c r="BO37" s="709">
        <f t="shared" si="118"/>
        <v>102.09989663072211</v>
      </c>
      <c r="BP37" s="675">
        <f t="shared" si="118"/>
        <v>99.308426265543432</v>
      </c>
      <c r="BQ37" s="675">
        <f t="shared" si="118"/>
        <v>101.31450931017429</v>
      </c>
      <c r="BR37" s="681">
        <f t="shared" si="118"/>
        <v>104.69974618905718</v>
      </c>
      <c r="BS37" s="682">
        <f t="shared" si="118"/>
        <v>103.95740735201746</v>
      </c>
      <c r="BT37" s="683">
        <f t="shared" si="118"/>
        <v>99.372182036057481</v>
      </c>
      <c r="BU37" s="683">
        <f t="shared" si="118"/>
        <v>107.32552092239438</v>
      </c>
      <c r="BV37" s="683">
        <f t="shared" si="118"/>
        <v>107.63039596175403</v>
      </c>
      <c r="BW37" s="683">
        <f t="shared" si="118"/>
        <v>101.9710923275194</v>
      </c>
      <c r="BX37" s="683">
        <f t="shared" si="118"/>
        <v>104.08332881024751</v>
      </c>
      <c r="BY37" s="683">
        <f t="shared" si="118"/>
        <v>94.375069261771586</v>
      </c>
      <c r="BZ37" s="683">
        <f t="shared" si="118"/>
        <v>104.37238990621533</v>
      </c>
      <c r="CA37" s="683">
        <f t="shared" si="118"/>
        <v>95.359960987149634</v>
      </c>
      <c r="CB37" s="683">
        <f t="shared" si="118"/>
        <v>96.362073723965906</v>
      </c>
      <c r="CC37" s="1035">
        <f t="shared" si="118"/>
        <v>99.514112697072179</v>
      </c>
      <c r="CD37" s="683">
        <f>CD35/SUM(BB35:BM35)*100</f>
        <v>101.47513038466207</v>
      </c>
      <c r="CE37" s="675">
        <f t="shared" ref="CE37:CS37" si="119">CE35/BO35*100</f>
        <v>97.757079320048334</v>
      </c>
      <c r="CF37" s="682">
        <f t="shared" si="119"/>
        <v>104.06233403592451</v>
      </c>
      <c r="CG37" s="677">
        <f t="shared" si="119"/>
        <v>103.30085933003095</v>
      </c>
      <c r="CH37" s="1160">
        <f t="shared" si="119"/>
        <v>94.160648787188606</v>
      </c>
      <c r="CI37" s="683">
        <f t="shared" si="119"/>
        <v>87.789186812782106</v>
      </c>
      <c r="CJ37" s="1280">
        <f t="shared" si="119"/>
        <v>82.405545825792188</v>
      </c>
      <c r="CK37" s="1280">
        <f t="shared" si="119"/>
        <v>48.898069960498198</v>
      </c>
      <c r="CL37" s="1280">
        <f t="shared" si="119"/>
        <v>43.538758080146536</v>
      </c>
      <c r="CM37" s="1280">
        <f t="shared" si="119"/>
        <v>75.719601010629148</v>
      </c>
      <c r="CN37" s="1360">
        <f t="shared" si="119"/>
        <v>86.18097631300769</v>
      </c>
      <c r="CO37" s="1360">
        <f t="shared" si="119"/>
        <v>89.35942202747718</v>
      </c>
      <c r="CP37" s="1360">
        <f t="shared" si="119"/>
        <v>107.58792260071495</v>
      </c>
      <c r="CQ37" s="1360">
        <f t="shared" si="119"/>
        <v>106.54850309825747</v>
      </c>
      <c r="CR37" s="1360">
        <f t="shared" si="119"/>
        <v>102.22778584854497</v>
      </c>
      <c r="CS37" s="1360">
        <f t="shared" si="119"/>
        <v>111.44093059836865</v>
      </c>
      <c r="CT37" s="1585">
        <f>CT35/SUM(BR35:CC35)*100</f>
        <v>85.90220204463985</v>
      </c>
      <c r="CU37" s="709">
        <f t="shared" ref="CU37:DI37" si="120">CU35/CE35*100</f>
        <v>91.118216626714172</v>
      </c>
      <c r="CV37" s="677">
        <f t="shared" si="120"/>
        <v>71.852569705977132</v>
      </c>
      <c r="CW37" s="709">
        <f t="shared" si="120"/>
        <v>74.766823718060863</v>
      </c>
      <c r="CX37" s="682">
        <f t="shared" si="120"/>
        <v>101.9272885519626</v>
      </c>
      <c r="CY37" s="1360">
        <f t="shared" si="120"/>
        <v>104.55806356039969</v>
      </c>
      <c r="CZ37" s="1360">
        <f t="shared" si="120"/>
        <v>126.67163751366348</v>
      </c>
      <c r="DA37" s="1360">
        <f t="shared" si="120"/>
        <v>201.266027585649</v>
      </c>
      <c r="DB37" s="1360">
        <f t="shared" si="120"/>
        <v>188.29841356807765</v>
      </c>
      <c r="DC37" s="1360">
        <f t="shared" si="120"/>
        <v>144.00870197947759</v>
      </c>
      <c r="DD37" s="1360">
        <f t="shared" si="120"/>
        <v>113.07698319853164</v>
      </c>
      <c r="DE37" s="1360">
        <f t="shared" si="120"/>
        <v>87.450013763073187</v>
      </c>
      <c r="DF37" s="1360">
        <f t="shared" si="120"/>
        <v>61.889321050275385</v>
      </c>
      <c r="DG37" s="1360">
        <f t="shared" si="120"/>
        <v>75.064079652795513</v>
      </c>
      <c r="DH37" s="1360">
        <f t="shared" si="120"/>
        <v>102.81808371585655</v>
      </c>
      <c r="DI37" s="1360">
        <f t="shared" si="120"/>
        <v>107.9103016505407</v>
      </c>
      <c r="DJ37" s="1817">
        <f>DJ35/SUM(CH35:CS35)*100</f>
        <v>109.36755381819228</v>
      </c>
      <c r="DK37" s="709">
        <f t="shared" ref="DK37:DY37" si="121">DK35/CU35*100</f>
        <v>0</v>
      </c>
      <c r="DL37" s="682">
        <f t="shared" si="121"/>
        <v>134.87494247616215</v>
      </c>
      <c r="DM37" s="2139">
        <f t="shared" si="121"/>
        <v>118.70563319909931</v>
      </c>
      <c r="DN37" s="2227">
        <f t="shared" si="121"/>
        <v>87.158049172190601</v>
      </c>
      <c r="DO37" s="2228">
        <f t="shared" si="121"/>
        <v>0</v>
      </c>
      <c r="DP37" s="2228">
        <f t="shared" si="121"/>
        <v>0</v>
      </c>
      <c r="DQ37" s="2228">
        <f t="shared" si="121"/>
        <v>0</v>
      </c>
      <c r="DR37" s="2228">
        <f t="shared" si="121"/>
        <v>0</v>
      </c>
      <c r="DS37" s="2228">
        <f t="shared" si="121"/>
        <v>0</v>
      </c>
      <c r="DT37" s="2228">
        <f t="shared" si="121"/>
        <v>0</v>
      </c>
      <c r="DU37" s="2228">
        <f t="shared" si="121"/>
        <v>0</v>
      </c>
      <c r="DV37" s="2228">
        <f t="shared" si="121"/>
        <v>0</v>
      </c>
      <c r="DW37" s="2228">
        <f t="shared" si="121"/>
        <v>0</v>
      </c>
      <c r="DX37" s="2228">
        <f t="shared" si="121"/>
        <v>0</v>
      </c>
      <c r="DY37" s="2229">
        <f t="shared" si="121"/>
        <v>0</v>
      </c>
      <c r="DZ37" s="1820">
        <f>DZ35/SUM(CX35:DI35)*100</f>
        <v>7.4758000152040749</v>
      </c>
      <c r="EA37" s="709" t="e">
        <f>EA35/DK35*100</f>
        <v>#DIV/0!</v>
      </c>
      <c r="EB37" s="682">
        <f>EB35/DL35*100</f>
        <v>14.223446784052399</v>
      </c>
      <c r="EC37" s="684">
        <f>EC35/DM35*100</f>
        <v>0</v>
      </c>
    </row>
    <row r="38" spans="2:133" ht="27.75" customHeight="1">
      <c r="B38" s="9">
        <f>B8+B18+B28</f>
        <v>5119631</v>
      </c>
      <c r="C38" s="9">
        <f>C8+C18+C28</f>
        <v>4911861</v>
      </c>
      <c r="D38" s="2574"/>
      <c r="E38" s="2566" t="s">
        <v>94</v>
      </c>
      <c r="F38" s="135">
        <f t="shared" ref="F38:AL38" si="122">F8+F18+F28</f>
        <v>3543199</v>
      </c>
      <c r="G38" s="136">
        <f t="shared" si="122"/>
        <v>3956996</v>
      </c>
      <c r="H38" s="137">
        <f>H8+H18+H28</f>
        <v>1477203</v>
      </c>
      <c r="I38" s="670">
        <f>I8+I18+I28</f>
        <v>1708872</v>
      </c>
      <c r="J38" s="135">
        <f t="shared" si="122"/>
        <v>4047343</v>
      </c>
      <c r="K38" s="136">
        <f t="shared" si="122"/>
        <v>3721346</v>
      </c>
      <c r="L38" s="137">
        <f>L8+L18+L28</f>
        <v>2099686</v>
      </c>
      <c r="M38" s="670">
        <f>M8+M18+M28</f>
        <v>1993998</v>
      </c>
      <c r="N38" s="135">
        <f t="shared" si="122"/>
        <v>3483464</v>
      </c>
      <c r="O38" s="136">
        <f t="shared" si="122"/>
        <v>3940509</v>
      </c>
      <c r="P38" s="137">
        <f>P8+P18+P28</f>
        <v>1359222</v>
      </c>
      <c r="Q38" s="670">
        <f>Q8+Q18+Q28</f>
        <v>1573734</v>
      </c>
      <c r="R38" s="135">
        <f t="shared" si="122"/>
        <v>4420158</v>
      </c>
      <c r="S38" s="136">
        <f t="shared" si="122"/>
        <v>4276482</v>
      </c>
      <c r="T38" s="137">
        <f>T8+T18+T28</f>
        <v>2368525</v>
      </c>
      <c r="U38" s="670">
        <f>U8+U18+U28</f>
        <v>2212205</v>
      </c>
      <c r="V38" s="135">
        <f t="shared" si="122"/>
        <v>4290652</v>
      </c>
      <c r="W38" s="136">
        <f t="shared" si="122"/>
        <v>4344892</v>
      </c>
      <c r="X38" s="137">
        <f>X8+X18+X28</f>
        <v>2175845</v>
      </c>
      <c r="Y38" s="670">
        <f>Y8+Y18+Y28</f>
        <v>2142878</v>
      </c>
      <c r="Z38" s="135">
        <f t="shared" si="122"/>
        <v>4211492</v>
      </c>
      <c r="AA38" s="136">
        <f t="shared" si="122"/>
        <v>4125272</v>
      </c>
      <c r="AB38" s="137">
        <f>AB8+AB18+AB28</f>
        <v>2186655</v>
      </c>
      <c r="AC38" s="670">
        <f>AC8+AC18+AC28</f>
        <v>2047052</v>
      </c>
      <c r="AD38" s="135">
        <f t="shared" si="122"/>
        <v>4035434</v>
      </c>
      <c r="AE38" s="136">
        <f t="shared" si="122"/>
        <v>3980576</v>
      </c>
      <c r="AF38" s="137">
        <f>AF8+AF18+AF28</f>
        <v>2025900</v>
      </c>
      <c r="AG38" s="670">
        <f>AG8+AG18+AG28</f>
        <v>1940800</v>
      </c>
      <c r="AH38" s="135">
        <f t="shared" si="122"/>
        <v>4035186</v>
      </c>
      <c r="AI38" s="136">
        <f t="shared" si="122"/>
        <v>4109038</v>
      </c>
      <c r="AJ38" s="137">
        <f>AJ8+AJ18+AJ28</f>
        <v>1963568</v>
      </c>
      <c r="AK38" s="670">
        <f>AK8+AK18+AK28</f>
        <v>1992732</v>
      </c>
      <c r="AL38" s="138">
        <f t="shared" si="122"/>
        <v>329935</v>
      </c>
      <c r="AM38" s="139">
        <f t="shared" ref="AM38:AW38" si="123">AM8+AM18+AM28</f>
        <v>368977</v>
      </c>
      <c r="AN38" s="139">
        <f t="shared" si="123"/>
        <v>404520</v>
      </c>
      <c r="AO38" s="139">
        <f t="shared" si="123"/>
        <v>337983</v>
      </c>
      <c r="AP38" s="139">
        <f t="shared" si="123"/>
        <v>305209</v>
      </c>
      <c r="AQ38" s="139">
        <f t="shared" si="123"/>
        <v>379486</v>
      </c>
      <c r="AR38" s="139">
        <f t="shared" si="123"/>
        <v>362688</v>
      </c>
      <c r="AS38" s="139">
        <f t="shared" si="123"/>
        <v>307297</v>
      </c>
      <c r="AT38" s="139">
        <f t="shared" si="123"/>
        <v>369408</v>
      </c>
      <c r="AU38" s="139">
        <f t="shared" si="123"/>
        <v>356328</v>
      </c>
      <c r="AV38" s="139">
        <f t="shared" si="123"/>
        <v>389912</v>
      </c>
      <c r="AW38" s="139">
        <f t="shared" si="123"/>
        <v>353114</v>
      </c>
      <c r="AX38" s="165">
        <f>SUM(AL38:AW38)</f>
        <v>4264857</v>
      </c>
      <c r="AY38" s="136">
        <f>AY8+AY18+AY28</f>
        <v>4285697</v>
      </c>
      <c r="AZ38" s="137">
        <f>AZ8+AZ18+AZ28</f>
        <v>2126110</v>
      </c>
      <c r="BA38" s="670">
        <f>BA8+BA18+BA28</f>
        <v>2062071</v>
      </c>
      <c r="BB38" s="138">
        <f>BB8+BB18+BB28</f>
        <v>338305</v>
      </c>
      <c r="BC38" s="139">
        <f t="shared" ref="BC38:BM38" si="124">BC8+BC18+BC28</f>
        <v>377213</v>
      </c>
      <c r="BD38" s="139">
        <f t="shared" si="124"/>
        <v>408754</v>
      </c>
      <c r="BE38" s="139">
        <f t="shared" si="124"/>
        <v>337078</v>
      </c>
      <c r="BF38" s="139">
        <f t="shared" si="124"/>
        <v>313160</v>
      </c>
      <c r="BG38" s="139">
        <f t="shared" si="124"/>
        <v>354877</v>
      </c>
      <c r="BH38" s="139">
        <f t="shared" si="124"/>
        <v>356654</v>
      </c>
      <c r="BI38" s="139">
        <f t="shared" si="124"/>
        <v>313283</v>
      </c>
      <c r="BJ38" s="139">
        <f t="shared" si="124"/>
        <v>333658</v>
      </c>
      <c r="BK38" s="139">
        <f t="shared" si="124"/>
        <v>379799</v>
      </c>
      <c r="BL38" s="139">
        <f t="shared" si="124"/>
        <v>388925</v>
      </c>
      <c r="BM38" s="139">
        <f t="shared" si="124"/>
        <v>330537</v>
      </c>
      <c r="BN38" s="140">
        <f>SUM(BB38:BM38)</f>
        <v>4232243</v>
      </c>
      <c r="BO38" s="987">
        <f t="shared" ref="BO38:BW38" si="125">BO8+BO18+BO28</f>
        <v>4310754</v>
      </c>
      <c r="BP38" s="137">
        <f>BP8+BP18+BP28</f>
        <v>2129387</v>
      </c>
      <c r="BQ38" s="670">
        <f>BQ8+BQ18+BQ28</f>
        <v>2008710</v>
      </c>
      <c r="BR38" s="141">
        <f t="shared" si="125"/>
        <v>370585</v>
      </c>
      <c r="BS38" s="155">
        <f t="shared" si="125"/>
        <v>412423</v>
      </c>
      <c r="BT38" s="143">
        <f t="shared" si="125"/>
        <v>419775</v>
      </c>
      <c r="BU38" s="143">
        <f t="shared" si="125"/>
        <v>382805</v>
      </c>
      <c r="BV38" s="143">
        <f t="shared" si="125"/>
        <v>375510</v>
      </c>
      <c r="BW38" s="143">
        <f t="shared" si="125"/>
        <v>375364</v>
      </c>
      <c r="BX38" s="143">
        <f t="shared" ref="BX38:CM38" si="126">BX8+BX18+BX28</f>
        <v>425579</v>
      </c>
      <c r="BY38" s="143">
        <f t="shared" si="126"/>
        <v>306594</v>
      </c>
      <c r="BZ38" s="143">
        <f t="shared" si="126"/>
        <v>389980</v>
      </c>
      <c r="CA38" s="143">
        <f t="shared" si="126"/>
        <v>366155</v>
      </c>
      <c r="CB38" s="143">
        <f>CB8+CB18+CB28</f>
        <v>373006</v>
      </c>
      <c r="CC38" s="1037">
        <f>CC8+CC18+CC28</f>
        <v>327279</v>
      </c>
      <c r="CD38" s="1189">
        <f t="shared" si="126"/>
        <v>4525055</v>
      </c>
      <c r="CE38" s="136">
        <f t="shared" si="126"/>
        <v>4413167</v>
      </c>
      <c r="CF38" s="1318">
        <f>CF8+CF18+CF28</f>
        <v>2336462</v>
      </c>
      <c r="CG38" s="983">
        <f t="shared" si="126"/>
        <v>2255832</v>
      </c>
      <c r="CH38" s="1158">
        <f t="shared" si="126"/>
        <v>349445</v>
      </c>
      <c r="CI38" s="143">
        <f t="shared" si="126"/>
        <v>361142</v>
      </c>
      <c r="CJ38" s="143">
        <f t="shared" si="126"/>
        <v>380308</v>
      </c>
      <c r="CK38" s="143">
        <f t="shared" si="126"/>
        <v>277230</v>
      </c>
      <c r="CL38" s="143">
        <f t="shared" si="126"/>
        <v>164858</v>
      </c>
      <c r="CM38" s="143">
        <f t="shared" si="126"/>
        <v>236531</v>
      </c>
      <c r="CN38" s="1358">
        <f t="shared" ref="CN38:CU38" si="127">CN8+CN18+CN28</f>
        <v>347855</v>
      </c>
      <c r="CO38" s="1358">
        <f t="shared" si="127"/>
        <v>275790</v>
      </c>
      <c r="CP38" s="1358">
        <f t="shared" si="127"/>
        <v>407127</v>
      </c>
      <c r="CQ38" s="1358">
        <f t="shared" si="127"/>
        <v>416019</v>
      </c>
      <c r="CR38" s="1358">
        <f t="shared" si="127"/>
        <v>381224</v>
      </c>
      <c r="CS38" s="1358">
        <f t="shared" si="127"/>
        <v>346955</v>
      </c>
      <c r="CT38" s="162">
        <f t="shared" si="127"/>
        <v>3944484</v>
      </c>
      <c r="CU38" s="987">
        <f t="shared" si="127"/>
        <v>3948385</v>
      </c>
      <c r="CV38" s="981">
        <f>CV8+CV18+CV28</f>
        <v>1769514</v>
      </c>
      <c r="CW38" s="1725">
        <f>CW8+CW18+CW28</f>
        <v>1709391</v>
      </c>
      <c r="CX38" s="155">
        <f t="shared" ref="CX38:DK38" si="128">CX8+CX18+CX28</f>
        <v>330525</v>
      </c>
      <c r="CY38" s="1358">
        <f t="shared" si="128"/>
        <v>339628</v>
      </c>
      <c r="CZ38" s="1358">
        <f t="shared" si="128"/>
        <v>424643</v>
      </c>
      <c r="DA38" s="1358">
        <f t="shared" si="128"/>
        <v>361829</v>
      </c>
      <c r="DB38" s="1358">
        <f t="shared" si="128"/>
        <v>274335</v>
      </c>
      <c r="DC38" s="1358">
        <f t="shared" si="128"/>
        <v>389057</v>
      </c>
      <c r="DD38" s="1358">
        <f t="shared" si="128"/>
        <v>402539</v>
      </c>
      <c r="DE38" s="1358">
        <f t="shared" si="128"/>
        <v>244050</v>
      </c>
      <c r="DF38" s="1358">
        <f t="shared" si="128"/>
        <v>178165</v>
      </c>
      <c r="DG38" s="1358">
        <f t="shared" si="128"/>
        <v>217126</v>
      </c>
      <c r="DH38" s="1358">
        <f t="shared" si="128"/>
        <v>370834</v>
      </c>
      <c r="DI38" s="1358">
        <f t="shared" si="128"/>
        <v>358243</v>
      </c>
      <c r="DJ38" s="1815">
        <f t="shared" si="128"/>
        <v>3890974</v>
      </c>
      <c r="DK38" s="987">
        <f t="shared" si="128"/>
        <v>0</v>
      </c>
      <c r="DL38" s="1318">
        <f>DL8+DL18+DL28</f>
        <v>2120017</v>
      </c>
      <c r="DM38" s="2126">
        <f>DM8+DM18+DM28</f>
        <v>1851094</v>
      </c>
      <c r="DN38" s="2230">
        <f t="shared" ref="DN38:EA38" si="129">DN8+DN18+DN28</f>
        <v>236056</v>
      </c>
      <c r="DO38" s="2221">
        <f t="shared" si="129"/>
        <v>0</v>
      </c>
      <c r="DP38" s="2221">
        <f t="shared" si="129"/>
        <v>0</v>
      </c>
      <c r="DQ38" s="2221">
        <f t="shared" si="129"/>
        <v>0</v>
      </c>
      <c r="DR38" s="2221">
        <f t="shared" si="129"/>
        <v>0</v>
      </c>
      <c r="DS38" s="2221">
        <f t="shared" si="129"/>
        <v>0</v>
      </c>
      <c r="DT38" s="2221">
        <f t="shared" si="129"/>
        <v>0</v>
      </c>
      <c r="DU38" s="2221">
        <f t="shared" si="129"/>
        <v>0</v>
      </c>
      <c r="DV38" s="2221">
        <f t="shared" si="129"/>
        <v>0</v>
      </c>
      <c r="DW38" s="2221">
        <f t="shared" si="129"/>
        <v>0</v>
      </c>
      <c r="DX38" s="2221">
        <f t="shared" si="129"/>
        <v>0</v>
      </c>
      <c r="DY38" s="2222">
        <f t="shared" si="129"/>
        <v>0</v>
      </c>
      <c r="DZ38" s="1861">
        <f t="shared" si="129"/>
        <v>236056</v>
      </c>
      <c r="EA38" s="987">
        <f t="shared" si="129"/>
        <v>0</v>
      </c>
      <c r="EB38" s="1318">
        <f>EB8+EB18+EB28</f>
        <v>236056</v>
      </c>
      <c r="EC38" s="1421">
        <f>EC8+EC18+EC28</f>
        <v>0</v>
      </c>
    </row>
    <row r="39" spans="2:133" ht="27.75" customHeight="1" thickBot="1">
      <c r="B39" s="66"/>
      <c r="C39" s="66"/>
      <c r="D39" s="2574"/>
      <c r="E39" s="2567"/>
      <c r="F39" s="156">
        <f t="shared" ref="F39:CE39" si="130">F40-100</f>
        <v>-27.864428574017055</v>
      </c>
      <c r="G39" s="157">
        <f t="shared" si="130"/>
        <v>-7.0032695775119294</v>
      </c>
      <c r="H39" s="146">
        <f>H40-100</f>
        <v>-43.726929116340877</v>
      </c>
      <c r="I39" s="671">
        <f>I40-100</f>
        <v>-30.299999999999997</v>
      </c>
      <c r="J39" s="156">
        <f t="shared" si="130"/>
        <v>14.228498032427765</v>
      </c>
      <c r="K39" s="157">
        <f t="shared" si="130"/>
        <v>-5.955275163280433</v>
      </c>
      <c r="L39" s="146">
        <f>L40-100</f>
        <v>42.139299744178686</v>
      </c>
      <c r="M39" s="671">
        <f>M40-100</f>
        <v>16.685041360616836</v>
      </c>
      <c r="N39" s="156">
        <f t="shared" si="130"/>
        <v>-13.932078403041203</v>
      </c>
      <c r="O39" s="157">
        <f t="shared" si="130"/>
        <v>5.8893475640265649</v>
      </c>
      <c r="P39" s="146">
        <f>P40-100</f>
        <v>-35.265463502638013</v>
      </c>
      <c r="Q39" s="671">
        <f>Q40-100</f>
        <v>-21.076450427733633</v>
      </c>
      <c r="R39" s="156">
        <f t="shared" si="130"/>
        <v>26.889728155651966</v>
      </c>
      <c r="S39" s="157">
        <f t="shared" si="130"/>
        <v>8.5261320301514445</v>
      </c>
      <c r="T39" s="146">
        <f>T40-100</f>
        <v>74.255934644966032</v>
      </c>
      <c r="U39" s="671">
        <f>U40-100</f>
        <v>40.570452185693398</v>
      </c>
      <c r="V39" s="156">
        <f t="shared" si="130"/>
        <v>-2.9298952661873159</v>
      </c>
      <c r="W39" s="157">
        <f t="shared" si="130"/>
        <v>1.5996793626162855</v>
      </c>
      <c r="X39" s="146">
        <f>X40-100</f>
        <v>-8.1350207407563886</v>
      </c>
      <c r="Y39" s="671">
        <f>Y40-100</f>
        <v>-3.1338415743568078</v>
      </c>
      <c r="Z39" s="156">
        <f t="shared" si="130"/>
        <v>-1.8449410485865627</v>
      </c>
      <c r="AA39" s="342">
        <f t="shared" si="130"/>
        <v>-5.0546710942412432</v>
      </c>
      <c r="AB39" s="146">
        <f>AB40-100</f>
        <v>0.49681847741911156</v>
      </c>
      <c r="AC39" s="671">
        <f>AC40-100</f>
        <v>-4.4718364741249843</v>
      </c>
      <c r="AD39" s="156">
        <f t="shared" si="130"/>
        <v>-4.1804187209663439</v>
      </c>
      <c r="AE39" s="157">
        <f t="shared" si="130"/>
        <v>-3.5075505324254976</v>
      </c>
      <c r="AF39" s="146">
        <f>AF40-100</f>
        <v>-7.3516398334442385</v>
      </c>
      <c r="AG39" s="671">
        <f>AG40-100</f>
        <v>-5.1904885659963611</v>
      </c>
      <c r="AH39" s="347">
        <f t="shared" si="130"/>
        <v>-6.1455595606361157E-3</v>
      </c>
      <c r="AI39" s="157">
        <f t="shared" si="130"/>
        <v>3.2272213870555362</v>
      </c>
      <c r="AJ39" s="146">
        <f>AJ40-100</f>
        <v>-3.0767560096747104</v>
      </c>
      <c r="AK39" s="671">
        <f>AK40-100</f>
        <v>2.6758037922506048</v>
      </c>
      <c r="AL39" s="158">
        <f t="shared" si="130"/>
        <v>-100</v>
      </c>
      <c r="AM39" s="159">
        <f t="shared" si="130"/>
        <v>-100</v>
      </c>
      <c r="AN39" s="159">
        <f t="shared" si="130"/>
        <v>-100</v>
      </c>
      <c r="AO39" s="159">
        <f t="shared" si="130"/>
        <v>-100</v>
      </c>
      <c r="AP39" s="159">
        <f t="shared" si="130"/>
        <v>-100</v>
      </c>
      <c r="AQ39" s="159">
        <f t="shared" si="130"/>
        <v>-100</v>
      </c>
      <c r="AR39" s="159">
        <f t="shared" si="130"/>
        <v>-100</v>
      </c>
      <c r="AS39" s="159">
        <f t="shared" si="130"/>
        <v>-100</v>
      </c>
      <c r="AT39" s="159">
        <f t="shared" si="130"/>
        <v>-100</v>
      </c>
      <c r="AU39" s="159">
        <f t="shared" si="130"/>
        <v>-100</v>
      </c>
      <c r="AV39" s="159">
        <f t="shared" si="130"/>
        <v>-100</v>
      </c>
      <c r="AW39" s="159">
        <f t="shared" si="130"/>
        <v>-100</v>
      </c>
      <c r="AX39" s="160">
        <f t="shared" si="130"/>
        <v>5.6917078915321326</v>
      </c>
      <c r="AY39" s="157">
        <f t="shared" si="130"/>
        <v>4.2992788092979453</v>
      </c>
      <c r="AZ39" s="146">
        <f>AZ40-100</f>
        <v>8.277890045060829</v>
      </c>
      <c r="BA39" s="671">
        <f>BA40-100</f>
        <v>3.4795948476764522</v>
      </c>
      <c r="BB39" s="158">
        <f t="shared" si="130"/>
        <v>2.5368633215633309</v>
      </c>
      <c r="BC39" s="159">
        <f t="shared" si="130"/>
        <v>2.2321174490550959</v>
      </c>
      <c r="BD39" s="159">
        <f t="shared" si="130"/>
        <v>1.0466725996242587</v>
      </c>
      <c r="BE39" s="159">
        <f t="shared" si="130"/>
        <v>-0.26776494675767992</v>
      </c>
      <c r="BF39" s="159">
        <f t="shared" si="130"/>
        <v>2.6051001117267276</v>
      </c>
      <c r="BG39" s="159">
        <f t="shared" si="130"/>
        <v>-6.4848242095887514</v>
      </c>
      <c r="BH39" s="159">
        <f t="shared" si="130"/>
        <v>-1.6636889006529003</v>
      </c>
      <c r="BI39" s="159">
        <f t="shared" si="130"/>
        <v>1.9479526321441512</v>
      </c>
      <c r="BJ39" s="159">
        <f t="shared" si="130"/>
        <v>-9.6776463963963977</v>
      </c>
      <c r="BK39" s="159">
        <f t="shared" si="130"/>
        <v>6.5869086908690804</v>
      </c>
      <c r="BL39" s="159">
        <f t="shared" si="130"/>
        <v>-0.25313404050145039</v>
      </c>
      <c r="BM39" s="159">
        <f t="shared" si="130"/>
        <v>-6.3936858918083033</v>
      </c>
      <c r="BN39" s="160">
        <f t="shared" si="130"/>
        <v>-0.76471497168604685</v>
      </c>
      <c r="BO39" s="988">
        <f t="shared" si="130"/>
        <v>0.58466569148495751</v>
      </c>
      <c r="BP39" s="146">
        <f>BP40-100</f>
        <v>0.15413125379213</v>
      </c>
      <c r="BQ39" s="671">
        <f>BQ40-100</f>
        <v>-2.5877382495558976</v>
      </c>
      <c r="BR39" s="346">
        <f t="shared" si="130"/>
        <v>9.5416857569353084</v>
      </c>
      <c r="BS39" s="344">
        <f t="shared" si="130"/>
        <v>9.3342488196324069</v>
      </c>
      <c r="BT39" s="345">
        <f t="shared" si="130"/>
        <v>2.6962427278999002</v>
      </c>
      <c r="BU39" s="345">
        <f t="shared" si="130"/>
        <v>13.565702893692261</v>
      </c>
      <c r="BV39" s="345">
        <f t="shared" si="130"/>
        <v>19.909950185208842</v>
      </c>
      <c r="BW39" s="161">
        <f t="shared" si="130"/>
        <v>5.7729861332236396</v>
      </c>
      <c r="BX39" s="161">
        <f t="shared" si="130"/>
        <v>19.325452679627858</v>
      </c>
      <c r="BY39" s="161">
        <f t="shared" si="130"/>
        <v>-2.1351302177264699</v>
      </c>
      <c r="BZ39" s="161">
        <f t="shared" si="130"/>
        <v>16.880158725401458</v>
      </c>
      <c r="CA39" s="161">
        <f t="shared" si="130"/>
        <v>-3.5924265203436505</v>
      </c>
      <c r="CB39" s="161">
        <f t="shared" si="130"/>
        <v>-4.0930770714147968</v>
      </c>
      <c r="CC39" s="1039">
        <f t="shared" si="130"/>
        <v>-0.98566877535645858</v>
      </c>
      <c r="CD39" s="1191">
        <f t="shared" si="130"/>
        <v>6.9186008459344066</v>
      </c>
      <c r="CE39" s="157">
        <f t="shared" si="130"/>
        <v>2.3757560742273824</v>
      </c>
      <c r="CF39" s="1319">
        <f>CF40-100</f>
        <v>9.7246296704169026</v>
      </c>
      <c r="CG39" s="984">
        <f>CG40-100</f>
        <v>12.302522514449564</v>
      </c>
      <c r="CH39" s="1186">
        <f t="shared" ref="CH39:CU39" si="131">CH40-100</f>
        <v>-5.7044942455846837</v>
      </c>
      <c r="CI39" s="161">
        <f t="shared" si="131"/>
        <v>-12.434078603763609</v>
      </c>
      <c r="CJ39" s="345">
        <f t="shared" si="131"/>
        <v>-9.4019415162884883</v>
      </c>
      <c r="CK39" s="345">
        <f t="shared" si="131"/>
        <v>-27.579315839657269</v>
      </c>
      <c r="CL39" s="345">
        <f t="shared" si="131"/>
        <v>-56.097573966072808</v>
      </c>
      <c r="CM39" s="161">
        <f t="shared" si="131"/>
        <v>-36.986232030775454</v>
      </c>
      <c r="CN39" s="1375">
        <f t="shared" si="131"/>
        <v>-18.263119185862081</v>
      </c>
      <c r="CO39" s="1375">
        <f t="shared" si="131"/>
        <v>-10.047163349576323</v>
      </c>
      <c r="CP39" s="1375">
        <f t="shared" si="131"/>
        <v>4.3968921483152883</v>
      </c>
      <c r="CQ39" s="1375">
        <f t="shared" si="131"/>
        <v>13.61827641299449</v>
      </c>
      <c r="CR39" s="1375">
        <f t="shared" si="131"/>
        <v>2.203181718256559</v>
      </c>
      <c r="CS39" s="1375">
        <f t="shared" si="131"/>
        <v>6.0119958811900602</v>
      </c>
      <c r="CT39" s="1586">
        <f t="shared" si="131"/>
        <v>-12.830142396059273</v>
      </c>
      <c r="CU39" s="988">
        <f t="shared" si="131"/>
        <v>-10.531711127179193</v>
      </c>
      <c r="CV39" s="1726">
        <f>CV40-100</f>
        <v>-24.265235214610811</v>
      </c>
      <c r="CW39" s="1728">
        <f>CW40-100</f>
        <v>-24.22347940804103</v>
      </c>
      <c r="CX39" s="344">
        <f t="shared" ref="CX39:DK39" si="132">CX40-100</f>
        <v>-5.4142998182832685</v>
      </c>
      <c r="CY39" s="1375">
        <f t="shared" si="132"/>
        <v>-5.9572135060447096</v>
      </c>
      <c r="CZ39" s="1375">
        <f t="shared" si="132"/>
        <v>11.657656425844309</v>
      </c>
      <c r="DA39" s="1375">
        <f t="shared" si="132"/>
        <v>30.51581719150164</v>
      </c>
      <c r="DB39" s="1375">
        <f t="shared" si="132"/>
        <v>66.406847104781093</v>
      </c>
      <c r="DC39" s="1375">
        <f t="shared" si="132"/>
        <v>64.484570732800364</v>
      </c>
      <c r="DD39" s="1375">
        <f t="shared" si="132"/>
        <v>15.720343246467621</v>
      </c>
      <c r="DE39" s="1375">
        <f t="shared" si="132"/>
        <v>-11.508756662678124</v>
      </c>
      <c r="DF39" s="1375">
        <f t="shared" si="132"/>
        <v>-56.238471042205504</v>
      </c>
      <c r="DG39" s="1375">
        <f t="shared" si="132"/>
        <v>-47.808633740285899</v>
      </c>
      <c r="DH39" s="1375">
        <f t="shared" si="132"/>
        <v>-2.7254317671500274</v>
      </c>
      <c r="DI39" s="1375">
        <f t="shared" si="132"/>
        <v>3.2534478534680318</v>
      </c>
      <c r="DJ39" s="1818">
        <f t="shared" si="132"/>
        <v>-1.3565779453028597</v>
      </c>
      <c r="DK39" s="988">
        <f t="shared" si="132"/>
        <v>-100</v>
      </c>
      <c r="DL39" s="1319">
        <f>DL40-100</f>
        <v>19.807868149107605</v>
      </c>
      <c r="DM39" s="2138">
        <f>DM40-100</f>
        <v>8.2896774348291302</v>
      </c>
      <c r="DN39" s="2223">
        <f t="shared" ref="DN39:EA39" si="133">DN40-100</f>
        <v>-28.581499130171693</v>
      </c>
      <c r="DO39" s="2224">
        <f t="shared" si="133"/>
        <v>-100</v>
      </c>
      <c r="DP39" s="2224">
        <f t="shared" si="133"/>
        <v>-100</v>
      </c>
      <c r="DQ39" s="2224">
        <f t="shared" si="133"/>
        <v>-100</v>
      </c>
      <c r="DR39" s="2224">
        <f t="shared" si="133"/>
        <v>-100</v>
      </c>
      <c r="DS39" s="2224">
        <f t="shared" si="133"/>
        <v>-100</v>
      </c>
      <c r="DT39" s="2224">
        <f t="shared" si="133"/>
        <v>-100</v>
      </c>
      <c r="DU39" s="2224">
        <f t="shared" si="133"/>
        <v>-100</v>
      </c>
      <c r="DV39" s="2224">
        <f t="shared" si="133"/>
        <v>-100</v>
      </c>
      <c r="DW39" s="2224">
        <f t="shared" si="133"/>
        <v>-100</v>
      </c>
      <c r="DX39" s="2224">
        <f t="shared" si="133"/>
        <v>-100</v>
      </c>
      <c r="DY39" s="2231">
        <f t="shared" si="133"/>
        <v>-100</v>
      </c>
      <c r="DZ39" s="1863">
        <f t="shared" si="133"/>
        <v>-93.93324139405712</v>
      </c>
      <c r="EA39" s="988" t="e">
        <f t="shared" si="133"/>
        <v>#DIV/0!</v>
      </c>
      <c r="EB39" s="1319">
        <f>EB40-100</f>
        <v>-88.865372305976791</v>
      </c>
      <c r="EC39" s="1422">
        <f>EC40-100</f>
        <v>-100</v>
      </c>
    </row>
    <row r="40" spans="2:133" s="685" customFormat="1" ht="27.75" hidden="1" customHeight="1" thickBot="1">
      <c r="B40" s="674">
        <v>100.66916391379581</v>
      </c>
      <c r="C40" s="674">
        <f>C38/B38*100</f>
        <v>95.941699704529483</v>
      </c>
      <c r="D40" s="2574"/>
      <c r="E40" s="2575"/>
      <c r="F40" s="675">
        <f>F38/C38*100</f>
        <v>72.135571425982945</v>
      </c>
      <c r="G40" s="675">
        <v>92.996730422488071</v>
      </c>
      <c r="H40" s="675">
        <v>56.273070883659123</v>
      </c>
      <c r="I40" s="675">
        <v>69.7</v>
      </c>
      <c r="J40" s="675">
        <f t="shared" ref="J40:AK40" si="134">J38/F38*100</f>
        <v>114.22849803242777</v>
      </c>
      <c r="K40" s="675">
        <f t="shared" si="134"/>
        <v>94.044724836719567</v>
      </c>
      <c r="L40" s="675">
        <f t="shared" si="134"/>
        <v>142.13929974417869</v>
      </c>
      <c r="M40" s="675">
        <f t="shared" si="134"/>
        <v>116.68504136061684</v>
      </c>
      <c r="N40" s="675">
        <f t="shared" si="134"/>
        <v>86.067921596958797</v>
      </c>
      <c r="O40" s="675">
        <f t="shared" si="134"/>
        <v>105.88934756402656</v>
      </c>
      <c r="P40" s="675">
        <f t="shared" si="134"/>
        <v>64.734536497361987</v>
      </c>
      <c r="Q40" s="675">
        <f t="shared" si="134"/>
        <v>78.923549572266367</v>
      </c>
      <c r="R40" s="675">
        <f t="shared" si="134"/>
        <v>126.88972815565197</v>
      </c>
      <c r="S40" s="675">
        <f t="shared" si="134"/>
        <v>108.52613203015144</v>
      </c>
      <c r="T40" s="675">
        <f t="shared" si="134"/>
        <v>174.25593464496603</v>
      </c>
      <c r="U40" s="675">
        <f t="shared" si="134"/>
        <v>140.5704521856934</v>
      </c>
      <c r="V40" s="675">
        <f t="shared" si="134"/>
        <v>97.070104733812684</v>
      </c>
      <c r="W40" s="675">
        <f t="shared" si="134"/>
        <v>101.59967936261629</v>
      </c>
      <c r="X40" s="675">
        <f t="shared" si="134"/>
        <v>91.864979259243611</v>
      </c>
      <c r="Y40" s="675">
        <f t="shared" si="134"/>
        <v>96.866158425643192</v>
      </c>
      <c r="Z40" s="675">
        <f t="shared" si="134"/>
        <v>98.155058951413437</v>
      </c>
      <c r="AA40" s="675">
        <f t="shared" si="134"/>
        <v>94.945328905758757</v>
      </c>
      <c r="AB40" s="675">
        <f t="shared" si="134"/>
        <v>100.49681847741911</v>
      </c>
      <c r="AC40" s="675">
        <f t="shared" si="134"/>
        <v>95.528163525875016</v>
      </c>
      <c r="AD40" s="675">
        <f t="shared" si="134"/>
        <v>95.819581279033656</v>
      </c>
      <c r="AE40" s="675">
        <f t="shared" si="134"/>
        <v>96.492449467574502</v>
      </c>
      <c r="AF40" s="675">
        <f t="shared" si="134"/>
        <v>92.648360166555761</v>
      </c>
      <c r="AG40" s="675">
        <f t="shared" si="134"/>
        <v>94.809511434003639</v>
      </c>
      <c r="AH40" s="676">
        <f t="shared" si="134"/>
        <v>99.993854440439364</v>
      </c>
      <c r="AI40" s="675">
        <f t="shared" si="134"/>
        <v>103.22722138705554</v>
      </c>
      <c r="AJ40" s="675">
        <f t="shared" si="134"/>
        <v>96.92324399032529</v>
      </c>
      <c r="AK40" s="675">
        <f t="shared" si="134"/>
        <v>102.6758037922506</v>
      </c>
      <c r="AL40" s="677"/>
      <c r="AM40" s="678"/>
      <c r="AN40" s="678"/>
      <c r="AO40" s="678"/>
      <c r="AP40" s="678"/>
      <c r="AQ40" s="678"/>
      <c r="AR40" s="678"/>
      <c r="AS40" s="678"/>
      <c r="AT40" s="678"/>
      <c r="AU40" s="678"/>
      <c r="AV40" s="678"/>
      <c r="AW40" s="678"/>
      <c r="AX40" s="679">
        <f t="shared" ref="AX40:CC40" si="135">AX38/AH38*100</f>
        <v>105.69170789153213</v>
      </c>
      <c r="AY40" s="675">
        <f t="shared" si="135"/>
        <v>104.29927880929795</v>
      </c>
      <c r="AZ40" s="675">
        <f t="shared" si="135"/>
        <v>108.27789004506083</v>
      </c>
      <c r="BA40" s="675">
        <f t="shared" si="135"/>
        <v>103.47959484767645</v>
      </c>
      <c r="BB40" s="677">
        <f t="shared" si="135"/>
        <v>102.53686332156333</v>
      </c>
      <c r="BC40" s="678">
        <f t="shared" si="135"/>
        <v>102.2321174490551</v>
      </c>
      <c r="BD40" s="678">
        <f t="shared" si="135"/>
        <v>101.04667259962426</v>
      </c>
      <c r="BE40" s="678">
        <f t="shared" si="135"/>
        <v>99.73223505324232</v>
      </c>
      <c r="BF40" s="678">
        <f t="shared" si="135"/>
        <v>102.60510011172673</v>
      </c>
      <c r="BG40" s="678">
        <f t="shared" si="135"/>
        <v>93.515175790411249</v>
      </c>
      <c r="BH40" s="678">
        <f t="shared" si="135"/>
        <v>98.3363110993471</v>
      </c>
      <c r="BI40" s="678">
        <f t="shared" si="135"/>
        <v>101.94795263214415</v>
      </c>
      <c r="BJ40" s="678">
        <f t="shared" si="135"/>
        <v>90.322353603603602</v>
      </c>
      <c r="BK40" s="678">
        <f t="shared" si="135"/>
        <v>106.58690869086908</v>
      </c>
      <c r="BL40" s="678">
        <f t="shared" si="135"/>
        <v>99.74686595949855</v>
      </c>
      <c r="BM40" s="678">
        <f t="shared" si="135"/>
        <v>93.606314108191697</v>
      </c>
      <c r="BN40" s="709">
        <f t="shared" si="135"/>
        <v>99.235285028313953</v>
      </c>
      <c r="BO40" s="709">
        <f t="shared" si="135"/>
        <v>100.58466569148496</v>
      </c>
      <c r="BP40" s="675">
        <f t="shared" si="135"/>
        <v>100.15413125379213</v>
      </c>
      <c r="BQ40" s="675">
        <f t="shared" si="135"/>
        <v>97.412261750444102</v>
      </c>
      <c r="BR40" s="681">
        <f t="shared" si="135"/>
        <v>109.54168575693531</v>
      </c>
      <c r="BS40" s="682">
        <f t="shared" si="135"/>
        <v>109.33424881963241</v>
      </c>
      <c r="BT40" s="683">
        <f t="shared" si="135"/>
        <v>102.6962427278999</v>
      </c>
      <c r="BU40" s="683">
        <f t="shared" si="135"/>
        <v>113.56570289369226</v>
      </c>
      <c r="BV40" s="683">
        <f t="shared" si="135"/>
        <v>119.90995018520884</v>
      </c>
      <c r="BW40" s="683">
        <f t="shared" si="135"/>
        <v>105.77298613322364</v>
      </c>
      <c r="BX40" s="683">
        <f t="shared" si="135"/>
        <v>119.32545267962786</v>
      </c>
      <c r="BY40" s="683">
        <f t="shared" si="135"/>
        <v>97.86486978227353</v>
      </c>
      <c r="BZ40" s="683">
        <f t="shared" si="135"/>
        <v>116.88015872540146</v>
      </c>
      <c r="CA40" s="683">
        <f t="shared" si="135"/>
        <v>96.407573479656349</v>
      </c>
      <c r="CB40" s="683">
        <f t="shared" si="135"/>
        <v>95.906922928585203</v>
      </c>
      <c r="CC40" s="1035">
        <f t="shared" si="135"/>
        <v>99.014331224643541</v>
      </c>
      <c r="CD40" s="683">
        <f>CD38/SUM(BB38:BM38)*100</f>
        <v>106.91860084593441</v>
      </c>
      <c r="CE40" s="675">
        <f t="shared" ref="CE40:CS40" si="136">CE38/BO38*100</f>
        <v>102.37575607422738</v>
      </c>
      <c r="CF40" s="682">
        <f t="shared" si="136"/>
        <v>109.7246296704169</v>
      </c>
      <c r="CG40" s="677">
        <f t="shared" si="136"/>
        <v>112.30252251444956</v>
      </c>
      <c r="CH40" s="1160">
        <f t="shared" si="136"/>
        <v>94.295505754415316</v>
      </c>
      <c r="CI40" s="683">
        <f t="shared" si="136"/>
        <v>87.565921396236391</v>
      </c>
      <c r="CJ40" s="1280">
        <f t="shared" si="136"/>
        <v>90.598058483711512</v>
      </c>
      <c r="CK40" s="1280">
        <f t="shared" si="136"/>
        <v>72.420684160342731</v>
      </c>
      <c r="CL40" s="1280">
        <f t="shared" si="136"/>
        <v>43.902426033927192</v>
      </c>
      <c r="CM40" s="1280">
        <f t="shared" si="136"/>
        <v>63.013767969224546</v>
      </c>
      <c r="CN40" s="1360">
        <f t="shared" si="136"/>
        <v>81.736880814137919</v>
      </c>
      <c r="CO40" s="1360">
        <f t="shared" si="136"/>
        <v>89.952836650423677</v>
      </c>
      <c r="CP40" s="1360">
        <f t="shared" si="136"/>
        <v>104.39689214831529</v>
      </c>
      <c r="CQ40" s="1360">
        <f t="shared" si="136"/>
        <v>113.61827641299449</v>
      </c>
      <c r="CR40" s="1360">
        <f t="shared" si="136"/>
        <v>102.20318171825656</v>
      </c>
      <c r="CS40" s="1360">
        <f t="shared" si="136"/>
        <v>106.01199588119006</v>
      </c>
      <c r="CT40" s="1585">
        <f>CT38/SUM(BR38:CC38)*100</f>
        <v>87.169857603940727</v>
      </c>
      <c r="CU40" s="709">
        <f t="shared" ref="CU40:DI40" si="137">CU38/CE38*100</f>
        <v>89.468288872820807</v>
      </c>
      <c r="CV40" s="677">
        <f t="shared" si="137"/>
        <v>75.734764785389189</v>
      </c>
      <c r="CW40" s="709">
        <f t="shared" si="137"/>
        <v>75.77652059195897</v>
      </c>
      <c r="CX40" s="682">
        <f t="shared" si="137"/>
        <v>94.585700181716732</v>
      </c>
      <c r="CY40" s="1360">
        <f t="shared" si="137"/>
        <v>94.04278649395529</v>
      </c>
      <c r="CZ40" s="1360">
        <f t="shared" si="137"/>
        <v>111.65765642584431</v>
      </c>
      <c r="DA40" s="1360">
        <f t="shared" si="137"/>
        <v>130.51581719150164</v>
      </c>
      <c r="DB40" s="1360">
        <f t="shared" si="137"/>
        <v>166.40684710478109</v>
      </c>
      <c r="DC40" s="1360">
        <f t="shared" si="137"/>
        <v>164.48457073280036</v>
      </c>
      <c r="DD40" s="1360">
        <f t="shared" si="137"/>
        <v>115.72034324646762</v>
      </c>
      <c r="DE40" s="1360">
        <f t="shared" si="137"/>
        <v>88.491243337321876</v>
      </c>
      <c r="DF40" s="1360">
        <f t="shared" si="137"/>
        <v>43.761528957794496</v>
      </c>
      <c r="DG40" s="1360">
        <f t="shared" si="137"/>
        <v>52.191366259714101</v>
      </c>
      <c r="DH40" s="1360">
        <f t="shared" si="137"/>
        <v>97.274568232849973</v>
      </c>
      <c r="DI40" s="1360">
        <f t="shared" si="137"/>
        <v>103.25344785346803</v>
      </c>
      <c r="DJ40" s="1817">
        <f>DJ38/SUM(CH38:CS38)*100</f>
        <v>98.64342205469714</v>
      </c>
      <c r="DK40" s="709">
        <f t="shared" ref="DK40:DY40" si="138">DK38/CU38*100</f>
        <v>0</v>
      </c>
      <c r="DL40" s="682">
        <f t="shared" si="138"/>
        <v>119.80786814910761</v>
      </c>
      <c r="DM40" s="2139">
        <f t="shared" si="138"/>
        <v>108.28967743482913</v>
      </c>
      <c r="DN40" s="2227">
        <f t="shared" si="138"/>
        <v>71.418500869828307</v>
      </c>
      <c r="DO40" s="2228">
        <f t="shared" si="138"/>
        <v>0</v>
      </c>
      <c r="DP40" s="2228">
        <f t="shared" si="138"/>
        <v>0</v>
      </c>
      <c r="DQ40" s="2228">
        <f t="shared" si="138"/>
        <v>0</v>
      </c>
      <c r="DR40" s="2228">
        <f t="shared" si="138"/>
        <v>0</v>
      </c>
      <c r="DS40" s="2228">
        <f t="shared" si="138"/>
        <v>0</v>
      </c>
      <c r="DT40" s="2228">
        <f t="shared" si="138"/>
        <v>0</v>
      </c>
      <c r="DU40" s="2228">
        <f t="shared" si="138"/>
        <v>0</v>
      </c>
      <c r="DV40" s="2228">
        <f t="shared" si="138"/>
        <v>0</v>
      </c>
      <c r="DW40" s="2228">
        <f t="shared" si="138"/>
        <v>0</v>
      </c>
      <c r="DX40" s="2228">
        <f t="shared" si="138"/>
        <v>0</v>
      </c>
      <c r="DY40" s="2229">
        <f t="shared" si="138"/>
        <v>0</v>
      </c>
      <c r="DZ40" s="1820">
        <f>DZ38/SUM(CX38:DI38)*100</f>
        <v>6.0667586059428817</v>
      </c>
      <c r="EA40" s="709" t="e">
        <f>EA38/DK38*100</f>
        <v>#DIV/0!</v>
      </c>
      <c r="EB40" s="682">
        <f>EB38/DL38*100</f>
        <v>11.134627694023209</v>
      </c>
      <c r="EC40" s="684">
        <f>EC38/DM38*100</f>
        <v>0</v>
      </c>
    </row>
    <row r="41" spans="2:133" ht="27.75" customHeight="1">
      <c r="B41" s="9">
        <f>B11+B21</f>
        <v>4378121</v>
      </c>
      <c r="C41" s="9">
        <f>C11+C21</f>
        <v>4326062</v>
      </c>
      <c r="D41" s="2574"/>
      <c r="E41" s="2566" t="s">
        <v>95</v>
      </c>
      <c r="F41" s="135">
        <f t="shared" ref="F41:AL41" si="139">F11+F21+F31</f>
        <v>3691241</v>
      </c>
      <c r="G41" s="136">
        <f t="shared" si="139"/>
        <v>4193547</v>
      </c>
      <c r="H41" s="137">
        <f>H11+H21</f>
        <v>1490761</v>
      </c>
      <c r="I41" s="670">
        <f>I11+I21+I31</f>
        <v>1833217</v>
      </c>
      <c r="J41" s="135">
        <f t="shared" si="139"/>
        <v>4510008</v>
      </c>
      <c r="K41" s="136">
        <f t="shared" si="139"/>
        <v>4520236</v>
      </c>
      <c r="L41" s="137">
        <f t="shared" si="139"/>
        <v>2256911</v>
      </c>
      <c r="M41" s="670">
        <f>M11+M21+M31</f>
        <v>2156866</v>
      </c>
      <c r="N41" s="135">
        <f t="shared" si="139"/>
        <v>4374642</v>
      </c>
      <c r="O41" s="136">
        <f t="shared" si="139"/>
        <v>4627361</v>
      </c>
      <c r="P41" s="137">
        <f t="shared" si="139"/>
        <v>2016471</v>
      </c>
      <c r="Q41" s="670">
        <f>Q11+Q21+Q31</f>
        <v>2013630</v>
      </c>
      <c r="R41" s="135">
        <f t="shared" si="139"/>
        <v>5489282</v>
      </c>
      <c r="S41" s="136">
        <f t="shared" si="139"/>
        <v>5442633</v>
      </c>
      <c r="T41" s="137">
        <f t="shared" si="139"/>
        <v>2879221</v>
      </c>
      <c r="U41" s="670">
        <f>U11+U21+U31</f>
        <v>2763912</v>
      </c>
      <c r="V41" s="135">
        <f t="shared" si="139"/>
        <v>5826622</v>
      </c>
      <c r="W41" s="136">
        <f t="shared" si="139"/>
        <v>5891140</v>
      </c>
      <c r="X41" s="137">
        <f t="shared" si="139"/>
        <v>2879077</v>
      </c>
      <c r="Y41" s="670">
        <f>Y11+Y21+Y31</f>
        <v>2876122</v>
      </c>
      <c r="Z41" s="135">
        <f t="shared" si="139"/>
        <v>6074054</v>
      </c>
      <c r="AA41" s="136">
        <f t="shared" si="139"/>
        <v>6085312</v>
      </c>
      <c r="AB41" s="137">
        <f t="shared" si="139"/>
        <v>2988122</v>
      </c>
      <c r="AC41" s="670">
        <f>AC11+AC21+AC31</f>
        <v>3058222</v>
      </c>
      <c r="AD41" s="135">
        <f t="shared" si="139"/>
        <v>6048349</v>
      </c>
      <c r="AE41" s="136">
        <f t="shared" si="139"/>
        <v>6062301</v>
      </c>
      <c r="AF41" s="137">
        <f t="shared" si="139"/>
        <v>2987766</v>
      </c>
      <c r="AG41" s="670">
        <f>AG11+AG21+AG31</f>
        <v>3021565</v>
      </c>
      <c r="AH41" s="135">
        <f t="shared" si="139"/>
        <v>6178300</v>
      </c>
      <c r="AI41" s="136">
        <f t="shared" si="139"/>
        <v>6293391</v>
      </c>
      <c r="AJ41" s="137">
        <f t="shared" si="139"/>
        <v>3069544</v>
      </c>
      <c r="AK41" s="670">
        <f>AK11+AK21+AK31</f>
        <v>3098695</v>
      </c>
      <c r="AL41" s="138">
        <f t="shared" si="139"/>
        <v>510147</v>
      </c>
      <c r="AM41" s="139">
        <f t="shared" ref="AM41:AW41" si="140">AM11+AM21+AM31</f>
        <v>505164</v>
      </c>
      <c r="AN41" s="139">
        <f t="shared" si="140"/>
        <v>588504</v>
      </c>
      <c r="AO41" s="139">
        <f t="shared" si="140"/>
        <v>481108</v>
      </c>
      <c r="AP41" s="139">
        <f t="shared" si="140"/>
        <v>544140</v>
      </c>
      <c r="AQ41" s="139">
        <f t="shared" si="140"/>
        <v>532911</v>
      </c>
      <c r="AR41" s="139">
        <f t="shared" si="140"/>
        <v>462285</v>
      </c>
      <c r="AS41" s="139">
        <f t="shared" si="140"/>
        <v>512686</v>
      </c>
      <c r="AT41" s="139">
        <f t="shared" si="140"/>
        <v>538806</v>
      </c>
      <c r="AU41" s="139">
        <f t="shared" si="140"/>
        <v>535358</v>
      </c>
      <c r="AV41" s="139">
        <f t="shared" si="140"/>
        <v>538846</v>
      </c>
      <c r="AW41" s="139">
        <f t="shared" si="140"/>
        <v>451492</v>
      </c>
      <c r="AX41" s="165">
        <f>SUM(AL41:AW41)</f>
        <v>6201447</v>
      </c>
      <c r="AY41" s="136">
        <f>AY11+AY21+AY31</f>
        <v>6132292</v>
      </c>
      <c r="AZ41" s="137">
        <f>AZ11+AZ21+AZ31</f>
        <v>3161974</v>
      </c>
      <c r="BA41" s="670">
        <f>BA11+BA21+BA31</f>
        <v>3071936</v>
      </c>
      <c r="BB41" s="138">
        <f>BB11+BB21+BB31</f>
        <v>521784</v>
      </c>
      <c r="BC41" s="139">
        <f t="shared" ref="BC41:BM41" si="141">BC11+BC21+BC31</f>
        <v>458612</v>
      </c>
      <c r="BD41" s="139">
        <f t="shared" si="141"/>
        <v>554264</v>
      </c>
      <c r="BE41" s="139">
        <f t="shared" si="141"/>
        <v>510889</v>
      </c>
      <c r="BF41" s="139">
        <f t="shared" si="141"/>
        <v>559298</v>
      </c>
      <c r="BG41" s="139">
        <f t="shared" si="141"/>
        <v>517279</v>
      </c>
      <c r="BH41" s="139">
        <f t="shared" si="141"/>
        <v>527698</v>
      </c>
      <c r="BI41" s="139">
        <f t="shared" si="141"/>
        <v>543972</v>
      </c>
      <c r="BJ41" s="139">
        <f t="shared" si="141"/>
        <v>533648</v>
      </c>
      <c r="BK41" s="139">
        <f t="shared" si="141"/>
        <v>583986</v>
      </c>
      <c r="BL41" s="139">
        <f t="shared" si="141"/>
        <v>564008</v>
      </c>
      <c r="BM41" s="139">
        <f t="shared" si="141"/>
        <v>461622</v>
      </c>
      <c r="BN41" s="140">
        <f>SUM(BB41:BM41)</f>
        <v>6337060</v>
      </c>
      <c r="BO41" s="987">
        <f t="shared" ref="BO41:BV41" si="142">BO11+BO21+BO31</f>
        <v>6326002</v>
      </c>
      <c r="BP41" s="137">
        <f>BP11+BP21+BP31</f>
        <v>3122126</v>
      </c>
      <c r="BQ41" s="670">
        <f>BQ11+BQ21+BQ31</f>
        <v>3192784</v>
      </c>
      <c r="BR41" s="141">
        <f t="shared" si="142"/>
        <v>529926</v>
      </c>
      <c r="BS41" s="155">
        <f t="shared" si="142"/>
        <v>456479</v>
      </c>
      <c r="BT41" s="143">
        <f t="shared" si="142"/>
        <v>537197</v>
      </c>
      <c r="BU41" s="143">
        <f t="shared" si="142"/>
        <v>527280</v>
      </c>
      <c r="BV41" s="143">
        <f t="shared" si="142"/>
        <v>563520</v>
      </c>
      <c r="BW41" s="143">
        <f t="shared" ref="BW41:CL41" si="143">BW11+BW21+BW31</f>
        <v>513983</v>
      </c>
      <c r="BX41" s="143">
        <f t="shared" si="143"/>
        <v>494884</v>
      </c>
      <c r="BY41" s="143">
        <f t="shared" si="143"/>
        <v>502441</v>
      </c>
      <c r="BZ41" s="143">
        <f t="shared" si="143"/>
        <v>515248</v>
      </c>
      <c r="CA41" s="143">
        <f>CA11+CA21+CA31</f>
        <v>552910</v>
      </c>
      <c r="CB41" s="143">
        <f>CB11+CB21+CB31</f>
        <v>545260</v>
      </c>
      <c r="CC41" s="1037">
        <f>CC11+CC21+CC31</f>
        <v>461031</v>
      </c>
      <c r="CD41" s="1189">
        <f t="shared" si="143"/>
        <v>6200159</v>
      </c>
      <c r="CE41" s="136">
        <f t="shared" si="143"/>
        <v>5985015</v>
      </c>
      <c r="CF41" s="1318">
        <f>CF11+CF21+CF31</f>
        <v>3128385</v>
      </c>
      <c r="CG41" s="983">
        <f t="shared" si="143"/>
        <v>3117356</v>
      </c>
      <c r="CH41" s="1158">
        <f t="shared" si="143"/>
        <v>498482</v>
      </c>
      <c r="CI41" s="143">
        <f t="shared" si="143"/>
        <v>401660</v>
      </c>
      <c r="CJ41" s="143">
        <f t="shared" si="143"/>
        <v>408290</v>
      </c>
      <c r="CK41" s="143">
        <f t="shared" si="143"/>
        <v>167784</v>
      </c>
      <c r="CL41" s="143">
        <f t="shared" si="143"/>
        <v>243984</v>
      </c>
      <c r="CM41" s="143">
        <f t="shared" ref="CM41:CU41" si="144">CM11+CM21+CM31</f>
        <v>436879</v>
      </c>
      <c r="CN41" s="1358">
        <f>CN11+CN21+CN31</f>
        <v>445409</v>
      </c>
      <c r="CO41" s="1358">
        <f t="shared" si="144"/>
        <v>447159</v>
      </c>
      <c r="CP41" s="1358">
        <f t="shared" si="144"/>
        <v>566789</v>
      </c>
      <c r="CQ41" s="1358">
        <f t="shared" si="144"/>
        <v>563231</v>
      </c>
      <c r="CR41" s="1358">
        <f t="shared" si="144"/>
        <v>557499</v>
      </c>
      <c r="CS41" s="1358">
        <f t="shared" si="144"/>
        <v>531545</v>
      </c>
      <c r="CT41" s="162">
        <f t="shared" si="144"/>
        <v>5268711</v>
      </c>
      <c r="CU41" s="987">
        <f t="shared" si="144"/>
        <v>5526253</v>
      </c>
      <c r="CV41" s="981">
        <f t="shared" ref="CV41:DD41" si="145">CV11+CV21+CV31</f>
        <v>2157119</v>
      </c>
      <c r="CW41" s="1725">
        <f t="shared" si="145"/>
        <v>2307971</v>
      </c>
      <c r="CX41" s="155">
        <f t="shared" si="145"/>
        <v>533744</v>
      </c>
      <c r="CY41" s="1358">
        <f t="shared" si="145"/>
        <v>457943</v>
      </c>
      <c r="CZ41" s="1358">
        <f t="shared" si="145"/>
        <v>574287</v>
      </c>
      <c r="DA41" s="1358">
        <f t="shared" si="145"/>
        <v>533833</v>
      </c>
      <c r="DB41" s="1358">
        <f t="shared" si="145"/>
        <v>495508</v>
      </c>
      <c r="DC41" s="1358">
        <f t="shared" si="145"/>
        <v>580712</v>
      </c>
      <c r="DD41" s="1358">
        <f t="shared" si="145"/>
        <v>494460</v>
      </c>
      <c r="DE41" s="1358">
        <f t="shared" ref="DE41:DK41" si="146">DE11+DE21+DE31</f>
        <v>388169</v>
      </c>
      <c r="DF41" s="1358">
        <f t="shared" si="146"/>
        <v>424585</v>
      </c>
      <c r="DG41" s="1358">
        <f t="shared" si="146"/>
        <v>517939</v>
      </c>
      <c r="DH41" s="1358">
        <f t="shared" si="146"/>
        <v>594343</v>
      </c>
      <c r="DI41" s="1358">
        <f t="shared" si="146"/>
        <v>589749</v>
      </c>
      <c r="DJ41" s="1815">
        <f t="shared" si="146"/>
        <v>6185272</v>
      </c>
      <c r="DK41" s="987">
        <f t="shared" si="146"/>
        <v>0</v>
      </c>
      <c r="DL41" s="1318">
        <f>DL11+DL21+DL31</f>
        <v>3176027</v>
      </c>
      <c r="DM41" s="2126">
        <f>DM11+DM21+DM31</f>
        <v>2917741</v>
      </c>
      <c r="DN41" s="2230">
        <f t="shared" ref="DN41:EA41" si="147">DN11+DN21+DN31</f>
        <v>517224</v>
      </c>
      <c r="DO41" s="2221">
        <f t="shared" si="147"/>
        <v>0</v>
      </c>
      <c r="DP41" s="2221">
        <f t="shared" si="147"/>
        <v>0</v>
      </c>
      <c r="DQ41" s="2221">
        <f t="shared" si="147"/>
        <v>0</v>
      </c>
      <c r="DR41" s="2221">
        <f t="shared" si="147"/>
        <v>0</v>
      </c>
      <c r="DS41" s="2221">
        <f t="shared" si="147"/>
        <v>0</v>
      </c>
      <c r="DT41" s="2221">
        <f t="shared" si="147"/>
        <v>0</v>
      </c>
      <c r="DU41" s="2221">
        <f t="shared" si="147"/>
        <v>0</v>
      </c>
      <c r="DV41" s="2221">
        <f t="shared" si="147"/>
        <v>0</v>
      </c>
      <c r="DW41" s="2221">
        <f t="shared" si="147"/>
        <v>0</v>
      </c>
      <c r="DX41" s="2221">
        <f t="shared" si="147"/>
        <v>0</v>
      </c>
      <c r="DY41" s="2222">
        <f t="shared" si="147"/>
        <v>0</v>
      </c>
      <c r="DZ41" s="1861">
        <f t="shared" si="147"/>
        <v>517224</v>
      </c>
      <c r="EA41" s="987">
        <f t="shared" si="147"/>
        <v>0</v>
      </c>
      <c r="EB41" s="1318">
        <f>EB11+EB21+EB31</f>
        <v>517224</v>
      </c>
      <c r="EC41" s="1421">
        <f>EC11+EC21+EC31</f>
        <v>0</v>
      </c>
    </row>
    <row r="42" spans="2:133" ht="27.75" customHeight="1" thickBot="1">
      <c r="B42" s="68"/>
      <c r="C42" s="66"/>
      <c r="D42" s="2575"/>
      <c r="E42" s="2576"/>
      <c r="F42" s="167">
        <f t="shared" ref="F42:CE42" si="148">F43-100</f>
        <v>-14.67433892533208</v>
      </c>
      <c r="G42" s="168">
        <f t="shared" si="148"/>
        <v>9.24393915751142</v>
      </c>
      <c r="H42" s="353">
        <f>H43-100</f>
        <v>-37.038971986931067</v>
      </c>
      <c r="I42" s="673">
        <f>I43-100</f>
        <v>-18</v>
      </c>
      <c r="J42" s="167">
        <f t="shared" si="148"/>
        <v>22.181347682256458</v>
      </c>
      <c r="K42" s="168">
        <f t="shared" si="148"/>
        <v>7.7902787306306465</v>
      </c>
      <c r="L42" s="354">
        <f>L43-100</f>
        <v>51.39321460649964</v>
      </c>
      <c r="M42" s="673">
        <f>M43-100</f>
        <v>17.654702089278018</v>
      </c>
      <c r="N42" s="167">
        <f t="shared" si="148"/>
        <v>-3.0014580905399839</v>
      </c>
      <c r="O42" s="168">
        <f t="shared" si="148"/>
        <v>2.3698983858365068</v>
      </c>
      <c r="P42" s="169">
        <f>P43-100</f>
        <v>-10.653499406932752</v>
      </c>
      <c r="Q42" s="673">
        <f>Q43-100</f>
        <v>-6.6409317964120191</v>
      </c>
      <c r="R42" s="167">
        <f t="shared" si="148"/>
        <v>25.479570671154335</v>
      </c>
      <c r="S42" s="168">
        <f t="shared" si="148"/>
        <v>17.618508692103333</v>
      </c>
      <c r="T42" s="169">
        <f>T43-100</f>
        <v>42.785142955192498</v>
      </c>
      <c r="U42" s="673">
        <f>U43-100</f>
        <v>37.26017192830858</v>
      </c>
      <c r="V42" s="167">
        <f t="shared" si="148"/>
        <v>6.1454303131083492</v>
      </c>
      <c r="W42" s="168">
        <f t="shared" si="148"/>
        <v>8.24062544727893</v>
      </c>
      <c r="X42" s="169">
        <f>X43-100</f>
        <v>-5.0013527964694049E-3</v>
      </c>
      <c r="Y42" s="673">
        <f>Y43-100</f>
        <v>4.0598253489980891</v>
      </c>
      <c r="Z42" s="167">
        <f t="shared" si="148"/>
        <v>4.246577176278123</v>
      </c>
      <c r="AA42" s="355">
        <f t="shared" si="148"/>
        <v>3.2960004345508764</v>
      </c>
      <c r="AB42" s="169">
        <f>AB43-100</f>
        <v>3.7874985629074729</v>
      </c>
      <c r="AC42" s="673">
        <f>AC43-100</f>
        <v>6.3314421293672467</v>
      </c>
      <c r="AD42" s="167">
        <f t="shared" si="148"/>
        <v>-0.42319347177354416</v>
      </c>
      <c r="AE42" s="168">
        <f t="shared" si="148"/>
        <v>-0.37814001977220357</v>
      </c>
      <c r="AF42" s="169">
        <f>AF43-100</f>
        <v>-1.1913837520694415E-2</v>
      </c>
      <c r="AG42" s="673">
        <f>AG43-100</f>
        <v>-1.1986376397789371</v>
      </c>
      <c r="AH42" s="167">
        <f t="shared" si="148"/>
        <v>2.1485367329167104</v>
      </c>
      <c r="AI42" s="168">
        <f t="shared" si="148"/>
        <v>3.8119189396897326</v>
      </c>
      <c r="AJ42" s="169">
        <f>AJ43-100</f>
        <v>2.7370952075898884</v>
      </c>
      <c r="AK42" s="673">
        <f>AK43-100</f>
        <v>2.5526506959141955</v>
      </c>
      <c r="AL42" s="170">
        <f t="shared" si="148"/>
        <v>-100</v>
      </c>
      <c r="AM42" s="171">
        <f t="shared" si="148"/>
        <v>-100</v>
      </c>
      <c r="AN42" s="171">
        <f t="shared" si="148"/>
        <v>-100</v>
      </c>
      <c r="AO42" s="171">
        <f t="shared" si="148"/>
        <v>-100</v>
      </c>
      <c r="AP42" s="171">
        <f t="shared" si="148"/>
        <v>-100</v>
      </c>
      <c r="AQ42" s="171">
        <f t="shared" si="148"/>
        <v>-100</v>
      </c>
      <c r="AR42" s="171">
        <f t="shared" si="148"/>
        <v>-100</v>
      </c>
      <c r="AS42" s="171">
        <f t="shared" si="148"/>
        <v>-100</v>
      </c>
      <c r="AT42" s="171">
        <f t="shared" si="148"/>
        <v>-100</v>
      </c>
      <c r="AU42" s="171">
        <f t="shared" si="148"/>
        <v>-100</v>
      </c>
      <c r="AV42" s="171">
        <f t="shared" si="148"/>
        <v>-100</v>
      </c>
      <c r="AW42" s="171">
        <f t="shared" si="148"/>
        <v>-100</v>
      </c>
      <c r="AX42" s="172">
        <f t="shared" si="148"/>
        <v>0.37464998462360199</v>
      </c>
      <c r="AY42" s="168">
        <f t="shared" si="148"/>
        <v>-2.5598123491770934</v>
      </c>
      <c r="AZ42" s="169">
        <f>AZ43-100</f>
        <v>3.0111964513295959</v>
      </c>
      <c r="BA42" s="673">
        <f>BA43-100</f>
        <v>-0.86355707806028192</v>
      </c>
      <c r="BB42" s="170">
        <f t="shared" si="148"/>
        <v>2.2811072102746834</v>
      </c>
      <c r="BC42" s="171">
        <f t="shared" si="148"/>
        <v>-9.2152251546032602</v>
      </c>
      <c r="BD42" s="171">
        <f t="shared" si="148"/>
        <v>-5.8181422726098759</v>
      </c>
      <c r="BE42" s="171">
        <f t="shared" si="148"/>
        <v>6.1900862176476039</v>
      </c>
      <c r="BF42" s="171">
        <f t="shared" si="148"/>
        <v>2.7856801558422433</v>
      </c>
      <c r="BG42" s="171">
        <f t="shared" si="148"/>
        <v>-2.9333228250120555</v>
      </c>
      <c r="BH42" s="171">
        <f t="shared" si="148"/>
        <v>14.14992915625642</v>
      </c>
      <c r="BI42" s="171">
        <f t="shared" si="148"/>
        <v>6.1023706518219711</v>
      </c>
      <c r="BJ42" s="171">
        <f t="shared" si="148"/>
        <v>-0.95730188602205146</v>
      </c>
      <c r="BK42" s="171">
        <f t="shared" si="148"/>
        <v>9.0832676452019143</v>
      </c>
      <c r="BL42" s="171">
        <f t="shared" si="148"/>
        <v>4.6696087564907174</v>
      </c>
      <c r="BM42" s="171">
        <f t="shared" si="148"/>
        <v>2.2436720916428214</v>
      </c>
      <c r="BN42" s="172">
        <f t="shared" si="148"/>
        <v>2.1867960816241805</v>
      </c>
      <c r="BO42" s="989">
        <f t="shared" si="148"/>
        <v>3.1588515354454785</v>
      </c>
      <c r="BP42" s="169">
        <f>BP43-100</f>
        <v>-1.2602254161482591</v>
      </c>
      <c r="BQ42" s="673">
        <f>BQ43-100</f>
        <v>3.9339361236692412</v>
      </c>
      <c r="BR42" s="356">
        <f t="shared" si="148"/>
        <v>1.5604158042408471</v>
      </c>
      <c r="BS42" s="357">
        <f t="shared" si="148"/>
        <v>-0.46509903796673768</v>
      </c>
      <c r="BT42" s="358">
        <f t="shared" si="148"/>
        <v>-3.079218567325313</v>
      </c>
      <c r="BU42" s="359">
        <f t="shared" si="148"/>
        <v>3.2083290108027427</v>
      </c>
      <c r="BV42" s="359">
        <f t="shared" si="148"/>
        <v>0.75487486098644752</v>
      </c>
      <c r="BW42" s="359">
        <f t="shared" si="148"/>
        <v>-0.63718032241789047</v>
      </c>
      <c r="BX42" s="359">
        <f t="shared" ref="BX42:CC42" si="149">BX43-100</f>
        <v>-6.2183294232686137</v>
      </c>
      <c r="BY42" s="175">
        <f t="shared" si="149"/>
        <v>-7.6347679659982504</v>
      </c>
      <c r="BZ42" s="359">
        <f t="shared" si="149"/>
        <v>-3.447965700236864</v>
      </c>
      <c r="CA42" s="359">
        <f t="shared" si="149"/>
        <v>-5.3213604435722743</v>
      </c>
      <c r="CB42" s="359">
        <f t="shared" si="149"/>
        <v>-3.3240663253003504</v>
      </c>
      <c r="CC42" s="1040">
        <f t="shared" si="149"/>
        <v>-0.12802682714429636</v>
      </c>
      <c r="CD42" s="1192">
        <f t="shared" si="148"/>
        <v>-2.1603235569806856</v>
      </c>
      <c r="CE42" s="168">
        <f t="shared" si="148"/>
        <v>-5.3902448971720247</v>
      </c>
      <c r="CF42" s="1330">
        <f>CF43-100</f>
        <v>0.20047237042963673</v>
      </c>
      <c r="CG42" s="985">
        <f>CG43-100</f>
        <v>-2.3624523300041602</v>
      </c>
      <c r="CH42" s="1187">
        <f t="shared" ref="CH42:CU42" si="150">CH43-100</f>
        <v>-5.933658661775425</v>
      </c>
      <c r="CI42" s="359">
        <f t="shared" si="150"/>
        <v>-12.009095708674451</v>
      </c>
      <c r="CJ42" s="359">
        <f t="shared" si="150"/>
        <v>-23.996224848612329</v>
      </c>
      <c r="CK42" s="359">
        <f t="shared" si="150"/>
        <v>-68.179335457441965</v>
      </c>
      <c r="CL42" s="359">
        <f t="shared" si="150"/>
        <v>-56.703577512776832</v>
      </c>
      <c r="CM42" s="359">
        <f t="shared" si="150"/>
        <v>-15.001274361214286</v>
      </c>
      <c r="CN42" s="1377">
        <f t="shared" si="150"/>
        <v>-9.9972922947599869</v>
      </c>
      <c r="CO42" s="1377">
        <f t="shared" si="150"/>
        <v>-11.002684892355518</v>
      </c>
      <c r="CP42" s="1377">
        <f t="shared" si="150"/>
        <v>10.003144117007736</v>
      </c>
      <c r="CQ42" s="1377">
        <f t="shared" si="150"/>
        <v>1.8666690781501387</v>
      </c>
      <c r="CR42" s="1377">
        <f t="shared" si="150"/>
        <v>2.2446172468180379</v>
      </c>
      <c r="CS42" s="1377">
        <f t="shared" si="150"/>
        <v>15.294850020931335</v>
      </c>
      <c r="CT42" s="1587">
        <f t="shared" si="150"/>
        <v>-15.022969572231943</v>
      </c>
      <c r="CU42" s="989">
        <f t="shared" si="150"/>
        <v>-7.6651771131734847</v>
      </c>
      <c r="CV42" s="1729">
        <f>CV43-100</f>
        <v>-31.046882017398758</v>
      </c>
      <c r="CW42" s="1730">
        <f>CW43-100</f>
        <v>-25.963829604318533</v>
      </c>
      <c r="CX42" s="1724">
        <f t="shared" ref="CX42:DK42" si="151">CX43-100</f>
        <v>7.0738762884116113</v>
      </c>
      <c r="CY42" s="1377">
        <f t="shared" si="151"/>
        <v>14.01259771946421</v>
      </c>
      <c r="CZ42" s="1377">
        <f t="shared" si="151"/>
        <v>40.656641112934437</v>
      </c>
      <c r="DA42" s="1377">
        <f t="shared" si="151"/>
        <v>218.16680970771944</v>
      </c>
      <c r="DB42" s="1377">
        <f t="shared" si="151"/>
        <v>103.09036658141517</v>
      </c>
      <c r="DC42" s="1377">
        <f t="shared" si="151"/>
        <v>32.922845913857145</v>
      </c>
      <c r="DD42" s="1377">
        <f t="shared" si="151"/>
        <v>11.012574959194808</v>
      </c>
      <c r="DE42" s="1377">
        <f t="shared" si="151"/>
        <v>-13.192175490150035</v>
      </c>
      <c r="DF42" s="1377">
        <f t="shared" si="151"/>
        <v>-25.089407169158179</v>
      </c>
      <c r="DG42" s="1377">
        <f t="shared" si="151"/>
        <v>-8.0414607860717808</v>
      </c>
      <c r="DH42" s="1377">
        <f t="shared" si="151"/>
        <v>6.6088010920198883</v>
      </c>
      <c r="DI42" s="1377">
        <f t="shared" si="151"/>
        <v>10.949966606778361</v>
      </c>
      <c r="DJ42" s="1819">
        <f t="shared" si="151"/>
        <v>17.396304333261028</v>
      </c>
      <c r="DK42" s="989">
        <f t="shared" si="151"/>
        <v>-100</v>
      </c>
      <c r="DL42" s="1320">
        <f>DL43-100</f>
        <v>47.234668092024577</v>
      </c>
      <c r="DM42" s="1577">
        <f>DM43-100</f>
        <v>26.420175990079599</v>
      </c>
      <c r="DN42" s="2233">
        <f t="shared" ref="DN42:EA42" si="152">DN43-100</f>
        <v>-3.0951167600947258</v>
      </c>
      <c r="DO42" s="2234">
        <f t="shared" si="152"/>
        <v>-100</v>
      </c>
      <c r="DP42" s="2234">
        <f t="shared" si="152"/>
        <v>-100</v>
      </c>
      <c r="DQ42" s="2234">
        <f t="shared" si="152"/>
        <v>-100</v>
      </c>
      <c r="DR42" s="2234">
        <f t="shared" si="152"/>
        <v>-100</v>
      </c>
      <c r="DS42" s="2234">
        <f t="shared" si="152"/>
        <v>-100</v>
      </c>
      <c r="DT42" s="2234">
        <f t="shared" si="152"/>
        <v>-100</v>
      </c>
      <c r="DU42" s="2234">
        <f t="shared" si="152"/>
        <v>-100</v>
      </c>
      <c r="DV42" s="2234">
        <f t="shared" si="152"/>
        <v>-100</v>
      </c>
      <c r="DW42" s="2234">
        <f t="shared" si="152"/>
        <v>-100</v>
      </c>
      <c r="DX42" s="2234">
        <f t="shared" si="152"/>
        <v>-100</v>
      </c>
      <c r="DY42" s="2235">
        <f t="shared" si="152"/>
        <v>-100</v>
      </c>
      <c r="DZ42" s="1864">
        <f t="shared" si="152"/>
        <v>-91.637813179436577</v>
      </c>
      <c r="EA42" s="989" t="e">
        <f t="shared" si="152"/>
        <v>#DIV/0!</v>
      </c>
      <c r="EB42" s="1320">
        <f>EB43-100</f>
        <v>-83.714748016940661</v>
      </c>
      <c r="EC42" s="1425">
        <f>EC43-100</f>
        <v>-100</v>
      </c>
    </row>
    <row r="43" spans="2:133" s="685" customFormat="1" ht="27.75" hidden="1" customHeight="1" thickBot="1">
      <c r="B43" s="702">
        <v>111.33910951518726</v>
      </c>
      <c r="C43" s="674">
        <f>C41/B41*100</f>
        <v>98.810928249813102</v>
      </c>
      <c r="D43" s="703"/>
      <c r="E43" s="703"/>
      <c r="F43" s="675">
        <f>F41/C41*100</f>
        <v>85.32566107466792</v>
      </c>
      <c r="G43" s="675">
        <v>109.24393915751142</v>
      </c>
      <c r="H43" s="675">
        <v>62.961028013068933</v>
      </c>
      <c r="I43" s="675">
        <v>82</v>
      </c>
      <c r="J43" s="675">
        <f t="shared" ref="J43:AK43" si="153">J41/F41*100</f>
        <v>122.18134768225646</v>
      </c>
      <c r="K43" s="675">
        <f t="shared" si="153"/>
        <v>107.79027873063065</v>
      </c>
      <c r="L43" s="675">
        <f t="shared" si="153"/>
        <v>151.39321460649964</v>
      </c>
      <c r="M43" s="675">
        <f t="shared" si="153"/>
        <v>117.65470208927802</v>
      </c>
      <c r="N43" s="675">
        <f t="shared" si="153"/>
        <v>96.998541909460016</v>
      </c>
      <c r="O43" s="675">
        <f t="shared" si="153"/>
        <v>102.36989838583651</v>
      </c>
      <c r="P43" s="675">
        <f t="shared" si="153"/>
        <v>89.346500593067248</v>
      </c>
      <c r="Q43" s="675">
        <f t="shared" si="153"/>
        <v>93.359068203587981</v>
      </c>
      <c r="R43" s="675">
        <f t="shared" si="153"/>
        <v>125.47957067115433</v>
      </c>
      <c r="S43" s="675">
        <f t="shared" si="153"/>
        <v>117.61850869210333</v>
      </c>
      <c r="T43" s="675">
        <f t="shared" si="153"/>
        <v>142.7851429551925</v>
      </c>
      <c r="U43" s="675">
        <f t="shared" si="153"/>
        <v>137.26017192830858</v>
      </c>
      <c r="V43" s="675">
        <f t="shared" si="153"/>
        <v>106.14543031310835</v>
      </c>
      <c r="W43" s="675">
        <f t="shared" si="153"/>
        <v>108.24062544727893</v>
      </c>
      <c r="X43" s="676">
        <f t="shared" si="153"/>
        <v>99.994998647203531</v>
      </c>
      <c r="Y43" s="675">
        <f t="shared" si="153"/>
        <v>104.05982534899809</v>
      </c>
      <c r="Z43" s="675">
        <f t="shared" si="153"/>
        <v>104.24657717627812</v>
      </c>
      <c r="AA43" s="675">
        <f t="shared" si="153"/>
        <v>103.29600043455088</v>
      </c>
      <c r="AB43" s="675">
        <f t="shared" si="153"/>
        <v>103.78749856290747</v>
      </c>
      <c r="AC43" s="675">
        <f t="shared" si="153"/>
        <v>106.33144212936725</v>
      </c>
      <c r="AD43" s="675">
        <f t="shared" si="153"/>
        <v>99.576806528226456</v>
      </c>
      <c r="AE43" s="675">
        <f t="shared" si="153"/>
        <v>99.621859980227796</v>
      </c>
      <c r="AF43" s="676">
        <f t="shared" si="153"/>
        <v>99.988086162479306</v>
      </c>
      <c r="AG43" s="675">
        <f t="shared" si="153"/>
        <v>98.801362360221063</v>
      </c>
      <c r="AH43" s="675">
        <f t="shared" si="153"/>
        <v>102.14853673291671</v>
      </c>
      <c r="AI43" s="675">
        <f t="shared" si="153"/>
        <v>103.81191893968973</v>
      </c>
      <c r="AJ43" s="675">
        <f t="shared" si="153"/>
        <v>102.73709520758989</v>
      </c>
      <c r="AK43" s="675">
        <f t="shared" si="153"/>
        <v>102.5526506959142</v>
      </c>
      <c r="AL43" s="677"/>
      <c r="AM43" s="678"/>
      <c r="AN43" s="678"/>
      <c r="AO43" s="678"/>
      <c r="AP43" s="678"/>
      <c r="AQ43" s="678"/>
      <c r="AR43" s="678"/>
      <c r="AS43" s="678"/>
      <c r="AT43" s="678"/>
      <c r="AU43" s="678"/>
      <c r="AV43" s="678"/>
      <c r="AW43" s="678"/>
      <c r="AX43" s="679">
        <f t="shared" ref="AX43:CC43" si="154">AX41/AH41*100</f>
        <v>100.3746499846236</v>
      </c>
      <c r="AY43" s="675">
        <f t="shared" si="154"/>
        <v>97.440187650822907</v>
      </c>
      <c r="AZ43" s="675">
        <f t="shared" si="154"/>
        <v>103.0111964513296</v>
      </c>
      <c r="BA43" s="675">
        <f t="shared" si="154"/>
        <v>99.136442921939718</v>
      </c>
      <c r="BB43" s="677">
        <f t="shared" si="154"/>
        <v>102.28110721027468</v>
      </c>
      <c r="BC43" s="678">
        <f t="shared" si="154"/>
        <v>90.78477484539674</v>
      </c>
      <c r="BD43" s="678">
        <f t="shared" si="154"/>
        <v>94.181857727390124</v>
      </c>
      <c r="BE43" s="678">
        <f t="shared" si="154"/>
        <v>106.1900862176476</v>
      </c>
      <c r="BF43" s="678">
        <f t="shared" si="154"/>
        <v>102.78568015584224</v>
      </c>
      <c r="BG43" s="678">
        <f t="shared" si="154"/>
        <v>97.066677174987944</v>
      </c>
      <c r="BH43" s="678">
        <f t="shared" si="154"/>
        <v>114.14992915625642</v>
      </c>
      <c r="BI43" s="678">
        <f t="shared" si="154"/>
        <v>106.10237065182197</v>
      </c>
      <c r="BJ43" s="678">
        <f t="shared" si="154"/>
        <v>99.042698113977949</v>
      </c>
      <c r="BK43" s="678">
        <f t="shared" si="154"/>
        <v>109.08326764520191</v>
      </c>
      <c r="BL43" s="678">
        <f t="shared" si="154"/>
        <v>104.66960875649072</v>
      </c>
      <c r="BM43" s="678">
        <f t="shared" si="154"/>
        <v>102.24367209164282</v>
      </c>
      <c r="BN43" s="709">
        <f t="shared" si="154"/>
        <v>102.18679608162418</v>
      </c>
      <c r="BO43" s="709">
        <f t="shared" si="154"/>
        <v>103.15885153544548</v>
      </c>
      <c r="BP43" s="675">
        <f t="shared" si="154"/>
        <v>98.739774583851741</v>
      </c>
      <c r="BQ43" s="675">
        <f t="shared" si="154"/>
        <v>103.93393612366924</v>
      </c>
      <c r="BR43" s="704">
        <f t="shared" si="154"/>
        <v>101.56041580424085</v>
      </c>
      <c r="BS43" s="705">
        <f t="shared" si="154"/>
        <v>99.534900962033262</v>
      </c>
      <c r="BT43" s="680">
        <f t="shared" si="154"/>
        <v>96.920781432674687</v>
      </c>
      <c r="BU43" s="706">
        <f t="shared" si="154"/>
        <v>103.20832901080274</v>
      </c>
      <c r="BV43" s="707">
        <f t="shared" si="154"/>
        <v>100.75487486098645</v>
      </c>
      <c r="BW43" s="708">
        <f t="shared" si="154"/>
        <v>99.36281967758211</v>
      </c>
      <c r="BX43" s="718">
        <f t="shared" si="154"/>
        <v>93.781670576731386</v>
      </c>
      <c r="BY43" s="707">
        <f t="shared" si="154"/>
        <v>92.36523203400175</v>
      </c>
      <c r="BZ43" s="708">
        <f t="shared" si="154"/>
        <v>96.552034299763136</v>
      </c>
      <c r="CA43" s="708">
        <f t="shared" si="154"/>
        <v>94.678639556427726</v>
      </c>
      <c r="CB43" s="708">
        <f t="shared" si="154"/>
        <v>96.67593367469965</v>
      </c>
      <c r="CC43" s="708">
        <f t="shared" si="154"/>
        <v>99.871973172855704</v>
      </c>
      <c r="CD43" s="717">
        <f>CD41/SUM(BB41:BM41)*100</f>
        <v>97.839676443019314</v>
      </c>
      <c r="CE43" s="677">
        <f t="shared" ref="CE43:CS43" si="155">CE41/BO41*100</f>
        <v>94.609755102827975</v>
      </c>
      <c r="CF43" s="677">
        <f t="shared" si="155"/>
        <v>100.20047237042964</v>
      </c>
      <c r="CG43" s="675">
        <f t="shared" si="155"/>
        <v>97.63754766999584</v>
      </c>
      <c r="CH43" s="1043">
        <f t="shared" si="155"/>
        <v>94.066341338224575</v>
      </c>
      <c r="CI43" s="705">
        <f t="shared" si="155"/>
        <v>87.990904291325549</v>
      </c>
      <c r="CJ43" s="680">
        <f t="shared" si="155"/>
        <v>76.003775151387671</v>
      </c>
      <c r="CK43" s="706">
        <f t="shared" si="155"/>
        <v>31.820664542558035</v>
      </c>
      <c r="CL43" s="707">
        <f t="shared" si="155"/>
        <v>43.296422487223168</v>
      </c>
      <c r="CM43" s="708">
        <f t="shared" si="155"/>
        <v>84.998725638785714</v>
      </c>
      <c r="CN43" s="1043">
        <f t="shared" si="155"/>
        <v>90.002707705240013</v>
      </c>
      <c r="CO43" s="1043">
        <f t="shared" si="155"/>
        <v>88.997315107644482</v>
      </c>
      <c r="CP43" s="1043">
        <f t="shared" si="155"/>
        <v>110.00314411700774</v>
      </c>
      <c r="CQ43" s="1043">
        <f t="shared" si="155"/>
        <v>101.86666907815014</v>
      </c>
      <c r="CR43" s="708">
        <f t="shared" si="155"/>
        <v>102.24461724681804</v>
      </c>
      <c r="CS43" s="1043">
        <f t="shared" si="155"/>
        <v>115.29485002093134</v>
      </c>
      <c r="CT43" s="684">
        <f>CT41/SUM(BR41:CC41)*100</f>
        <v>84.977030427768057</v>
      </c>
      <c r="CU43" s="677">
        <f t="shared" ref="CU43:DI43" si="156">CU41/CE41*100</f>
        <v>92.334822886826515</v>
      </c>
      <c r="CV43" s="677">
        <f t="shared" si="156"/>
        <v>68.953117982601242</v>
      </c>
      <c r="CW43" s="675">
        <f t="shared" si="156"/>
        <v>74.036170395681467</v>
      </c>
      <c r="CX43" s="705">
        <f t="shared" si="156"/>
        <v>107.07387628841161</v>
      </c>
      <c r="CY43" s="705">
        <f t="shared" si="156"/>
        <v>114.01259771946421</v>
      </c>
      <c r="CZ43" s="705">
        <f t="shared" si="156"/>
        <v>140.65664111293444</v>
      </c>
      <c r="DA43" s="705">
        <f t="shared" si="156"/>
        <v>318.16680970771944</v>
      </c>
      <c r="DB43" s="705">
        <f t="shared" si="156"/>
        <v>203.09036658141517</v>
      </c>
      <c r="DC43" s="705">
        <f t="shared" si="156"/>
        <v>132.92284591385715</v>
      </c>
      <c r="DD43" s="705">
        <f t="shared" si="156"/>
        <v>111.01257495919481</v>
      </c>
      <c r="DE43" s="705">
        <f t="shared" si="156"/>
        <v>86.807824509849965</v>
      </c>
      <c r="DF43" s="705">
        <f t="shared" si="156"/>
        <v>74.910592830841821</v>
      </c>
      <c r="DG43" s="705">
        <f t="shared" si="156"/>
        <v>91.958539213928219</v>
      </c>
      <c r="DH43" s="1043">
        <f t="shared" si="156"/>
        <v>106.60880109201989</v>
      </c>
      <c r="DI43" s="705">
        <f t="shared" si="156"/>
        <v>110.94996660677836</v>
      </c>
      <c r="DJ43" s="684">
        <f>DJ41/SUM(CH41:CS41)*100</f>
        <v>117.39630433326103</v>
      </c>
      <c r="DK43" s="677">
        <f t="shared" ref="DK43:DY43" si="157">DK41/CU41*100</f>
        <v>0</v>
      </c>
      <c r="DL43" s="677">
        <f t="shared" si="157"/>
        <v>147.23466809202458</v>
      </c>
      <c r="DM43" s="675">
        <f t="shared" si="157"/>
        <v>126.4201759900796</v>
      </c>
      <c r="DN43" s="705">
        <f t="shared" si="157"/>
        <v>96.904883239905274</v>
      </c>
      <c r="DO43" s="705">
        <f t="shared" si="157"/>
        <v>0</v>
      </c>
      <c r="DP43" s="705">
        <f t="shared" si="157"/>
        <v>0</v>
      </c>
      <c r="DQ43" s="705">
        <f t="shared" si="157"/>
        <v>0</v>
      </c>
      <c r="DR43" s="705">
        <f t="shared" si="157"/>
        <v>0</v>
      </c>
      <c r="DS43" s="705">
        <f t="shared" si="157"/>
        <v>0</v>
      </c>
      <c r="DT43" s="705">
        <f t="shared" si="157"/>
        <v>0</v>
      </c>
      <c r="DU43" s="705">
        <f t="shared" si="157"/>
        <v>0</v>
      </c>
      <c r="DV43" s="705">
        <f t="shared" si="157"/>
        <v>0</v>
      </c>
      <c r="DW43" s="705">
        <f t="shared" si="157"/>
        <v>0</v>
      </c>
      <c r="DX43" s="1043">
        <f t="shared" si="157"/>
        <v>0</v>
      </c>
      <c r="DY43" s="708">
        <f t="shared" si="157"/>
        <v>0</v>
      </c>
      <c r="DZ43" s="684">
        <f>DZ41/SUM(CX41:DI41)*100</f>
        <v>8.3621868205634282</v>
      </c>
      <c r="EA43" s="677" t="e">
        <f>EA41/DK41*100</f>
        <v>#DIV/0!</v>
      </c>
      <c r="EB43" s="677">
        <f>EB41/DL41*100</f>
        <v>16.285251983059336</v>
      </c>
      <c r="EC43" s="675">
        <f>EC41/DM41*100</f>
        <v>0</v>
      </c>
    </row>
    <row r="44" spans="2:133" ht="27.75" customHeight="1"/>
    <row r="45" spans="2:133" ht="27.75" customHeight="1"/>
    <row r="49" spans="9:133">
      <c r="AS49" s="18"/>
      <c r="AT49" s="18"/>
      <c r="AU49" s="18"/>
      <c r="AV49" s="18"/>
      <c r="BB49" s="18"/>
    </row>
    <row r="50" spans="9:133">
      <c r="AS50" s="18"/>
      <c r="AT50" s="18"/>
      <c r="AU50" s="18"/>
      <c r="AV50" s="18"/>
    </row>
    <row r="51" spans="9:133">
      <c r="I51" s="18"/>
      <c r="M51" s="18"/>
      <c r="Q51" s="18"/>
      <c r="U51" s="18"/>
      <c r="Y51" s="18"/>
      <c r="AC51" s="18"/>
      <c r="AG51" s="18"/>
      <c r="AK51" s="18"/>
      <c r="BA51" s="18"/>
      <c r="BQ51" s="18"/>
      <c r="CG51" s="18"/>
      <c r="CW51" s="18"/>
      <c r="DM51" s="18"/>
      <c r="EC51" s="18"/>
    </row>
  </sheetData>
  <sheetProtection algorithmName="SHA-512" hashValue="EkgH+8NdOaD+dDE/7BdnlilzrZmXrcIKmVQqOgc3evT53UW7qBjS9LmznNgzv5JPwpH5Zy/evsfGdsrWIJddNw==" saltValue="PrA4PnqppOuAw3tuxtzI7Q==" spinCount="100000" sheet="1" objects="1" scenarios="1"/>
  <customSheetViews>
    <customSheetView guid="{F331A933-D01F-4452-8098-885072408C01}" hiddenRows="1" hiddenColumns="1">
      <pane xSplit="5" ySplit="3" topLeftCell="BN4" activePane="bottomRight" state="frozen"/>
      <selection pane="bottomRight" activeCell="CL31" sqref="CL31"/>
      <pageMargins left="0.7" right="0.7" top="0.75" bottom="0.75" header="0.3" footer="0.3"/>
      <pageSetup paperSize="8" scale="95" orientation="landscape" r:id="rId1"/>
    </customSheetView>
    <customSheetView guid="{97CB7DFC-8A5B-431E-90B8-FBA4A6BBAEC8}" hiddenColumns="1">
      <pane xSplit="3" ySplit="3" topLeftCell="D4" activePane="bottomRight" state="frozen"/>
      <selection pane="bottomRight" activeCell="E3" sqref="E3"/>
      <pageMargins left="0.7" right="0.7" top="0.75" bottom="0.75" header="0.3" footer="0.3"/>
      <pageSetup paperSize="9" orientation="portrait" r:id="rId2"/>
    </customSheetView>
    <customSheetView guid="{DBBA6C60-A5A4-40CA-8BB4-C91C2ECFC575}" hiddenColumns="1">
      <pane xSplit="3" ySplit="3" topLeftCell="D4" activePane="bottomRight" state="frozen"/>
      <selection pane="bottomRight" activeCell="E3" sqref="E3"/>
      <pageMargins left="0.7" right="0.7" top="0.75" bottom="0.75" header="0.3" footer="0.3"/>
      <pageSetup paperSize="9" orientation="portrait" r:id="rId3"/>
    </customSheetView>
    <customSheetView guid="{C692FAC9-3AA5-42A3-887A-EF7C3E11EB0A}" hiddenColumns="1">
      <pane xSplit="3" ySplit="3" topLeftCell="D4" activePane="bottomRight" state="frozen"/>
      <selection pane="bottomRight" activeCell="E3" sqref="E3"/>
      <pageMargins left="0.7" right="0.7" top="0.75" bottom="0.75" header="0.3" footer="0.3"/>
      <pageSetup paperSize="9" orientation="portrait" r:id="rId4"/>
    </customSheetView>
  </customSheetViews>
  <mergeCells count="17">
    <mergeCell ref="D25:D33"/>
    <mergeCell ref="E25:E27"/>
    <mergeCell ref="E28:E30"/>
    <mergeCell ref="E31:E33"/>
    <mergeCell ref="D35:D42"/>
    <mergeCell ref="E35:E37"/>
    <mergeCell ref="E38:E40"/>
    <mergeCell ref="E41:E42"/>
    <mergeCell ref="D3:E3"/>
    <mergeCell ref="D5:D13"/>
    <mergeCell ref="E5:E7"/>
    <mergeCell ref="E8:E10"/>
    <mergeCell ref="E11:E13"/>
    <mergeCell ref="D15:D23"/>
    <mergeCell ref="E15:E17"/>
    <mergeCell ref="E18:E20"/>
    <mergeCell ref="E21:E23"/>
  </mergeCells>
  <phoneticPr fontId="3"/>
  <pageMargins left="0.7" right="0.7" top="0.75" bottom="0.75" header="0.3" footer="0.3"/>
  <pageSetup paperSize="8" scale="93" orientation="landscape"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I41"/>
  <sheetViews>
    <sheetView view="pageBreakPreview" zoomScaleNormal="70" zoomScaleSheetLayoutView="100" workbookViewId="0">
      <pane xSplit="5" ySplit="3" topLeftCell="N4" activePane="bottomRight" state="frozen"/>
      <selection activeCell="E15" sqref="E15"/>
      <selection pane="topRight" activeCell="E15" sqref="E15"/>
      <selection pane="bottomLeft" activeCell="E15" sqref="E15"/>
      <selection pane="bottomRight" activeCell="N4" sqref="N4"/>
    </sheetView>
  </sheetViews>
  <sheetFormatPr defaultColWidth="9" defaultRowHeight="14" outlineLevelCol="1"/>
  <cols>
    <col min="1" max="1" width="5.453125" style="10" customWidth="1"/>
    <col min="2" max="2" width="11.08984375" style="69" customWidth="1"/>
    <col min="3" max="3" width="15.90625" style="69" customWidth="1"/>
    <col min="4" max="7" width="11.08984375" style="10" hidden="1" customWidth="1"/>
    <col min="8" max="9" width="14.08984375" style="10" hidden="1" customWidth="1"/>
    <col min="10" max="11" width="11.08984375" style="10" hidden="1" customWidth="1"/>
    <col min="12" max="13" width="14.08984375" style="10" hidden="1" customWidth="1"/>
    <col min="14" max="14" width="11.08984375" style="10" customWidth="1"/>
    <col min="15" max="15" width="11.08984375" style="10" hidden="1" customWidth="1"/>
    <col min="16" max="17" width="14.08984375" style="10" hidden="1" customWidth="1"/>
    <col min="18" max="18" width="11.08984375" style="10" customWidth="1"/>
    <col min="19" max="19" width="11.08984375" style="10" hidden="1" customWidth="1"/>
    <col min="20" max="21" width="14.08984375" style="10" hidden="1" customWidth="1"/>
    <col min="22" max="22" width="11.08984375" style="10" customWidth="1"/>
    <col min="23" max="23" width="11.08984375" style="10" hidden="1" customWidth="1"/>
    <col min="24" max="25" width="14.08984375" style="10" hidden="1" customWidth="1"/>
    <col min="26" max="26" width="11.08984375" style="10" customWidth="1"/>
    <col min="27" max="27" width="11.08984375" style="10" hidden="1" customWidth="1"/>
    <col min="28" max="29" width="14.08984375" style="10" hidden="1" customWidth="1"/>
    <col min="30" max="30" width="11.08984375" style="10" customWidth="1"/>
    <col min="31" max="31" width="11.08984375" style="10" hidden="1" customWidth="1"/>
    <col min="32" max="33" width="14.08984375" style="10" hidden="1" customWidth="1"/>
    <col min="34" max="57" width="11.08984375" style="10" hidden="1" customWidth="1"/>
    <col min="58" max="58" width="11.08984375" style="10" customWidth="1"/>
    <col min="59" max="59" width="11.08984375" style="10" hidden="1" customWidth="1"/>
    <col min="60" max="61" width="14.08984375" style="10" hidden="1" customWidth="1"/>
    <col min="62" max="85" width="11.08984375" style="10" hidden="1" customWidth="1"/>
    <col min="86" max="86" width="11.08984375" style="10" customWidth="1"/>
    <col min="87" max="87" width="11.08984375" style="10" hidden="1" customWidth="1"/>
    <col min="88" max="89" width="14.08984375" style="10" hidden="1" customWidth="1"/>
    <col min="90" max="113" width="11.08984375" style="10" hidden="1" customWidth="1"/>
    <col min="114" max="114" width="11.08984375" style="10" customWidth="1"/>
    <col min="115" max="115" width="11.08984375" style="10" hidden="1" customWidth="1"/>
    <col min="116" max="117" width="14.08984375" style="10" hidden="1" customWidth="1"/>
    <col min="118" max="141" width="11.08984375" style="10" hidden="1" customWidth="1" outlineLevel="1"/>
    <col min="142" max="142" width="11.08984375" style="10" customWidth="1" collapsed="1"/>
    <col min="143" max="143" width="11.08984375" style="10" hidden="1" customWidth="1"/>
    <col min="144" max="145" width="14.08984375" style="10" hidden="1" customWidth="1"/>
    <col min="146" max="169" width="11.08984375" style="10" hidden="1" customWidth="1" outlineLevel="1"/>
    <col min="170" max="170" width="11.08984375" style="10" customWidth="1" collapsed="1"/>
    <col min="171" max="172" width="11.08984375" style="10" hidden="1" customWidth="1"/>
    <col min="173" max="174" width="14.08984375" style="10" hidden="1" customWidth="1"/>
    <col min="175" max="198" width="11.08984375" style="10" hidden="1" customWidth="1" outlineLevel="1"/>
    <col min="199" max="199" width="11.08984375" style="10" customWidth="1" collapsed="1"/>
    <col min="200" max="201" width="11.08984375" style="10" hidden="1" customWidth="1"/>
    <col min="202" max="203" width="14.08984375" style="10" hidden="1" customWidth="1"/>
    <col min="204" max="204" width="11.08984375" style="39" hidden="1" customWidth="1"/>
    <col min="205" max="206" width="11.08984375" style="10" customWidth="1"/>
    <col min="207" max="228" width="11.08984375" style="10" hidden="1" customWidth="1"/>
    <col min="229" max="229" width="55.36328125" style="4" customWidth="1"/>
    <col min="230" max="231" width="11.08984375" style="10" hidden="1" customWidth="1"/>
    <col min="232" max="232" width="55.36328125" style="4" hidden="1" customWidth="1"/>
    <col min="233" max="234" width="11.08984375" style="10" hidden="1" customWidth="1"/>
    <col min="235" max="235" width="48.90625" style="39" hidden="1" customWidth="1"/>
    <col min="236" max="237" width="14.08984375" style="10" hidden="1" customWidth="1"/>
    <col min="238" max="238" width="48.90625" style="39" hidden="1" customWidth="1"/>
    <col min="239" max="239" width="14.08984375" style="10" hidden="1" customWidth="1"/>
    <col min="240" max="240" width="11.08984375" style="39" hidden="1" customWidth="1"/>
    <col min="241" max="241" width="48.90625" style="39" hidden="1" customWidth="1"/>
    <col min="242" max="242" width="9" style="10"/>
    <col min="243" max="243" width="10.453125" style="10" bestFit="1" customWidth="1"/>
    <col min="244" max="16384" width="9" style="10"/>
  </cols>
  <sheetData>
    <row r="1" spans="1:243" ht="18">
      <c r="B1" s="58" t="s">
        <v>96</v>
      </c>
      <c r="C1" s="72"/>
    </row>
    <row r="2" spans="1:243" ht="14.5" thickBot="1">
      <c r="DJ2" s="25"/>
      <c r="DK2" s="25"/>
      <c r="DL2" s="25"/>
      <c r="DP2" s="34"/>
      <c r="DQ2" s="34"/>
      <c r="EN2" s="25"/>
      <c r="ER2" s="11"/>
      <c r="ES2" s="11"/>
      <c r="FQ2" s="25"/>
      <c r="FS2" s="11"/>
      <c r="FT2" s="11"/>
      <c r="FU2" s="11"/>
      <c r="FV2" s="11"/>
      <c r="FW2" s="11"/>
      <c r="FX2" s="11"/>
      <c r="FY2" s="11"/>
      <c r="FZ2" s="11"/>
      <c r="GA2" s="11"/>
      <c r="GB2" s="11"/>
      <c r="GC2" s="11"/>
      <c r="GD2" s="11"/>
      <c r="GE2" s="11"/>
      <c r="GF2" s="11"/>
      <c r="GG2" s="11"/>
      <c r="GH2" s="11"/>
      <c r="GI2" s="11"/>
      <c r="GJ2" s="11"/>
      <c r="GK2" s="11"/>
      <c r="GL2" s="11"/>
      <c r="GO2" s="11"/>
      <c r="GP2" s="11"/>
      <c r="GR2" s="61" t="s">
        <v>275</v>
      </c>
      <c r="GT2" s="25"/>
      <c r="GW2" s="11"/>
      <c r="GX2" s="11"/>
      <c r="GY2" s="11"/>
      <c r="GZ2" s="11"/>
      <c r="HA2" s="11"/>
      <c r="HB2" s="11"/>
      <c r="HC2" s="11"/>
      <c r="HD2" s="11"/>
      <c r="HE2" s="11"/>
      <c r="HF2" s="11"/>
      <c r="HG2" s="11"/>
      <c r="HH2" s="11"/>
      <c r="HI2" s="11"/>
      <c r="HJ2" s="11"/>
      <c r="HK2" s="11"/>
      <c r="HL2" s="11"/>
      <c r="HM2" s="11"/>
      <c r="HN2" s="11"/>
      <c r="HO2" s="11"/>
      <c r="HP2" s="11"/>
      <c r="HU2" s="61" t="s">
        <v>346</v>
      </c>
      <c r="IA2" s="61"/>
      <c r="IB2" s="25"/>
      <c r="IC2" s="25"/>
      <c r="ID2" s="61"/>
      <c r="IG2" s="61"/>
    </row>
    <row r="3" spans="1:243" s="39" customFormat="1" ht="15" thickTop="1" thickBot="1">
      <c r="A3" s="127"/>
      <c r="B3" s="2697"/>
      <c r="C3" s="2698"/>
      <c r="D3" s="128">
        <v>2007</v>
      </c>
      <c r="E3" s="129">
        <v>2008</v>
      </c>
      <c r="F3" s="114">
        <v>2009</v>
      </c>
      <c r="G3" s="115" t="s">
        <v>73</v>
      </c>
      <c r="H3" s="131" t="s">
        <v>156</v>
      </c>
      <c r="I3" s="672" t="s">
        <v>183</v>
      </c>
      <c r="J3" s="114">
        <v>2010</v>
      </c>
      <c r="K3" s="115" t="s">
        <v>83</v>
      </c>
      <c r="L3" s="131" t="s">
        <v>157</v>
      </c>
      <c r="M3" s="672" t="s">
        <v>184</v>
      </c>
      <c r="N3" s="114">
        <v>2011</v>
      </c>
      <c r="O3" s="115" t="s">
        <v>84</v>
      </c>
      <c r="P3" s="131" t="s">
        <v>158</v>
      </c>
      <c r="Q3" s="672" t="s">
        <v>185</v>
      </c>
      <c r="R3" s="114">
        <v>2012</v>
      </c>
      <c r="S3" s="115" t="s">
        <v>85</v>
      </c>
      <c r="T3" s="131" t="s">
        <v>159</v>
      </c>
      <c r="U3" s="672" t="s">
        <v>186</v>
      </c>
      <c r="V3" s="114">
        <v>2013</v>
      </c>
      <c r="W3" s="115" t="s">
        <v>86</v>
      </c>
      <c r="X3" s="131" t="s">
        <v>160</v>
      </c>
      <c r="Y3" s="672" t="s">
        <v>197</v>
      </c>
      <c r="Z3" s="114">
        <v>2014</v>
      </c>
      <c r="AA3" s="115" t="s">
        <v>87</v>
      </c>
      <c r="AB3" s="131" t="s">
        <v>161</v>
      </c>
      <c r="AC3" s="672" t="s">
        <v>196</v>
      </c>
      <c r="AD3" s="114">
        <v>2015</v>
      </c>
      <c r="AE3" s="115" t="s">
        <v>88</v>
      </c>
      <c r="AF3" s="131" t="s">
        <v>162</v>
      </c>
      <c r="AG3" s="672" t="s">
        <v>189</v>
      </c>
      <c r="AH3" s="2692" t="s">
        <v>23</v>
      </c>
      <c r="AI3" s="2693"/>
      <c r="AJ3" s="2694" t="s">
        <v>24</v>
      </c>
      <c r="AK3" s="2693"/>
      <c r="AL3" s="2692" t="s">
        <v>10</v>
      </c>
      <c r="AM3" s="2693"/>
      <c r="AN3" s="2694" t="s">
        <v>11</v>
      </c>
      <c r="AO3" s="2693"/>
      <c r="AP3" s="2692" t="s">
        <v>12</v>
      </c>
      <c r="AQ3" s="2693"/>
      <c r="AR3" s="2694" t="s">
        <v>13</v>
      </c>
      <c r="AS3" s="2693"/>
      <c r="AT3" s="2692" t="s">
        <v>14</v>
      </c>
      <c r="AU3" s="2693"/>
      <c r="AV3" s="2694" t="s">
        <v>15</v>
      </c>
      <c r="AW3" s="2693"/>
      <c r="AX3" s="2692" t="s">
        <v>16</v>
      </c>
      <c r="AY3" s="2693"/>
      <c r="AZ3" s="2694" t="s">
        <v>17</v>
      </c>
      <c r="BA3" s="2693"/>
      <c r="BB3" s="2692" t="s">
        <v>18</v>
      </c>
      <c r="BC3" s="2693"/>
      <c r="BD3" s="2694" t="s">
        <v>19</v>
      </c>
      <c r="BE3" s="2693"/>
      <c r="BF3" s="114">
        <v>2016</v>
      </c>
      <c r="BG3" s="115" t="s">
        <v>89</v>
      </c>
      <c r="BH3" s="131" t="s">
        <v>163</v>
      </c>
      <c r="BI3" s="672" t="s">
        <v>190</v>
      </c>
      <c r="BJ3" s="2692">
        <v>201701</v>
      </c>
      <c r="BK3" s="2693"/>
      <c r="BL3" s="2694" t="s">
        <v>25</v>
      </c>
      <c r="BM3" s="2693"/>
      <c r="BN3" s="2694" t="s">
        <v>2</v>
      </c>
      <c r="BO3" s="2693"/>
      <c r="BP3" s="2694" t="s">
        <v>3</v>
      </c>
      <c r="BQ3" s="2693"/>
      <c r="BR3" s="2694" t="s">
        <v>4</v>
      </c>
      <c r="BS3" s="2693"/>
      <c r="BT3" s="2694" t="s">
        <v>5</v>
      </c>
      <c r="BU3" s="2693"/>
      <c r="BV3" s="2694" t="s">
        <v>26</v>
      </c>
      <c r="BW3" s="2693"/>
      <c r="BX3" s="2694" t="s">
        <v>27</v>
      </c>
      <c r="BY3" s="2693"/>
      <c r="BZ3" s="2694" t="s">
        <v>6</v>
      </c>
      <c r="CA3" s="2693"/>
      <c r="CB3" s="2694" t="s">
        <v>7</v>
      </c>
      <c r="CC3" s="2693"/>
      <c r="CD3" s="2694" t="s">
        <v>8</v>
      </c>
      <c r="CE3" s="2693"/>
      <c r="CF3" s="2692" t="s">
        <v>9</v>
      </c>
      <c r="CG3" s="2693"/>
      <c r="CH3" s="130">
        <v>2017</v>
      </c>
      <c r="CI3" s="124" t="s">
        <v>90</v>
      </c>
      <c r="CJ3" s="131" t="s">
        <v>164</v>
      </c>
      <c r="CK3" s="672" t="s">
        <v>191</v>
      </c>
      <c r="CL3" s="2609" t="s">
        <v>114</v>
      </c>
      <c r="CM3" s="2610"/>
      <c r="CN3" s="2611" t="s">
        <v>115</v>
      </c>
      <c r="CO3" s="2610"/>
      <c r="CP3" s="2611" t="s">
        <v>116</v>
      </c>
      <c r="CQ3" s="2610"/>
      <c r="CR3" s="2611" t="s">
        <v>117</v>
      </c>
      <c r="CS3" s="2610"/>
      <c r="CT3" s="2611" t="s">
        <v>118</v>
      </c>
      <c r="CU3" s="2610"/>
      <c r="CV3" s="2611" t="s">
        <v>119</v>
      </c>
      <c r="CW3" s="2610"/>
      <c r="CX3" s="2611" t="s">
        <v>120</v>
      </c>
      <c r="CY3" s="2610"/>
      <c r="CZ3" s="2611" t="s">
        <v>121</v>
      </c>
      <c r="DA3" s="2610"/>
      <c r="DB3" s="2611" t="s">
        <v>122</v>
      </c>
      <c r="DC3" s="2610"/>
      <c r="DD3" s="2611" t="s">
        <v>123</v>
      </c>
      <c r="DE3" s="2610"/>
      <c r="DF3" s="2611" t="s">
        <v>124</v>
      </c>
      <c r="DG3" s="2610"/>
      <c r="DH3" s="2611" t="s">
        <v>125</v>
      </c>
      <c r="DI3" s="2610"/>
      <c r="DJ3" s="125">
        <v>2018</v>
      </c>
      <c r="DK3" s="126" t="s">
        <v>91</v>
      </c>
      <c r="DL3" s="131" t="s">
        <v>165</v>
      </c>
      <c r="DM3" s="672" t="s">
        <v>192</v>
      </c>
      <c r="DN3" s="2688" t="s">
        <v>126</v>
      </c>
      <c r="DO3" s="2689"/>
      <c r="DP3" s="2606" t="s">
        <v>127</v>
      </c>
      <c r="DQ3" s="2607"/>
      <c r="DR3" s="2602" t="s">
        <v>128</v>
      </c>
      <c r="DS3" s="2600"/>
      <c r="DT3" s="2602" t="s">
        <v>149</v>
      </c>
      <c r="DU3" s="2600"/>
      <c r="DV3" s="2602" t="s">
        <v>154</v>
      </c>
      <c r="DW3" s="2600"/>
      <c r="DX3" s="2602" t="s">
        <v>155</v>
      </c>
      <c r="DY3" s="2600"/>
      <c r="DZ3" s="2602" t="s">
        <v>177</v>
      </c>
      <c r="EA3" s="2600"/>
      <c r="EB3" s="2602" t="s">
        <v>181</v>
      </c>
      <c r="EC3" s="2600"/>
      <c r="ED3" s="2602" t="s">
        <v>193</v>
      </c>
      <c r="EE3" s="2600"/>
      <c r="EF3" s="2602" t="s">
        <v>205</v>
      </c>
      <c r="EG3" s="2600"/>
      <c r="EH3" s="2602" t="s">
        <v>210</v>
      </c>
      <c r="EI3" s="2600"/>
      <c r="EJ3" s="2602" t="s">
        <v>217</v>
      </c>
      <c r="EK3" s="2603"/>
      <c r="EL3" s="1210">
        <v>2019</v>
      </c>
      <c r="EM3" s="124" t="s">
        <v>218</v>
      </c>
      <c r="EN3" s="131" t="s">
        <v>219</v>
      </c>
      <c r="EO3" s="1055" t="s">
        <v>182</v>
      </c>
      <c r="EP3" s="2601" t="s">
        <v>220</v>
      </c>
      <c r="EQ3" s="2600"/>
      <c r="ER3" s="2606" t="s">
        <v>221</v>
      </c>
      <c r="ES3" s="2607"/>
      <c r="ET3" s="2602" t="s">
        <v>222</v>
      </c>
      <c r="EU3" s="2600"/>
      <c r="EV3" s="2602" t="s">
        <v>238</v>
      </c>
      <c r="EW3" s="2600"/>
      <c r="EX3" s="2602" t="s">
        <v>224</v>
      </c>
      <c r="EY3" s="2600"/>
      <c r="EZ3" s="2602" t="s">
        <v>225</v>
      </c>
      <c r="FA3" s="2600"/>
      <c r="FB3" s="2599" t="s">
        <v>258</v>
      </c>
      <c r="FC3" s="2600"/>
      <c r="FD3" s="2599" t="s">
        <v>227</v>
      </c>
      <c r="FE3" s="2600"/>
      <c r="FF3" s="2599" t="s">
        <v>265</v>
      </c>
      <c r="FG3" s="2600"/>
      <c r="FH3" s="2599" t="s">
        <v>229</v>
      </c>
      <c r="FI3" s="2600"/>
      <c r="FJ3" s="2599" t="s">
        <v>230</v>
      </c>
      <c r="FK3" s="2600"/>
      <c r="FL3" s="2599" t="s">
        <v>276</v>
      </c>
      <c r="FM3" s="2600"/>
      <c r="FN3" s="122">
        <v>2020</v>
      </c>
      <c r="FO3" s="2704" t="s">
        <v>251</v>
      </c>
      <c r="FP3" s="2705"/>
      <c r="FQ3" s="1731" t="s">
        <v>254</v>
      </c>
      <c r="FR3" s="1055" t="s">
        <v>253</v>
      </c>
      <c r="FS3" s="2709" t="s">
        <v>278</v>
      </c>
      <c r="FT3" s="2708"/>
      <c r="FU3" s="2703" t="s">
        <v>283</v>
      </c>
      <c r="FV3" s="2607"/>
      <c r="FW3" s="2703" t="s">
        <v>298</v>
      </c>
      <c r="FX3" s="2607"/>
      <c r="FY3" s="2703" t="s">
        <v>301</v>
      </c>
      <c r="FZ3" s="2607"/>
      <c r="GA3" s="2703" t="s">
        <v>308</v>
      </c>
      <c r="GB3" s="2607"/>
      <c r="GC3" s="2703" t="s">
        <v>315</v>
      </c>
      <c r="GD3" s="2607"/>
      <c r="GE3" s="2703" t="s">
        <v>320</v>
      </c>
      <c r="GF3" s="2607"/>
      <c r="GG3" s="2703" t="s">
        <v>324</v>
      </c>
      <c r="GH3" s="2607"/>
      <c r="GI3" s="2703" t="s">
        <v>327</v>
      </c>
      <c r="GJ3" s="2607"/>
      <c r="GK3" s="2703" t="s">
        <v>328</v>
      </c>
      <c r="GL3" s="2607"/>
      <c r="GM3" s="2599" t="s">
        <v>329</v>
      </c>
      <c r="GN3" s="2600"/>
      <c r="GO3" s="2703" t="s">
        <v>351</v>
      </c>
      <c r="GP3" s="2708"/>
      <c r="GQ3" s="1887">
        <v>2021</v>
      </c>
      <c r="GR3" s="1901"/>
      <c r="GS3" s="1321" t="s">
        <v>272</v>
      </c>
      <c r="GT3" s="980" t="s">
        <v>273</v>
      </c>
      <c r="GU3" s="2706" t="s">
        <v>274</v>
      </c>
      <c r="GV3" s="2707"/>
      <c r="GW3" s="2710" t="s">
        <v>330</v>
      </c>
      <c r="GX3" s="2711"/>
      <c r="GY3" s="2712" t="s">
        <v>331</v>
      </c>
      <c r="GZ3" s="2713"/>
      <c r="HA3" s="2712" t="s">
        <v>332</v>
      </c>
      <c r="HB3" s="2713"/>
      <c r="HC3" s="2712" t="s">
        <v>333</v>
      </c>
      <c r="HD3" s="2713"/>
      <c r="HE3" s="2712" t="s">
        <v>334</v>
      </c>
      <c r="HF3" s="2713"/>
      <c r="HG3" s="2712" t="s">
        <v>335</v>
      </c>
      <c r="HH3" s="2713"/>
      <c r="HI3" s="2712" t="s">
        <v>336</v>
      </c>
      <c r="HJ3" s="2713"/>
      <c r="HK3" s="2712" t="s">
        <v>337</v>
      </c>
      <c r="HL3" s="2713"/>
      <c r="HM3" s="2712" t="s">
        <v>338</v>
      </c>
      <c r="HN3" s="2713"/>
      <c r="HO3" s="2712" t="s">
        <v>339</v>
      </c>
      <c r="HP3" s="2713"/>
      <c r="HQ3" s="2712" t="s">
        <v>340</v>
      </c>
      <c r="HR3" s="2713"/>
      <c r="HS3" s="2714" t="s">
        <v>341</v>
      </c>
      <c r="HT3" s="2715"/>
      <c r="HU3" s="2392" t="s">
        <v>113</v>
      </c>
      <c r="HV3" s="2641" t="s">
        <v>342</v>
      </c>
      <c r="HW3" s="2716"/>
      <c r="HX3" s="1790" t="s">
        <v>347</v>
      </c>
      <c r="HY3" s="2724" t="s">
        <v>343</v>
      </c>
      <c r="HZ3" s="2725"/>
      <c r="IA3" s="1915" t="s">
        <v>349</v>
      </c>
      <c r="IB3" s="2729" t="s">
        <v>350</v>
      </c>
      <c r="IC3" s="2730"/>
      <c r="ID3" s="2051" t="s">
        <v>314</v>
      </c>
      <c r="IE3" s="2706" t="s">
        <v>345</v>
      </c>
      <c r="IF3" s="2717"/>
      <c r="IG3" s="1490" t="s">
        <v>348</v>
      </c>
    </row>
    <row r="4" spans="1:243" s="765" customFormat="1" ht="33.75" customHeight="1" thickTop="1" thickBot="1">
      <c r="A4" s="26"/>
      <c r="B4" s="73" t="s">
        <v>34</v>
      </c>
      <c r="C4" s="74"/>
      <c r="D4" s="745">
        <f>SUM(D5:D7)</f>
        <v>1671040</v>
      </c>
      <c r="E4" s="746">
        <f>SUM(E5:E7)</f>
        <v>1454890</v>
      </c>
      <c r="F4" s="746">
        <f>SUM(F5:F7)</f>
        <v>1231623</v>
      </c>
      <c r="G4" s="747">
        <v>1430641</v>
      </c>
      <c r="H4" s="748">
        <v>464079</v>
      </c>
      <c r="I4" s="749">
        <v>608412</v>
      </c>
      <c r="J4" s="746">
        <f>SUM(J5:J7)</f>
        <v>1458072</v>
      </c>
      <c r="K4" s="747">
        <v>1428488</v>
      </c>
      <c r="L4" s="748">
        <v>764733</v>
      </c>
      <c r="M4" s="749">
        <v>714328</v>
      </c>
      <c r="N4" s="746">
        <f>SUM(N5:N7)</f>
        <v>1255735</v>
      </c>
      <c r="O4" s="747">
        <v>1356719</v>
      </c>
      <c r="P4" s="748">
        <v>571962</v>
      </c>
      <c r="Q4" s="749">
        <v>495466</v>
      </c>
      <c r="R4" s="746">
        <f>SUM(R5:R7)</f>
        <v>1776257</v>
      </c>
      <c r="S4" s="747">
        <v>1767087</v>
      </c>
      <c r="T4" s="748">
        <v>944743</v>
      </c>
      <c r="U4" s="749">
        <v>885718</v>
      </c>
      <c r="V4" s="746">
        <f>SUM(V5:V7)</f>
        <v>1857696</v>
      </c>
      <c r="W4" s="747">
        <v>1857977</v>
      </c>
      <c r="X4" s="748">
        <v>971212</v>
      </c>
      <c r="Y4" s="749">
        <v>938845</v>
      </c>
      <c r="Z4" s="746">
        <f>SUM(Z5:Z7)</f>
        <v>1985503</v>
      </c>
      <c r="AA4" s="747">
        <v>2023665</v>
      </c>
      <c r="AB4" s="748">
        <v>989482</v>
      </c>
      <c r="AC4" s="749">
        <v>1015338</v>
      </c>
      <c r="AD4" s="746">
        <f>SUM(AD5:AD7)</f>
        <v>2035078</v>
      </c>
      <c r="AE4" s="747">
        <v>2087420</v>
      </c>
      <c r="AF4" s="748">
        <v>1047396</v>
      </c>
      <c r="AG4" s="749">
        <v>1038463</v>
      </c>
      <c r="AH4" s="750">
        <f>SUM(AH5:AH7)</f>
        <v>173155</v>
      </c>
      <c r="AI4" s="751"/>
      <c r="AJ4" s="750">
        <f>SUM(AJ5:AJ7)</f>
        <v>181568</v>
      </c>
      <c r="AK4" s="751"/>
      <c r="AL4" s="750">
        <f>SUM(AL5:AL7)</f>
        <v>196914</v>
      </c>
      <c r="AM4" s="751"/>
      <c r="AN4" s="750">
        <f>SUM(AN5:AN7)</f>
        <v>181288</v>
      </c>
      <c r="AO4" s="751"/>
      <c r="AP4" s="750">
        <f>SUM(AP5:AP7)</f>
        <v>176733</v>
      </c>
      <c r="AQ4" s="751"/>
      <c r="AR4" s="750">
        <f>SUM(AR5:AR7)</f>
        <v>190219</v>
      </c>
      <c r="AS4" s="751"/>
      <c r="AT4" s="750">
        <f>SUM(AT5:AT7)</f>
        <v>129319</v>
      </c>
      <c r="AU4" s="751"/>
      <c r="AV4" s="750">
        <f>SUM(AV5:AV7)</f>
        <v>203797</v>
      </c>
      <c r="AW4" s="751"/>
      <c r="AX4" s="750">
        <f>SUM(AX5:AX7)</f>
        <v>185028</v>
      </c>
      <c r="AY4" s="751"/>
      <c r="AZ4" s="750">
        <f>SUM(AZ5:AZ7)</f>
        <v>187003</v>
      </c>
      <c r="BA4" s="751"/>
      <c r="BB4" s="750">
        <f>SUM(BB5:BB7)</f>
        <v>183833</v>
      </c>
      <c r="BC4" s="751"/>
      <c r="BD4" s="750">
        <f>SUM(BD5:BD7)</f>
        <v>135868</v>
      </c>
      <c r="BE4" s="751"/>
      <c r="BF4" s="752">
        <f t="shared" ref="BF4:BF36" si="0">AH4+AJ4+AL4+AN4+AP4+AR4+AT4+AV4+AX4+AZ4+BB4+BD4</f>
        <v>2124725</v>
      </c>
      <c r="BG4" s="747">
        <v>2120939</v>
      </c>
      <c r="BH4" s="748">
        <v>1099877</v>
      </c>
      <c r="BI4" s="749">
        <v>1066384</v>
      </c>
      <c r="BJ4" s="750">
        <f>SUM(BJ5:BJ7)</f>
        <v>181021</v>
      </c>
      <c r="BK4" s="753">
        <f t="shared" ref="BK4:BK17" si="1">BJ4/AH4*100</f>
        <v>104.5427507146776</v>
      </c>
      <c r="BL4" s="754">
        <f>SUM(BL5:BL7)</f>
        <v>169544</v>
      </c>
      <c r="BM4" s="753">
        <f t="shared" ref="BM4:BM17" si="2">BL4/AJ4*100</f>
        <v>93.377687698272823</v>
      </c>
      <c r="BN4" s="754">
        <f>SUM(BN5:BN7)</f>
        <v>197286</v>
      </c>
      <c r="BO4" s="753">
        <f t="shared" ref="BO4:BO17" si="3">BN4/AL4*100</f>
        <v>100.18891495779884</v>
      </c>
      <c r="BP4" s="754">
        <f>SUM(BP5:BP7)</f>
        <v>158969</v>
      </c>
      <c r="BQ4" s="753">
        <f t="shared" ref="BQ4:BQ17" si="4">BP4/AN4*100</f>
        <v>87.688650103702386</v>
      </c>
      <c r="BR4" s="754">
        <f>SUM(BR5:BR7)</f>
        <v>183237</v>
      </c>
      <c r="BS4" s="753">
        <f t="shared" ref="BS4:BS17" si="5">BR4/AP4*100</f>
        <v>103.68012765018418</v>
      </c>
      <c r="BT4" s="754">
        <f>SUM(BT5:BT7)</f>
        <v>176811</v>
      </c>
      <c r="BU4" s="753">
        <f t="shared" ref="BU4:BU17" si="6">BT4/AR4*100</f>
        <v>92.951282469153966</v>
      </c>
      <c r="BV4" s="754">
        <f>SUM(BV5:BV7)</f>
        <v>104769</v>
      </c>
      <c r="BW4" s="753">
        <f t="shared" ref="BW4:BW17" si="7">BV4/AT4*100</f>
        <v>81.015937333261149</v>
      </c>
      <c r="BX4" s="754">
        <f>SUM(BX5:BX7)</f>
        <v>176319</v>
      </c>
      <c r="BY4" s="753">
        <f t="shared" ref="BY4:BY17" si="8">BX4/AV4*100</f>
        <v>86.516975225346798</v>
      </c>
      <c r="BZ4" s="754">
        <f>SUM(BZ5:BZ7)</f>
        <v>167439</v>
      </c>
      <c r="CA4" s="753">
        <f t="shared" ref="CA4:CA17" si="9">BZ4/AX4*100</f>
        <v>90.49387119787275</v>
      </c>
      <c r="CB4" s="754">
        <f>SUM(CB5:CB7)</f>
        <v>178033</v>
      </c>
      <c r="CC4" s="753">
        <f t="shared" ref="CC4:CC17" si="10">CB4/AZ4*100</f>
        <v>95.203285508788625</v>
      </c>
      <c r="CD4" s="754">
        <f>SUM(CD5:CD7)</f>
        <v>162686</v>
      </c>
      <c r="CE4" s="753">
        <f t="shared" ref="CE4:CE17" si="11">CD4/BB4*100</f>
        <v>88.496624653897825</v>
      </c>
      <c r="CF4" s="750">
        <f>SUM(CF5:CF7)</f>
        <v>127681</v>
      </c>
      <c r="CG4" s="753">
        <f t="shared" ref="CG4:CG17" si="12">CF4/BD4*100</f>
        <v>93.97429858391969</v>
      </c>
      <c r="CH4" s="752">
        <f t="shared" ref="CH4:CH36" si="13">BJ4+BL4+BN4+BP4+BR4+BT4+BV4+BX4+BZ4+CB4+CD4+CF4</f>
        <v>1983795</v>
      </c>
      <c r="CI4" s="747">
        <v>1943267</v>
      </c>
      <c r="CJ4" s="755">
        <v>1066868</v>
      </c>
      <c r="CK4" s="749">
        <v>967544</v>
      </c>
      <c r="CL4" s="756">
        <f>SUM(CL5:CL7)</f>
        <v>170539</v>
      </c>
      <c r="CM4" s="757">
        <v>-5.7904883963739024</v>
      </c>
      <c r="CN4" s="750">
        <f>SUM(CN5:CN7)</f>
        <v>158592</v>
      </c>
      <c r="CO4" s="757">
        <v>-6.4596800830462939</v>
      </c>
      <c r="CP4" s="750">
        <f>SUM(CP5:CP7)</f>
        <v>178192</v>
      </c>
      <c r="CQ4" s="757">
        <v>-9.6783350060318583</v>
      </c>
      <c r="CR4" s="750">
        <f>SUM(CR5:CR7)</f>
        <v>173527</v>
      </c>
      <c r="CS4" s="757">
        <v>9.1577603180494265</v>
      </c>
      <c r="CT4" s="750">
        <f>SUM(CT5:CT7)</f>
        <v>180578</v>
      </c>
      <c r="CU4" s="758">
        <v>-1.451126137188453</v>
      </c>
      <c r="CV4" s="754">
        <f>SUM(CV5:CV7)</f>
        <v>168456</v>
      </c>
      <c r="CW4" s="757">
        <v>-4.7253847328503298</v>
      </c>
      <c r="CX4" s="750">
        <f>SUM(CX5:CX7)</f>
        <v>122310</v>
      </c>
      <c r="CY4" s="757">
        <v>16.742547891074651</v>
      </c>
      <c r="CZ4" s="750">
        <f>SUM(CZ5:CZ7)</f>
        <v>178199</v>
      </c>
      <c r="DA4" s="757">
        <v>1.0662492414317342</v>
      </c>
      <c r="DB4" s="750">
        <f>SUM(DB5:DB7)</f>
        <v>154789</v>
      </c>
      <c r="DC4" s="757">
        <v>-7.554990175526612</v>
      </c>
      <c r="DD4" s="750">
        <f>SUM(DD5:DD7)</f>
        <v>178323</v>
      </c>
      <c r="DE4" s="757">
        <v>0.16289114939365845</v>
      </c>
      <c r="DF4" s="750">
        <f>SUM(DF5:DF7)</f>
        <v>151557</v>
      </c>
      <c r="DG4" s="757">
        <v>-6.8407853164992645</v>
      </c>
      <c r="DH4" s="750">
        <f>SUM(DH5:DH7)</f>
        <v>113920</v>
      </c>
      <c r="DI4" s="758">
        <v>-10.777641152559895</v>
      </c>
      <c r="DJ4" s="772">
        <f>CL4+CN4+CP4+CR4+CT4+CV4+CX4+CZ4+DB4+DD4+DF4+DH4</f>
        <v>1928982</v>
      </c>
      <c r="DK4" s="759">
        <v>1873503</v>
      </c>
      <c r="DL4" s="755">
        <v>1029884</v>
      </c>
      <c r="DM4" s="749">
        <v>977859</v>
      </c>
      <c r="DN4" s="760">
        <v>166000</v>
      </c>
      <c r="DO4" s="761">
        <v>-2.6621476612387767</v>
      </c>
      <c r="DP4" s="754">
        <v>140608</v>
      </c>
      <c r="DQ4" s="762">
        <v>-11.339790153349469</v>
      </c>
      <c r="DR4" s="763">
        <v>145236</v>
      </c>
      <c r="DS4" s="762">
        <v>-18.49465744814583</v>
      </c>
      <c r="DT4" s="763">
        <v>159574</v>
      </c>
      <c r="DU4" s="762">
        <v>-8.040823618226554</v>
      </c>
      <c r="DV4" s="763">
        <v>174591</v>
      </c>
      <c r="DW4" s="762">
        <v>-3.3154647853005343</v>
      </c>
      <c r="DX4" s="763">
        <v>166503</v>
      </c>
      <c r="DY4" s="762">
        <v>-1.1593531842142681</v>
      </c>
      <c r="DZ4" s="763">
        <v>126222</v>
      </c>
      <c r="EA4" s="762">
        <v>3.1984302182977729</v>
      </c>
      <c r="EB4" s="763">
        <v>176187</v>
      </c>
      <c r="EC4" s="762">
        <v>-1.1290747983995431</v>
      </c>
      <c r="ED4" s="763">
        <v>160932</v>
      </c>
      <c r="EE4" s="762">
        <v>3.9686282616981998</v>
      </c>
      <c r="EF4" s="763">
        <v>174920</v>
      </c>
      <c r="EG4" s="762">
        <v>-1.9083348754787721</v>
      </c>
      <c r="EH4" s="763">
        <v>158222</v>
      </c>
      <c r="EI4" s="762">
        <v>4.3976853593037646</v>
      </c>
      <c r="EJ4" s="763">
        <v>106810</v>
      </c>
      <c r="EK4" s="1044">
        <v>-6.2412219101123583</v>
      </c>
      <c r="EL4" s="1211">
        <v>1855805</v>
      </c>
      <c r="EM4" s="747">
        <v>1823693</v>
      </c>
      <c r="EN4" s="755">
        <v>952512</v>
      </c>
      <c r="EO4" s="1056">
        <v>964009</v>
      </c>
      <c r="EP4" s="1134">
        <v>158923</v>
      </c>
      <c r="EQ4" s="1193">
        <v>-4.263253012048196</v>
      </c>
      <c r="ER4" s="754">
        <v>150786</v>
      </c>
      <c r="ES4" s="762">
        <v>7.2385639508420638</v>
      </c>
      <c r="ET4" s="763">
        <v>110023</v>
      </c>
      <c r="EU4" s="762">
        <v>-24.245366162659394</v>
      </c>
      <c r="EV4" s="763">
        <v>0</v>
      </c>
      <c r="EW4" s="1289" t="s">
        <v>28</v>
      </c>
      <c r="EX4" s="763">
        <v>37506</v>
      </c>
      <c r="EY4" s="762">
        <v>-78.517793013385571</v>
      </c>
      <c r="EZ4" s="763">
        <v>152568</v>
      </c>
      <c r="FA4" s="762">
        <v>-8.3692185726383315</v>
      </c>
      <c r="FB4" s="1378">
        <v>149525</v>
      </c>
      <c r="FC4" s="1193">
        <v>18.461916306190673</v>
      </c>
      <c r="FD4" s="1378">
        <v>177615</v>
      </c>
      <c r="FE4" s="1193">
        <v>0.81050247748130744</v>
      </c>
      <c r="FF4" s="1378">
        <v>174314</v>
      </c>
      <c r="FG4" s="1193">
        <v>8.3153133000273556</v>
      </c>
      <c r="FH4" s="1378">
        <v>184110</v>
      </c>
      <c r="FI4" s="1193">
        <v>5.2538303224331173</v>
      </c>
      <c r="FJ4" s="1378">
        <v>157332</v>
      </c>
      <c r="FK4" s="762">
        <v>-0.56250079002919051</v>
      </c>
      <c r="FL4" s="1378">
        <v>147660</v>
      </c>
      <c r="FM4" s="1193">
        <v>38.24548263271231</v>
      </c>
      <c r="FN4" s="746">
        <v>1600387</v>
      </c>
      <c r="FO4" s="1650">
        <v>1646543</v>
      </c>
      <c r="FP4" s="1651">
        <v>-9.7125187876953447</v>
      </c>
      <c r="FQ4" s="1732">
        <v>609806</v>
      </c>
      <c r="FR4" s="1056">
        <v>691528</v>
      </c>
      <c r="FS4" s="1866">
        <v>162614</v>
      </c>
      <c r="FT4" s="1867">
        <v>2.3315230729537006</v>
      </c>
      <c r="FU4" s="1378">
        <v>142233</v>
      </c>
      <c r="FV4" s="762">
        <v>-5.672277267120279</v>
      </c>
      <c r="FW4" s="1378">
        <v>161015</v>
      </c>
      <c r="FX4" s="762">
        <v>46.362636463626359</v>
      </c>
      <c r="FY4" s="1378">
        <v>164806</v>
      </c>
      <c r="FZ4" s="762" t="s">
        <v>28</v>
      </c>
      <c r="GA4" s="1378">
        <v>157862</v>
      </c>
      <c r="GB4" s="762">
        <v>320.89999999999998</v>
      </c>
      <c r="GC4" s="1378">
        <v>196491</v>
      </c>
      <c r="GD4" s="762">
        <v>28.79439411618182</v>
      </c>
      <c r="GE4" s="1378">
        <v>145942</v>
      </c>
      <c r="GF4" s="762">
        <v>-2.4287950340472833</v>
      </c>
      <c r="GG4" s="1378">
        <v>151668</v>
      </c>
      <c r="GH4" s="762">
        <v>-14.628159657715472</v>
      </c>
      <c r="GI4" s="1378">
        <v>98687</v>
      </c>
      <c r="GJ4" s="762">
        <v>-43.4</v>
      </c>
      <c r="GK4" s="1378">
        <v>140743</v>
      </c>
      <c r="GL4" s="762">
        <v>-23.561870003475832</v>
      </c>
      <c r="GM4" s="1378">
        <v>142815</v>
      </c>
      <c r="GN4" s="1193">
        <v>-9.226349375842176</v>
      </c>
      <c r="GO4" s="1378">
        <v>129244</v>
      </c>
      <c r="GP4" s="1867">
        <v>-12.471894893674659</v>
      </c>
      <c r="GQ4" s="1888">
        <v>1794120</v>
      </c>
      <c r="GR4" s="1902">
        <v>12.105384510121624</v>
      </c>
      <c r="GS4" s="1332"/>
      <c r="GT4" s="1430"/>
      <c r="GU4" s="1489">
        <v>915930</v>
      </c>
      <c r="GV4" s="2156">
        <v>32.443848048111448</v>
      </c>
      <c r="GW4" s="2313">
        <v>133121</v>
      </c>
      <c r="GX4" s="2314">
        <v>-18.136814788394602</v>
      </c>
      <c r="GY4" s="2315"/>
      <c r="GZ4" s="2316"/>
      <c r="HA4" s="2315"/>
      <c r="HB4" s="2316"/>
      <c r="HC4" s="2315"/>
      <c r="HD4" s="2316"/>
      <c r="HE4" s="2315"/>
      <c r="HF4" s="2316"/>
      <c r="HG4" s="2315"/>
      <c r="HH4" s="2316"/>
      <c r="HI4" s="2315"/>
      <c r="HJ4" s="2316"/>
      <c r="HK4" s="2315"/>
      <c r="HL4" s="2316"/>
      <c r="HM4" s="2315"/>
      <c r="HN4" s="2316"/>
      <c r="HO4" s="2315"/>
      <c r="HP4" s="2316"/>
      <c r="HQ4" s="2315"/>
      <c r="HR4" s="2317"/>
      <c r="HS4" s="2318"/>
      <c r="HT4" s="2319"/>
      <c r="HU4" s="2718" t="s">
        <v>361</v>
      </c>
      <c r="HV4" s="764"/>
      <c r="HW4" s="1792"/>
      <c r="HX4" s="2718"/>
      <c r="HY4" s="1942"/>
      <c r="HZ4" s="1918"/>
      <c r="IA4" s="2751"/>
      <c r="IB4" s="1956"/>
      <c r="IC4" s="1930"/>
      <c r="ID4" s="2726"/>
      <c r="IE4" s="1489"/>
      <c r="IF4" s="1540"/>
      <c r="IG4" s="2721"/>
      <c r="II4" s="2556"/>
    </row>
    <row r="5" spans="1:243" ht="18.75" customHeight="1">
      <c r="A5" s="2"/>
      <c r="B5" s="75"/>
      <c r="C5" s="76" t="s">
        <v>97</v>
      </c>
      <c r="D5" s="362">
        <v>1334183</v>
      </c>
      <c r="E5" s="363">
        <v>1117409</v>
      </c>
      <c r="F5" s="363">
        <v>869564</v>
      </c>
      <c r="G5" s="364">
        <v>1026282</v>
      </c>
      <c r="H5" s="365">
        <v>310292</v>
      </c>
      <c r="I5" s="730">
        <v>425116</v>
      </c>
      <c r="J5" s="363">
        <v>945432</v>
      </c>
      <c r="K5" s="364">
        <v>880923</v>
      </c>
      <c r="L5" s="365">
        <v>513395</v>
      </c>
      <c r="M5" s="730">
        <v>441102</v>
      </c>
      <c r="N5" s="363">
        <v>793363</v>
      </c>
      <c r="O5" s="364">
        <v>883442</v>
      </c>
      <c r="P5" s="365">
        <v>356871</v>
      </c>
      <c r="Q5" s="730">
        <v>315740</v>
      </c>
      <c r="R5" s="363">
        <v>1201364</v>
      </c>
      <c r="S5" s="364">
        <v>1225567</v>
      </c>
      <c r="T5" s="365">
        <v>636659</v>
      </c>
      <c r="U5" s="730">
        <v>600900</v>
      </c>
      <c r="V5" s="363">
        <v>1288667</v>
      </c>
      <c r="W5" s="364">
        <v>1281450</v>
      </c>
      <c r="X5" s="365">
        <v>691154</v>
      </c>
      <c r="Y5" s="730">
        <v>647100</v>
      </c>
      <c r="Z5" s="363">
        <v>1334694</v>
      </c>
      <c r="AA5" s="364">
        <v>1336006</v>
      </c>
      <c r="AB5" s="365">
        <v>683544</v>
      </c>
      <c r="AC5" s="730">
        <v>663153</v>
      </c>
      <c r="AD5" s="363">
        <v>1336582</v>
      </c>
      <c r="AE5" s="364">
        <v>1361240</v>
      </c>
      <c r="AF5" s="365">
        <v>700202</v>
      </c>
      <c r="AG5" s="730">
        <v>683723</v>
      </c>
      <c r="AH5" s="366">
        <v>110573</v>
      </c>
      <c r="AI5" s="367"/>
      <c r="AJ5" s="368">
        <v>118685</v>
      </c>
      <c r="AK5" s="367"/>
      <c r="AL5" s="368">
        <v>128862</v>
      </c>
      <c r="AM5" s="367"/>
      <c r="AN5" s="368">
        <v>119280</v>
      </c>
      <c r="AO5" s="367"/>
      <c r="AP5" s="368">
        <v>115325</v>
      </c>
      <c r="AQ5" s="367"/>
      <c r="AR5" s="368">
        <v>125449</v>
      </c>
      <c r="AS5" s="367"/>
      <c r="AT5" s="368">
        <v>85567</v>
      </c>
      <c r="AU5" s="367"/>
      <c r="AV5" s="368">
        <v>136517</v>
      </c>
      <c r="AW5" s="367"/>
      <c r="AX5" s="368">
        <v>120369</v>
      </c>
      <c r="AY5" s="367"/>
      <c r="AZ5" s="368">
        <v>121676</v>
      </c>
      <c r="BA5" s="367"/>
      <c r="BB5" s="368">
        <v>113948</v>
      </c>
      <c r="BC5" s="367"/>
      <c r="BD5" s="368">
        <v>85995</v>
      </c>
      <c r="BE5" s="367"/>
      <c r="BF5" s="369">
        <f t="shared" si="0"/>
        <v>1382246</v>
      </c>
      <c r="BG5" s="364">
        <v>1370226</v>
      </c>
      <c r="BH5" s="365">
        <v>718174</v>
      </c>
      <c r="BI5" s="730">
        <v>702507</v>
      </c>
      <c r="BJ5" s="366">
        <v>113337</v>
      </c>
      <c r="BK5" s="370">
        <f t="shared" si="1"/>
        <v>102.49970607652862</v>
      </c>
      <c r="BL5" s="368">
        <v>108064</v>
      </c>
      <c r="BM5" s="370">
        <f t="shared" si="2"/>
        <v>91.05110165564308</v>
      </c>
      <c r="BN5" s="368">
        <v>124699</v>
      </c>
      <c r="BO5" s="370">
        <f t="shared" si="3"/>
        <v>96.769412239449963</v>
      </c>
      <c r="BP5" s="368">
        <v>100654</v>
      </c>
      <c r="BQ5" s="370">
        <f t="shared" si="4"/>
        <v>84.384641180415827</v>
      </c>
      <c r="BR5" s="368">
        <v>116132</v>
      </c>
      <c r="BS5" s="370">
        <f t="shared" si="5"/>
        <v>100.69976154346412</v>
      </c>
      <c r="BT5" s="368">
        <v>114287</v>
      </c>
      <c r="BU5" s="370">
        <f t="shared" si="6"/>
        <v>91.102360321724362</v>
      </c>
      <c r="BV5" s="368">
        <v>61603</v>
      </c>
      <c r="BW5" s="370">
        <f t="shared" si="7"/>
        <v>71.993876143840495</v>
      </c>
      <c r="BX5" s="368">
        <v>114438</v>
      </c>
      <c r="BY5" s="370">
        <f t="shared" si="8"/>
        <v>83.82692265432145</v>
      </c>
      <c r="BZ5" s="368">
        <v>109245</v>
      </c>
      <c r="CA5" s="370">
        <f t="shared" si="9"/>
        <v>90.758417865064928</v>
      </c>
      <c r="CB5" s="368">
        <v>117286</v>
      </c>
      <c r="CC5" s="370">
        <f t="shared" si="10"/>
        <v>96.392057595581704</v>
      </c>
      <c r="CD5" s="368">
        <v>100196</v>
      </c>
      <c r="CE5" s="370">
        <f t="shared" si="11"/>
        <v>87.931337101133849</v>
      </c>
      <c r="CF5" s="366">
        <v>83605</v>
      </c>
      <c r="CG5" s="370">
        <f t="shared" si="12"/>
        <v>97.220768649340073</v>
      </c>
      <c r="CH5" s="369">
        <f t="shared" si="13"/>
        <v>1263546</v>
      </c>
      <c r="CI5" s="364">
        <v>1249115</v>
      </c>
      <c r="CJ5" s="365">
        <v>677173</v>
      </c>
      <c r="CK5" s="730">
        <v>616359</v>
      </c>
      <c r="CL5" s="371">
        <v>111734</v>
      </c>
      <c r="CM5" s="372">
        <v>-1.4143660058056895</v>
      </c>
      <c r="CN5" s="366">
        <v>103575</v>
      </c>
      <c r="CO5" s="372">
        <v>-4.1540198400947617</v>
      </c>
      <c r="CP5" s="366">
        <v>116360</v>
      </c>
      <c r="CQ5" s="372">
        <v>-6.6873030256858499</v>
      </c>
      <c r="CR5" s="366">
        <v>111743</v>
      </c>
      <c r="CS5" s="372">
        <v>11.016949152542367</v>
      </c>
      <c r="CT5" s="366">
        <v>113092</v>
      </c>
      <c r="CU5" s="373">
        <v>-2.6177108807219298</v>
      </c>
      <c r="CV5" s="368">
        <v>107090</v>
      </c>
      <c r="CW5" s="372">
        <v>-6.2973041553282485</v>
      </c>
      <c r="CX5" s="366">
        <v>77456</v>
      </c>
      <c r="CY5" s="372">
        <v>25.734136324529658</v>
      </c>
      <c r="CZ5" s="366">
        <v>113915</v>
      </c>
      <c r="DA5" s="372">
        <v>-0.45701602614516901</v>
      </c>
      <c r="DB5" s="366">
        <v>96841</v>
      </c>
      <c r="DC5" s="372">
        <v>-11.354295391093416</v>
      </c>
      <c r="DD5" s="366">
        <v>114797</v>
      </c>
      <c r="DE5" s="372">
        <v>-2.1221629179953254</v>
      </c>
      <c r="DF5" s="366">
        <v>100720</v>
      </c>
      <c r="DG5" s="372">
        <v>0.52297496906064111</v>
      </c>
      <c r="DH5" s="366">
        <v>74293</v>
      </c>
      <c r="DI5" s="373">
        <v>-11.138089827163441</v>
      </c>
      <c r="DJ5" s="369">
        <f t="shared" ref="DJ5:DJ35" si="14">CL5+CN5+CP5+CR5+CT5+CV5+CX5+CZ5+DB5+DD5+DF5+DH5</f>
        <v>1241616</v>
      </c>
      <c r="DK5" s="364">
        <v>1209141</v>
      </c>
      <c r="DL5" s="365">
        <v>663594</v>
      </c>
      <c r="DM5" s="730">
        <v>620137</v>
      </c>
      <c r="DN5" s="371">
        <v>106381</v>
      </c>
      <c r="DO5" s="374">
        <v>-4.7917375194658831</v>
      </c>
      <c r="DP5" s="368">
        <v>95948</v>
      </c>
      <c r="DQ5" s="375">
        <v>-7.3637460777214585</v>
      </c>
      <c r="DR5" s="376">
        <v>96865</v>
      </c>
      <c r="DS5" s="375">
        <v>-16.754039188724647</v>
      </c>
      <c r="DT5" s="376">
        <v>106424</v>
      </c>
      <c r="DU5" s="375">
        <v>-4.7600297110333543</v>
      </c>
      <c r="DV5" s="376">
        <v>114080</v>
      </c>
      <c r="DW5" s="375">
        <v>0.87362501326353481</v>
      </c>
      <c r="DX5" s="376">
        <v>109800</v>
      </c>
      <c r="DY5" s="375">
        <v>2.530581753665146</v>
      </c>
      <c r="DZ5" s="376">
        <v>77972</v>
      </c>
      <c r="EA5" s="375">
        <v>0.66618467258830094</v>
      </c>
      <c r="EB5" s="376">
        <v>112976</v>
      </c>
      <c r="EC5" s="375">
        <v>-0.82429881929509463</v>
      </c>
      <c r="ED5" s="376">
        <v>100682</v>
      </c>
      <c r="EE5" s="375">
        <v>3.9662952675003424</v>
      </c>
      <c r="EF5" s="376">
        <v>113357</v>
      </c>
      <c r="EG5" s="375">
        <v>-1.2543881808758073</v>
      </c>
      <c r="EH5" s="376">
        <v>98828</v>
      </c>
      <c r="EI5" s="375">
        <v>-1.8784749801429683</v>
      </c>
      <c r="EJ5" s="376">
        <v>61511</v>
      </c>
      <c r="EK5" s="1045">
        <v>-17.204851062684241</v>
      </c>
      <c r="EL5" s="1212">
        <v>1194824</v>
      </c>
      <c r="EM5" s="364">
        <v>1163724</v>
      </c>
      <c r="EN5" s="365">
        <v>629498</v>
      </c>
      <c r="EO5" s="1057">
        <v>621934</v>
      </c>
      <c r="EP5" s="1135">
        <v>99436</v>
      </c>
      <c r="EQ5" s="1194">
        <v>-6.5284214286385804</v>
      </c>
      <c r="ER5" s="368">
        <v>97176</v>
      </c>
      <c r="ES5" s="375">
        <v>1.2798599241255602</v>
      </c>
      <c r="ET5" s="376">
        <v>71482</v>
      </c>
      <c r="EU5" s="375">
        <v>-26.204511433438299</v>
      </c>
      <c r="EV5" s="376">
        <v>0</v>
      </c>
      <c r="EW5" s="1290" t="s">
        <v>28</v>
      </c>
      <c r="EX5" s="376">
        <v>22228</v>
      </c>
      <c r="EY5" s="375">
        <v>-80.515427769985976</v>
      </c>
      <c r="EZ5" s="376">
        <v>91956</v>
      </c>
      <c r="FA5" s="375">
        <v>-16.251366120218577</v>
      </c>
      <c r="FB5" s="1379">
        <v>92765</v>
      </c>
      <c r="FC5" s="1194">
        <v>18.972195146975835</v>
      </c>
      <c r="FD5" s="1379">
        <v>114911</v>
      </c>
      <c r="FE5" s="1194">
        <v>1.7127531511117411</v>
      </c>
      <c r="FF5" s="1379">
        <v>112916</v>
      </c>
      <c r="FG5" s="1194">
        <v>12.151129298186362</v>
      </c>
      <c r="FH5" s="1379">
        <v>113855</v>
      </c>
      <c r="FI5" s="1194">
        <v>0.43932002434785034</v>
      </c>
      <c r="FJ5" s="1379">
        <v>96269</v>
      </c>
      <c r="FK5" s="375">
        <v>-2.5893471485813819</v>
      </c>
      <c r="FL5" s="1379">
        <v>90737</v>
      </c>
      <c r="FM5" s="1194">
        <v>47.513452878346953</v>
      </c>
      <c r="FN5" s="439">
        <v>1003753</v>
      </c>
      <c r="FO5" s="1652">
        <v>1011496</v>
      </c>
      <c r="FP5" s="1653">
        <v>-13.079241281465386</v>
      </c>
      <c r="FQ5" s="1733">
        <v>382278</v>
      </c>
      <c r="FR5" s="1057">
        <v>434776</v>
      </c>
      <c r="FS5" s="1868">
        <v>96933</v>
      </c>
      <c r="FT5" s="1869">
        <v>-2.5034700569290465</v>
      </c>
      <c r="FU5" s="1379">
        <v>83676</v>
      </c>
      <c r="FV5" s="375">
        <v>-13.892319091133615</v>
      </c>
      <c r="FW5" s="1379">
        <v>95203</v>
      </c>
      <c r="FX5" s="375">
        <v>33.205076184746275</v>
      </c>
      <c r="FY5" s="1379">
        <v>107398</v>
      </c>
      <c r="FZ5" s="375" t="s">
        <v>28</v>
      </c>
      <c r="GA5" s="1379">
        <v>108617</v>
      </c>
      <c r="GB5" s="375">
        <v>388.6</v>
      </c>
      <c r="GC5" s="1379">
        <v>127995</v>
      </c>
      <c r="GD5" s="375">
        <v>39.201888146875206</v>
      </c>
      <c r="GE5" s="1379">
        <v>92892</v>
      </c>
      <c r="GF5" s="375">
        <v>0.2</v>
      </c>
      <c r="GG5" s="1379">
        <v>106640</v>
      </c>
      <c r="GH5" s="375">
        <v>-7.2</v>
      </c>
      <c r="GI5" s="1379">
        <v>72931</v>
      </c>
      <c r="GJ5" s="375">
        <v>-35.440584200044256</v>
      </c>
      <c r="GK5" s="1379">
        <v>90383</v>
      </c>
      <c r="GL5" s="375">
        <v>-20.627365573928842</v>
      </c>
      <c r="GM5" s="1379">
        <v>80617</v>
      </c>
      <c r="GN5" s="1194">
        <v>-16.257569934246746</v>
      </c>
      <c r="GO5" s="1379">
        <v>81437</v>
      </c>
      <c r="GP5" s="1869">
        <v>-10.249402118209773</v>
      </c>
      <c r="GQ5" s="1889">
        <v>1144722</v>
      </c>
      <c r="GR5" s="1903">
        <v>14.044192146872774</v>
      </c>
      <c r="GS5" s="1333"/>
      <c r="GT5" s="1431"/>
      <c r="GU5" s="1484">
        <v>616870</v>
      </c>
      <c r="GV5" s="2157">
        <v>41.872793551132105</v>
      </c>
      <c r="GW5" s="2320">
        <v>79504</v>
      </c>
      <c r="GX5" s="2321">
        <v>-17.980460730607746</v>
      </c>
      <c r="GY5" s="2322"/>
      <c r="GZ5" s="2323"/>
      <c r="HA5" s="2322"/>
      <c r="HB5" s="2323"/>
      <c r="HC5" s="2322"/>
      <c r="HD5" s="2323"/>
      <c r="HE5" s="2322"/>
      <c r="HF5" s="2323"/>
      <c r="HG5" s="2322"/>
      <c r="HH5" s="2323"/>
      <c r="HI5" s="2322"/>
      <c r="HJ5" s="2323"/>
      <c r="HK5" s="2322"/>
      <c r="HL5" s="2323"/>
      <c r="HM5" s="2322"/>
      <c r="HN5" s="2323"/>
      <c r="HO5" s="2322"/>
      <c r="HP5" s="2323"/>
      <c r="HQ5" s="2322"/>
      <c r="HR5" s="2324"/>
      <c r="HS5" s="2325"/>
      <c r="HT5" s="2326"/>
      <c r="HU5" s="2719"/>
      <c r="HV5" s="377"/>
      <c r="HW5" s="1793"/>
      <c r="HX5" s="2719"/>
      <c r="HY5" s="1943"/>
      <c r="HZ5" s="1919"/>
      <c r="IA5" s="2752"/>
      <c r="IB5" s="1957"/>
      <c r="IC5" s="1931"/>
      <c r="ID5" s="2727"/>
      <c r="IE5" s="1484"/>
      <c r="IF5" s="1541"/>
      <c r="IG5" s="2722"/>
      <c r="II5" s="2556"/>
    </row>
    <row r="6" spans="1:243" ht="18.75" customHeight="1">
      <c r="A6" s="2"/>
      <c r="B6" s="77"/>
      <c r="C6" s="78" t="s">
        <v>98</v>
      </c>
      <c r="D6" s="378">
        <v>302753</v>
      </c>
      <c r="E6" s="379">
        <v>287395</v>
      </c>
      <c r="F6" s="379">
        <v>319565</v>
      </c>
      <c r="G6" s="380">
        <v>359048</v>
      </c>
      <c r="H6" s="381">
        <v>135386</v>
      </c>
      <c r="I6" s="731">
        <v>164278</v>
      </c>
      <c r="J6" s="379">
        <v>458592</v>
      </c>
      <c r="K6" s="380">
        <v>493870</v>
      </c>
      <c r="L6" s="381">
        <v>224059</v>
      </c>
      <c r="M6" s="731">
        <v>246314</v>
      </c>
      <c r="N6" s="379">
        <v>412776</v>
      </c>
      <c r="O6" s="380">
        <v>422926</v>
      </c>
      <c r="P6" s="381">
        <v>192602</v>
      </c>
      <c r="Q6" s="731">
        <v>156064</v>
      </c>
      <c r="R6" s="379">
        <v>519217</v>
      </c>
      <c r="S6" s="380">
        <v>485198</v>
      </c>
      <c r="T6" s="381">
        <v>279755</v>
      </c>
      <c r="U6" s="731">
        <v>257075</v>
      </c>
      <c r="V6" s="379">
        <v>505335</v>
      </c>
      <c r="W6" s="380">
        <v>509646</v>
      </c>
      <c r="X6" s="381">
        <v>248461</v>
      </c>
      <c r="Y6" s="731">
        <v>258753</v>
      </c>
      <c r="Z6" s="379">
        <v>579411</v>
      </c>
      <c r="AA6" s="380">
        <v>614702</v>
      </c>
      <c r="AB6" s="381">
        <v>271534</v>
      </c>
      <c r="AC6" s="731">
        <v>316307</v>
      </c>
      <c r="AD6" s="379">
        <v>590723</v>
      </c>
      <c r="AE6" s="380">
        <v>599370</v>
      </c>
      <c r="AF6" s="381">
        <v>305264</v>
      </c>
      <c r="AG6" s="731">
        <v>302381</v>
      </c>
      <c r="AH6" s="382">
        <v>49887</v>
      </c>
      <c r="AI6" s="383"/>
      <c r="AJ6" s="384">
        <v>50055</v>
      </c>
      <c r="AK6" s="383"/>
      <c r="AL6" s="384">
        <v>55073</v>
      </c>
      <c r="AM6" s="383"/>
      <c r="AN6" s="384">
        <v>51733</v>
      </c>
      <c r="AO6" s="383"/>
      <c r="AP6" s="384">
        <v>51217</v>
      </c>
      <c r="AQ6" s="383"/>
      <c r="AR6" s="384">
        <v>54930</v>
      </c>
      <c r="AS6" s="383"/>
      <c r="AT6" s="384">
        <v>36721</v>
      </c>
      <c r="AU6" s="383"/>
      <c r="AV6" s="384">
        <v>53808</v>
      </c>
      <c r="AW6" s="383"/>
      <c r="AX6" s="384">
        <v>51931</v>
      </c>
      <c r="AY6" s="383"/>
      <c r="AZ6" s="384">
        <v>51084</v>
      </c>
      <c r="BA6" s="383"/>
      <c r="BB6" s="384">
        <v>55874</v>
      </c>
      <c r="BC6" s="383"/>
      <c r="BD6" s="384">
        <v>39403</v>
      </c>
      <c r="BE6" s="383"/>
      <c r="BF6" s="385">
        <f t="shared" si="0"/>
        <v>601716</v>
      </c>
      <c r="BG6" s="386">
        <v>606787</v>
      </c>
      <c r="BH6" s="387">
        <v>312895</v>
      </c>
      <c r="BI6" s="731">
        <v>300340</v>
      </c>
      <c r="BJ6" s="388">
        <v>53765</v>
      </c>
      <c r="BK6" s="389">
        <f t="shared" si="1"/>
        <v>107.77356826427726</v>
      </c>
      <c r="BL6" s="390">
        <v>48060</v>
      </c>
      <c r="BM6" s="389">
        <f t="shared" si="2"/>
        <v>96.01438417740485</v>
      </c>
      <c r="BN6" s="390">
        <v>58261</v>
      </c>
      <c r="BO6" s="389">
        <f t="shared" si="3"/>
        <v>105.78868047863746</v>
      </c>
      <c r="BP6" s="390">
        <v>46545</v>
      </c>
      <c r="BQ6" s="389">
        <f t="shared" si="4"/>
        <v>89.971584868459203</v>
      </c>
      <c r="BR6" s="390">
        <v>54191</v>
      </c>
      <c r="BS6" s="389">
        <f t="shared" si="5"/>
        <v>105.80666575551088</v>
      </c>
      <c r="BT6" s="390">
        <v>49881</v>
      </c>
      <c r="BU6" s="389">
        <f t="shared" si="6"/>
        <v>90.808301474604036</v>
      </c>
      <c r="BV6" s="390">
        <v>33154</v>
      </c>
      <c r="BW6" s="389">
        <f t="shared" si="7"/>
        <v>90.28621224912176</v>
      </c>
      <c r="BX6" s="390">
        <v>48901</v>
      </c>
      <c r="BY6" s="389">
        <f t="shared" si="8"/>
        <v>90.880538209931601</v>
      </c>
      <c r="BZ6" s="390">
        <v>45818</v>
      </c>
      <c r="CA6" s="389">
        <f t="shared" si="9"/>
        <v>88.228611041574396</v>
      </c>
      <c r="CB6" s="390">
        <v>47586</v>
      </c>
      <c r="CC6" s="389">
        <f t="shared" si="10"/>
        <v>93.152454780361765</v>
      </c>
      <c r="CD6" s="390">
        <v>50096</v>
      </c>
      <c r="CE6" s="389">
        <f t="shared" si="11"/>
        <v>89.658875326627779</v>
      </c>
      <c r="CF6" s="388">
        <v>35277</v>
      </c>
      <c r="CG6" s="389">
        <f t="shared" si="12"/>
        <v>89.528716087607535</v>
      </c>
      <c r="CH6" s="385">
        <f t="shared" si="13"/>
        <v>571535</v>
      </c>
      <c r="CI6" s="386">
        <v>543250</v>
      </c>
      <c r="CJ6" s="381">
        <v>310703</v>
      </c>
      <c r="CK6" s="731">
        <v>278490</v>
      </c>
      <c r="CL6" s="391">
        <v>46451</v>
      </c>
      <c r="CM6" s="392">
        <v>-13.60364549428067</v>
      </c>
      <c r="CN6" s="382">
        <v>40233</v>
      </c>
      <c r="CO6" s="392">
        <v>-16.285892634207244</v>
      </c>
      <c r="CP6" s="382">
        <v>45117</v>
      </c>
      <c r="CQ6" s="392">
        <v>-22.560546506239163</v>
      </c>
      <c r="CR6" s="382">
        <v>46152</v>
      </c>
      <c r="CS6" s="392">
        <v>-0.84434418304866199</v>
      </c>
      <c r="CT6" s="382">
        <v>49111</v>
      </c>
      <c r="CU6" s="393">
        <v>-9.3742503367717802</v>
      </c>
      <c r="CV6" s="384">
        <v>46176</v>
      </c>
      <c r="CW6" s="392">
        <v>-7.4276778733385385</v>
      </c>
      <c r="CX6" s="382">
        <v>32791</v>
      </c>
      <c r="CY6" s="392">
        <v>-1.0948905109489147</v>
      </c>
      <c r="CZ6" s="382">
        <v>45901</v>
      </c>
      <c r="DA6" s="392">
        <v>-6.1348438682235553</v>
      </c>
      <c r="DB6" s="382">
        <v>39884</v>
      </c>
      <c r="DC6" s="392">
        <v>-12.951241870007422</v>
      </c>
      <c r="DD6" s="382">
        <v>45689</v>
      </c>
      <c r="DE6" s="392">
        <v>-3.9864666078258324</v>
      </c>
      <c r="DF6" s="382">
        <v>33753</v>
      </c>
      <c r="DG6" s="392">
        <v>-32.623363142765896</v>
      </c>
      <c r="DH6" s="382">
        <v>26096</v>
      </c>
      <c r="DI6" s="393">
        <v>-26.02545567933781</v>
      </c>
      <c r="DJ6" s="385">
        <f t="shared" si="14"/>
        <v>497354</v>
      </c>
      <c r="DK6" s="386">
        <v>465617</v>
      </c>
      <c r="DL6" s="381">
        <v>273240</v>
      </c>
      <c r="DM6" s="731">
        <v>260015</v>
      </c>
      <c r="DN6" s="391">
        <v>42232</v>
      </c>
      <c r="DO6" s="394">
        <v>-9.0826892854836245</v>
      </c>
      <c r="DP6" s="384">
        <v>27864</v>
      </c>
      <c r="DQ6" s="393">
        <v>-30.743419580941023</v>
      </c>
      <c r="DR6" s="395">
        <v>29968</v>
      </c>
      <c r="DS6" s="393">
        <v>-33.577143870381448</v>
      </c>
      <c r="DT6" s="395">
        <v>38248</v>
      </c>
      <c r="DU6" s="393">
        <v>-17.126018374068295</v>
      </c>
      <c r="DV6" s="395">
        <v>44471</v>
      </c>
      <c r="DW6" s="393">
        <v>-9.4479851764370437</v>
      </c>
      <c r="DX6" s="395">
        <v>42358</v>
      </c>
      <c r="DY6" s="393">
        <v>-8.2683645183645211</v>
      </c>
      <c r="DZ6" s="395">
        <v>35638</v>
      </c>
      <c r="EA6" s="393">
        <v>8.6822603763227875</v>
      </c>
      <c r="EB6" s="395">
        <v>44685</v>
      </c>
      <c r="EC6" s="393">
        <v>-2.6491797564323178</v>
      </c>
      <c r="ED6" s="395">
        <v>42542</v>
      </c>
      <c r="EE6" s="393">
        <v>6.6643265469862598</v>
      </c>
      <c r="EF6" s="395">
        <v>43638</v>
      </c>
      <c r="EG6" s="393">
        <v>-4.4890455032940082</v>
      </c>
      <c r="EH6" s="395">
        <v>43300</v>
      </c>
      <c r="EI6" s="393">
        <v>28.284893194679</v>
      </c>
      <c r="EJ6" s="395">
        <v>33054</v>
      </c>
      <c r="EK6" s="1046">
        <v>26.663090128755357</v>
      </c>
      <c r="EL6" s="1213">
        <v>467998</v>
      </c>
      <c r="EM6" s="380">
        <v>477876</v>
      </c>
      <c r="EN6" s="387">
        <v>225141</v>
      </c>
      <c r="EO6" s="1058">
        <v>247942</v>
      </c>
      <c r="EP6" s="1136">
        <v>44455</v>
      </c>
      <c r="EQ6" s="1195">
        <v>5.2637810191324093</v>
      </c>
      <c r="ER6" s="384">
        <v>38400</v>
      </c>
      <c r="ES6" s="393">
        <v>37.812230835486673</v>
      </c>
      <c r="ET6" s="395">
        <v>27087</v>
      </c>
      <c r="EU6" s="393">
        <v>-9.6135878270154791</v>
      </c>
      <c r="EV6" s="395">
        <v>0</v>
      </c>
      <c r="EW6" s="1291" t="s">
        <v>28</v>
      </c>
      <c r="EX6" s="395">
        <v>11536</v>
      </c>
      <c r="EY6" s="393">
        <v>-74.059499449079169</v>
      </c>
      <c r="EZ6" s="395">
        <v>44486</v>
      </c>
      <c r="FA6" s="393">
        <v>5.023844374144204</v>
      </c>
      <c r="FB6" s="1380">
        <v>40669</v>
      </c>
      <c r="FC6" s="1195">
        <v>14.116953813345305</v>
      </c>
      <c r="FD6" s="1380">
        <v>45403</v>
      </c>
      <c r="FE6" s="1195">
        <v>1.6068031778001597</v>
      </c>
      <c r="FF6" s="1380">
        <v>42550</v>
      </c>
      <c r="FG6" s="1195">
        <v>1.8804945700722442E-2</v>
      </c>
      <c r="FH6" s="1380">
        <v>49323</v>
      </c>
      <c r="FI6" s="1195">
        <v>13.027636463632604</v>
      </c>
      <c r="FJ6" s="1380">
        <v>42988</v>
      </c>
      <c r="FK6" s="393">
        <v>-0.72055427251733306</v>
      </c>
      <c r="FL6" s="1380">
        <v>40429</v>
      </c>
      <c r="FM6" s="1195">
        <v>22.311974345011194</v>
      </c>
      <c r="FN6" s="1590">
        <v>427320</v>
      </c>
      <c r="FO6" s="1654">
        <v>452723</v>
      </c>
      <c r="FP6" s="1655">
        <v>-5.2633010724561871</v>
      </c>
      <c r="FQ6" s="1734">
        <v>165964</v>
      </c>
      <c r="FR6" s="1058">
        <v>184644</v>
      </c>
      <c r="FS6" s="1870">
        <v>46651</v>
      </c>
      <c r="FT6" s="1871">
        <v>4.9398267911371079</v>
      </c>
      <c r="FU6" s="1380">
        <v>41400</v>
      </c>
      <c r="FV6" s="393">
        <v>7.8125</v>
      </c>
      <c r="FW6" s="1380">
        <v>47293</v>
      </c>
      <c r="FX6" s="393">
        <v>74.603116000886075</v>
      </c>
      <c r="FY6" s="1380">
        <v>37923</v>
      </c>
      <c r="FZ6" s="393" t="s">
        <v>28</v>
      </c>
      <c r="GA6" s="1380">
        <v>30351</v>
      </c>
      <c r="GB6" s="393">
        <v>163.09812760055479</v>
      </c>
      <c r="GC6" s="1380">
        <v>48055</v>
      </c>
      <c r="GD6" s="393">
        <v>8.0227487299375184</v>
      </c>
      <c r="GE6" s="1380">
        <v>34765</v>
      </c>
      <c r="GF6" s="393">
        <v>-14.506688963210706</v>
      </c>
      <c r="GG6" s="1380">
        <v>27890</v>
      </c>
      <c r="GH6" s="393">
        <v>-38.6</v>
      </c>
      <c r="GI6" s="1380">
        <v>13574</v>
      </c>
      <c r="GJ6" s="393">
        <v>-68.099999999999994</v>
      </c>
      <c r="GK6" s="1380">
        <v>27988</v>
      </c>
      <c r="GL6" s="393">
        <v>-43.255681933377929</v>
      </c>
      <c r="GM6" s="1380">
        <v>39272</v>
      </c>
      <c r="GN6" s="1195">
        <v>-8.6442728203219588</v>
      </c>
      <c r="GO6" s="1380">
        <v>31894</v>
      </c>
      <c r="GP6" s="1871">
        <v>-21.11108362808875</v>
      </c>
      <c r="GQ6" s="1890">
        <v>427056</v>
      </c>
      <c r="GR6" s="1904">
        <v>-6.1780398764383904E-2</v>
      </c>
      <c r="GS6" s="1334"/>
      <c r="GT6" s="1432"/>
      <c r="GU6" s="1481">
        <v>192645</v>
      </c>
      <c r="GV6" s="2158">
        <v>4.3360286829976218</v>
      </c>
      <c r="GW6" s="2327">
        <v>32369</v>
      </c>
      <c r="GX6" s="2328">
        <v>-30.614563460590333</v>
      </c>
      <c r="GY6" s="2329"/>
      <c r="GZ6" s="2330"/>
      <c r="HA6" s="2329"/>
      <c r="HB6" s="2330"/>
      <c r="HC6" s="2329"/>
      <c r="HD6" s="2330"/>
      <c r="HE6" s="2329"/>
      <c r="HF6" s="2330"/>
      <c r="HG6" s="2329"/>
      <c r="HH6" s="2330"/>
      <c r="HI6" s="2329"/>
      <c r="HJ6" s="2330"/>
      <c r="HK6" s="2329"/>
      <c r="HL6" s="2330"/>
      <c r="HM6" s="2329"/>
      <c r="HN6" s="2330"/>
      <c r="HO6" s="2329"/>
      <c r="HP6" s="2330"/>
      <c r="HQ6" s="2329"/>
      <c r="HR6" s="2331"/>
      <c r="HS6" s="2332"/>
      <c r="HT6" s="2333"/>
      <c r="HU6" s="2719"/>
      <c r="HV6" s="396"/>
      <c r="HW6" s="1794"/>
      <c r="HX6" s="2719"/>
      <c r="HY6" s="1944"/>
      <c r="HZ6" s="1920"/>
      <c r="IA6" s="2752"/>
      <c r="IB6" s="1958"/>
      <c r="IC6" s="1932"/>
      <c r="ID6" s="2727"/>
      <c r="IE6" s="1481"/>
      <c r="IF6" s="1542"/>
      <c r="IG6" s="2722"/>
      <c r="II6" s="2556"/>
    </row>
    <row r="7" spans="1:243" ht="38.25" customHeight="1" thickBot="1">
      <c r="A7" s="2"/>
      <c r="B7" s="79"/>
      <c r="C7" s="80" t="s">
        <v>99</v>
      </c>
      <c r="D7" s="378">
        <v>34104</v>
      </c>
      <c r="E7" s="379">
        <v>50086</v>
      </c>
      <c r="F7" s="379">
        <v>42494</v>
      </c>
      <c r="G7" s="380">
        <v>45311</v>
      </c>
      <c r="H7" s="381">
        <v>18401</v>
      </c>
      <c r="I7" s="731">
        <v>19018</v>
      </c>
      <c r="J7" s="379">
        <v>54048</v>
      </c>
      <c r="K7" s="380">
        <v>53695</v>
      </c>
      <c r="L7" s="381">
        <v>27279</v>
      </c>
      <c r="M7" s="731">
        <v>26912</v>
      </c>
      <c r="N7" s="379">
        <v>49596</v>
      </c>
      <c r="O7" s="380">
        <v>50351</v>
      </c>
      <c r="P7" s="381">
        <v>22489</v>
      </c>
      <c r="Q7" s="731">
        <v>23662</v>
      </c>
      <c r="R7" s="379">
        <v>55676</v>
      </c>
      <c r="S7" s="380">
        <v>56322</v>
      </c>
      <c r="T7" s="381">
        <v>28329</v>
      </c>
      <c r="U7" s="731">
        <v>27743</v>
      </c>
      <c r="V7" s="379">
        <v>63694</v>
      </c>
      <c r="W7" s="380">
        <v>66881</v>
      </c>
      <c r="X7" s="381">
        <v>31597</v>
      </c>
      <c r="Y7" s="731">
        <v>32992</v>
      </c>
      <c r="Z7" s="379">
        <v>71398</v>
      </c>
      <c r="AA7" s="380">
        <v>72957</v>
      </c>
      <c r="AB7" s="381">
        <v>34404</v>
      </c>
      <c r="AC7" s="731">
        <v>35878</v>
      </c>
      <c r="AD7" s="379">
        <v>107773</v>
      </c>
      <c r="AE7" s="380">
        <v>126810</v>
      </c>
      <c r="AF7" s="381">
        <v>41930</v>
      </c>
      <c r="AG7" s="731">
        <v>52359</v>
      </c>
      <c r="AH7" s="382">
        <v>12695</v>
      </c>
      <c r="AI7" s="383"/>
      <c r="AJ7" s="384">
        <v>12828</v>
      </c>
      <c r="AK7" s="383"/>
      <c r="AL7" s="384">
        <v>12979</v>
      </c>
      <c r="AM7" s="383"/>
      <c r="AN7" s="384">
        <v>10275</v>
      </c>
      <c r="AO7" s="383"/>
      <c r="AP7" s="384">
        <v>10191</v>
      </c>
      <c r="AQ7" s="383"/>
      <c r="AR7" s="384">
        <v>9840</v>
      </c>
      <c r="AS7" s="383"/>
      <c r="AT7" s="384">
        <v>7031</v>
      </c>
      <c r="AU7" s="383"/>
      <c r="AV7" s="384">
        <v>13472</v>
      </c>
      <c r="AW7" s="383"/>
      <c r="AX7" s="384">
        <v>12728</v>
      </c>
      <c r="AY7" s="383"/>
      <c r="AZ7" s="384">
        <v>14243</v>
      </c>
      <c r="BA7" s="383"/>
      <c r="BB7" s="384">
        <v>14011</v>
      </c>
      <c r="BC7" s="383"/>
      <c r="BD7" s="384">
        <v>10470</v>
      </c>
      <c r="BE7" s="383"/>
      <c r="BF7" s="397">
        <f t="shared" si="0"/>
        <v>140763</v>
      </c>
      <c r="BG7" s="398">
        <v>143926</v>
      </c>
      <c r="BH7" s="399">
        <v>68808</v>
      </c>
      <c r="BI7" s="731">
        <v>63537</v>
      </c>
      <c r="BJ7" s="400">
        <v>13919</v>
      </c>
      <c r="BK7" s="401">
        <f t="shared" si="1"/>
        <v>109.641591177629</v>
      </c>
      <c r="BL7" s="402">
        <v>13420</v>
      </c>
      <c r="BM7" s="401">
        <f t="shared" si="2"/>
        <v>104.61490489554099</v>
      </c>
      <c r="BN7" s="402">
        <v>14326</v>
      </c>
      <c r="BO7" s="401">
        <f t="shared" si="3"/>
        <v>110.37830341320596</v>
      </c>
      <c r="BP7" s="402">
        <v>11770</v>
      </c>
      <c r="BQ7" s="401">
        <f t="shared" si="4"/>
        <v>114.5498783454988</v>
      </c>
      <c r="BR7" s="402">
        <v>12914</v>
      </c>
      <c r="BS7" s="401">
        <f t="shared" si="5"/>
        <v>126.71965459719361</v>
      </c>
      <c r="BT7" s="402">
        <v>12643</v>
      </c>
      <c r="BU7" s="401">
        <f t="shared" si="6"/>
        <v>128.48577235772359</v>
      </c>
      <c r="BV7" s="402">
        <v>10012</v>
      </c>
      <c r="BW7" s="401">
        <f t="shared" si="7"/>
        <v>142.39795192717963</v>
      </c>
      <c r="BX7" s="402">
        <v>12980</v>
      </c>
      <c r="BY7" s="401">
        <f t="shared" si="8"/>
        <v>96.347980997624703</v>
      </c>
      <c r="BZ7" s="402">
        <v>12376</v>
      </c>
      <c r="CA7" s="401">
        <f t="shared" si="9"/>
        <v>97.234443746071648</v>
      </c>
      <c r="CB7" s="402">
        <v>13161</v>
      </c>
      <c r="CC7" s="401">
        <f t="shared" si="10"/>
        <v>92.403285824615594</v>
      </c>
      <c r="CD7" s="402">
        <v>12394</v>
      </c>
      <c r="CE7" s="401">
        <f t="shared" si="11"/>
        <v>88.459067875240876</v>
      </c>
      <c r="CF7" s="400">
        <v>8799</v>
      </c>
      <c r="CG7" s="401">
        <f t="shared" si="12"/>
        <v>84.040114613180521</v>
      </c>
      <c r="CH7" s="397">
        <f t="shared" si="13"/>
        <v>148714</v>
      </c>
      <c r="CI7" s="398">
        <v>150902</v>
      </c>
      <c r="CJ7" s="399">
        <v>78992</v>
      </c>
      <c r="CK7" s="731">
        <v>72695</v>
      </c>
      <c r="CL7" s="391">
        <v>12354</v>
      </c>
      <c r="CM7" s="403">
        <v>-11.243623823550536</v>
      </c>
      <c r="CN7" s="382">
        <v>14784</v>
      </c>
      <c r="CO7" s="403">
        <v>10.163934426229517</v>
      </c>
      <c r="CP7" s="382">
        <v>16715</v>
      </c>
      <c r="CQ7" s="403">
        <v>16.675973754013683</v>
      </c>
      <c r="CR7" s="382">
        <v>15632</v>
      </c>
      <c r="CS7" s="403">
        <v>32.81223449447748</v>
      </c>
      <c r="CT7" s="382">
        <v>18375</v>
      </c>
      <c r="CU7" s="404">
        <v>42.287439987610355</v>
      </c>
      <c r="CV7" s="384">
        <v>15190</v>
      </c>
      <c r="CW7" s="403">
        <v>20.145535078699666</v>
      </c>
      <c r="CX7" s="382">
        <v>12063</v>
      </c>
      <c r="CY7" s="403">
        <v>20.485417499001187</v>
      </c>
      <c r="CZ7" s="382">
        <v>18383</v>
      </c>
      <c r="DA7" s="403">
        <v>41.625577812018491</v>
      </c>
      <c r="DB7" s="382">
        <v>18064</v>
      </c>
      <c r="DC7" s="403">
        <v>45.959922430510659</v>
      </c>
      <c r="DD7" s="382">
        <v>17837</v>
      </c>
      <c r="DE7" s="403">
        <v>35.529215105235181</v>
      </c>
      <c r="DF7" s="382">
        <v>17084</v>
      </c>
      <c r="DG7" s="403">
        <v>37.840890753590458</v>
      </c>
      <c r="DH7" s="382">
        <v>13531</v>
      </c>
      <c r="DI7" s="404">
        <v>53.7788385043755</v>
      </c>
      <c r="DJ7" s="397">
        <f t="shared" si="14"/>
        <v>190012</v>
      </c>
      <c r="DK7" s="398">
        <v>198745</v>
      </c>
      <c r="DL7" s="399">
        <v>93050</v>
      </c>
      <c r="DM7" s="731">
        <v>97707</v>
      </c>
      <c r="DN7" s="391">
        <v>17387</v>
      </c>
      <c r="DO7" s="405">
        <v>40.739841346932167</v>
      </c>
      <c r="DP7" s="406">
        <v>16796</v>
      </c>
      <c r="DQ7" s="407">
        <v>13.609307359307365</v>
      </c>
      <c r="DR7" s="408">
        <v>18403</v>
      </c>
      <c r="DS7" s="407">
        <v>10.098713730182467</v>
      </c>
      <c r="DT7" s="408">
        <v>14902</v>
      </c>
      <c r="DU7" s="407">
        <v>-4.6699078812691823</v>
      </c>
      <c r="DV7" s="408">
        <v>16040</v>
      </c>
      <c r="DW7" s="407">
        <v>-12.707482993197289</v>
      </c>
      <c r="DX7" s="408">
        <v>14345</v>
      </c>
      <c r="DY7" s="407">
        <v>-5.5628703094140945</v>
      </c>
      <c r="DZ7" s="408">
        <v>12612</v>
      </c>
      <c r="EA7" s="407">
        <v>4.5511066898781536</v>
      </c>
      <c r="EB7" s="408">
        <v>18526</v>
      </c>
      <c r="EC7" s="407">
        <v>0.77789261817984823</v>
      </c>
      <c r="ED7" s="408">
        <v>17708</v>
      </c>
      <c r="EE7" s="407">
        <v>-1.970770593445522</v>
      </c>
      <c r="EF7" s="408">
        <v>17925</v>
      </c>
      <c r="EG7" s="407">
        <v>0.49335650613893733</v>
      </c>
      <c r="EH7" s="408">
        <v>16094</v>
      </c>
      <c r="EI7" s="407">
        <v>-5.7948958089440481</v>
      </c>
      <c r="EJ7" s="408">
        <v>12245</v>
      </c>
      <c r="EK7" s="1047">
        <v>-9.5041016924100177</v>
      </c>
      <c r="EL7" s="1214">
        <v>192983</v>
      </c>
      <c r="EM7" s="380">
        <v>182093</v>
      </c>
      <c r="EN7" s="399">
        <v>97873</v>
      </c>
      <c r="EO7" s="1059">
        <v>94133</v>
      </c>
      <c r="EP7" s="1136">
        <v>15032</v>
      </c>
      <c r="EQ7" s="1196">
        <v>-13.544602289066546</v>
      </c>
      <c r="ER7" s="406">
        <v>15210</v>
      </c>
      <c r="ES7" s="407">
        <v>-9.4427244582043386</v>
      </c>
      <c r="ET7" s="408">
        <v>11454</v>
      </c>
      <c r="EU7" s="407">
        <v>-37.760147801988808</v>
      </c>
      <c r="EV7" s="408">
        <v>0</v>
      </c>
      <c r="EW7" s="420" t="s">
        <v>28</v>
      </c>
      <c r="EX7" s="408">
        <v>3742</v>
      </c>
      <c r="EY7" s="407">
        <v>-76.670822942643383</v>
      </c>
      <c r="EZ7" s="408">
        <v>16126</v>
      </c>
      <c r="FA7" s="407">
        <v>12.415475775531547</v>
      </c>
      <c r="FB7" s="1380">
        <v>16091</v>
      </c>
      <c r="FC7" s="1196">
        <v>27.584839835077716</v>
      </c>
      <c r="FD7" s="1380">
        <v>17301</v>
      </c>
      <c r="FE7" s="1196">
        <v>-6.6123286192378288</v>
      </c>
      <c r="FF7" s="1380">
        <v>18848</v>
      </c>
      <c r="FG7" s="1196">
        <v>6.4377682403433454</v>
      </c>
      <c r="FH7" s="1380">
        <v>20932</v>
      </c>
      <c r="FI7" s="1196">
        <v>16.775453277545324</v>
      </c>
      <c r="FJ7" s="1383">
        <v>18075</v>
      </c>
      <c r="FK7" s="407">
        <v>12.308935006834858</v>
      </c>
      <c r="FL7" s="1380">
        <v>16494</v>
      </c>
      <c r="FM7" s="1196">
        <v>34.699877501020808</v>
      </c>
      <c r="FN7" s="1591">
        <v>169314</v>
      </c>
      <c r="FO7" s="1656">
        <v>182324</v>
      </c>
      <c r="FP7" s="1657">
        <v>0.1268582537494467</v>
      </c>
      <c r="FQ7" s="1735">
        <v>61564</v>
      </c>
      <c r="FR7" s="1059">
        <v>72108</v>
      </c>
      <c r="FS7" s="1872">
        <v>19030</v>
      </c>
      <c r="FT7" s="1873">
        <v>26.596593932943051</v>
      </c>
      <c r="FU7" s="1383">
        <v>17157</v>
      </c>
      <c r="FV7" s="407">
        <v>12.800788954635095</v>
      </c>
      <c r="FW7" s="1383">
        <v>18519</v>
      </c>
      <c r="FX7" s="407">
        <v>61.681508643268728</v>
      </c>
      <c r="FY7" s="1383">
        <v>19485</v>
      </c>
      <c r="FZ7" s="407" t="s">
        <v>28</v>
      </c>
      <c r="GA7" s="1383">
        <v>18894</v>
      </c>
      <c r="GB7" s="407">
        <v>404.94388027792621</v>
      </c>
      <c r="GC7" s="1383">
        <v>20441</v>
      </c>
      <c r="GD7" s="407">
        <v>26.758030509735818</v>
      </c>
      <c r="GE7" s="1383">
        <v>18285</v>
      </c>
      <c r="GF7" s="407">
        <v>13.6349512149649</v>
      </c>
      <c r="GG7" s="1383">
        <v>17138</v>
      </c>
      <c r="GH7" s="407">
        <v>-0.98786828422876738</v>
      </c>
      <c r="GI7" s="1383">
        <v>12182</v>
      </c>
      <c r="GJ7" s="407">
        <v>-35.436120543293711</v>
      </c>
      <c r="GK7" s="1383">
        <v>22372</v>
      </c>
      <c r="GL7" s="407">
        <v>6.87941907127842</v>
      </c>
      <c r="GM7" s="1380">
        <v>22926</v>
      </c>
      <c r="GN7" s="1196">
        <v>26.838174273858925</v>
      </c>
      <c r="GO7" s="1383">
        <v>15913</v>
      </c>
      <c r="GP7" s="1873">
        <v>-3.5224930277676663</v>
      </c>
      <c r="GQ7" s="1891">
        <v>222342</v>
      </c>
      <c r="GR7" s="1905">
        <v>31.319323859810765</v>
      </c>
      <c r="GS7" s="1334"/>
      <c r="GT7" s="1433"/>
      <c r="GU7" s="1482">
        <v>106415</v>
      </c>
      <c r="GV7" s="2159">
        <v>47.558828015585789</v>
      </c>
      <c r="GW7" s="2334">
        <v>21248</v>
      </c>
      <c r="GX7" s="2335">
        <v>11.655281135049918</v>
      </c>
      <c r="GY7" s="2336"/>
      <c r="GZ7" s="2337"/>
      <c r="HA7" s="2336"/>
      <c r="HB7" s="2337"/>
      <c r="HC7" s="2336"/>
      <c r="HD7" s="2337"/>
      <c r="HE7" s="2336"/>
      <c r="HF7" s="2337"/>
      <c r="HG7" s="2336"/>
      <c r="HH7" s="2337"/>
      <c r="HI7" s="2336"/>
      <c r="HJ7" s="2337"/>
      <c r="HK7" s="2336"/>
      <c r="HL7" s="2337"/>
      <c r="HM7" s="2336"/>
      <c r="HN7" s="2337"/>
      <c r="HO7" s="2336"/>
      <c r="HP7" s="2337"/>
      <c r="HQ7" s="2329"/>
      <c r="HR7" s="2338"/>
      <c r="HS7" s="2339"/>
      <c r="HT7" s="2340"/>
      <c r="HU7" s="2720"/>
      <c r="HV7" s="409"/>
      <c r="HW7" s="1795"/>
      <c r="HX7" s="2720"/>
      <c r="HY7" s="1944"/>
      <c r="HZ7" s="1920"/>
      <c r="IA7" s="2753"/>
      <c r="IB7" s="1959"/>
      <c r="IC7" s="1933"/>
      <c r="ID7" s="2728"/>
      <c r="IE7" s="1482"/>
      <c r="IF7" s="1543"/>
      <c r="IG7" s="2723"/>
      <c r="II7" s="2556"/>
    </row>
    <row r="8" spans="1:243" s="765" customFormat="1" ht="57" customHeight="1" thickBot="1">
      <c r="A8" s="26"/>
      <c r="B8" s="81" t="s">
        <v>39</v>
      </c>
      <c r="C8" s="82"/>
      <c r="D8" s="766">
        <f>SUM(D9:D11)</f>
        <v>149017</v>
      </c>
      <c r="E8" s="767">
        <f>SUM(E9:E11)</f>
        <v>144671</v>
      </c>
      <c r="F8" s="767">
        <f>SUM(F9:F11)</f>
        <v>138968</v>
      </c>
      <c r="G8" s="768">
        <v>144576</v>
      </c>
      <c r="H8" s="769">
        <v>62184</v>
      </c>
      <c r="I8" s="770">
        <v>69109</v>
      </c>
      <c r="J8" s="767">
        <f>SUM(J9:J11)</f>
        <v>150248</v>
      </c>
      <c r="K8" s="768">
        <v>147399</v>
      </c>
      <c r="L8" s="769">
        <v>73800</v>
      </c>
      <c r="M8" s="770">
        <v>75900</v>
      </c>
      <c r="N8" s="767">
        <f>SUM(N9:N11)</f>
        <v>145486</v>
      </c>
      <c r="O8" s="768">
        <v>151149</v>
      </c>
      <c r="P8" s="769">
        <v>68142</v>
      </c>
      <c r="Q8" s="770">
        <v>70774</v>
      </c>
      <c r="R8" s="767">
        <f>SUM(R9:R11)</f>
        <v>187091</v>
      </c>
      <c r="S8" s="768">
        <v>204359</v>
      </c>
      <c r="T8" s="769">
        <v>81553</v>
      </c>
      <c r="U8" s="770">
        <v>91477</v>
      </c>
      <c r="V8" s="767">
        <f>SUM(V9:V11)</f>
        <v>243130</v>
      </c>
      <c r="W8" s="768">
        <v>242092</v>
      </c>
      <c r="X8" s="769">
        <v>118749</v>
      </c>
      <c r="Y8" s="770">
        <v>124704</v>
      </c>
      <c r="Z8" s="767">
        <f>SUM(Z9:Z11)</f>
        <v>261513</v>
      </c>
      <c r="AA8" s="768">
        <v>266421</v>
      </c>
      <c r="AB8" s="769">
        <v>120963</v>
      </c>
      <c r="AC8" s="770">
        <v>137837</v>
      </c>
      <c r="AD8" s="767">
        <f>SUM(AD9:AD11)</f>
        <v>253713</v>
      </c>
      <c r="AE8" s="768">
        <v>254554</v>
      </c>
      <c r="AF8" s="769">
        <v>124206</v>
      </c>
      <c r="AG8" s="770">
        <v>139578</v>
      </c>
      <c r="AH8" s="771">
        <f>SUM(AH9:AH11)</f>
        <v>14315</v>
      </c>
      <c r="AI8" s="751"/>
      <c r="AJ8" s="771">
        <f>SUM(AJ9:AJ11)</f>
        <v>22263</v>
      </c>
      <c r="AK8" s="751"/>
      <c r="AL8" s="771">
        <f>SUM(AL9:AL11)</f>
        <v>23366</v>
      </c>
      <c r="AM8" s="751"/>
      <c r="AN8" s="771">
        <f>SUM(AN9:AN11)</f>
        <v>19994</v>
      </c>
      <c r="AO8" s="751"/>
      <c r="AP8" s="771">
        <f>SUM(AP9:AP11)</f>
        <v>24777</v>
      </c>
      <c r="AQ8" s="751"/>
      <c r="AR8" s="771">
        <f>SUM(AR9:AR11)</f>
        <v>23816</v>
      </c>
      <c r="AS8" s="751"/>
      <c r="AT8" s="771">
        <f>SUM(AT9:AT11)</f>
        <v>22761</v>
      </c>
      <c r="AU8" s="751"/>
      <c r="AV8" s="771">
        <f>SUM(AV9:AV11)</f>
        <v>25589</v>
      </c>
      <c r="AW8" s="751"/>
      <c r="AX8" s="771">
        <f>SUM(AX9:AX11)</f>
        <v>21271</v>
      </c>
      <c r="AY8" s="751"/>
      <c r="AZ8" s="771">
        <f>SUM(AZ9:AZ11)</f>
        <v>22998</v>
      </c>
      <c r="BA8" s="751"/>
      <c r="BB8" s="771">
        <f>SUM(BB9:BB11)</f>
        <v>25996</v>
      </c>
      <c r="BC8" s="751"/>
      <c r="BD8" s="771">
        <f>SUM(BD9:BD11)</f>
        <v>26983</v>
      </c>
      <c r="BE8" s="751"/>
      <c r="BF8" s="772">
        <f t="shared" si="0"/>
        <v>274129</v>
      </c>
      <c r="BG8" s="768">
        <v>283074</v>
      </c>
      <c r="BH8" s="769">
        <v>128531</v>
      </c>
      <c r="BI8" s="770">
        <v>138208</v>
      </c>
      <c r="BJ8" s="771">
        <f>SUM(BJ9:BJ11)</f>
        <v>16892</v>
      </c>
      <c r="BK8" s="773">
        <f t="shared" si="1"/>
        <v>118.0020957038072</v>
      </c>
      <c r="BL8" s="774">
        <f t="shared" ref="BL8:CF8" si="15">SUM(BL9:BL11)</f>
        <v>22849</v>
      </c>
      <c r="BM8" s="773">
        <f t="shared" si="2"/>
        <v>102.63216996810851</v>
      </c>
      <c r="BN8" s="774">
        <f t="shared" si="15"/>
        <v>29148</v>
      </c>
      <c r="BO8" s="773">
        <f t="shared" si="3"/>
        <v>124.74535650089875</v>
      </c>
      <c r="BP8" s="774">
        <f t="shared" si="15"/>
        <v>23937</v>
      </c>
      <c r="BQ8" s="773">
        <f t="shared" si="4"/>
        <v>119.72091627488246</v>
      </c>
      <c r="BR8" s="774">
        <f t="shared" si="15"/>
        <v>28905</v>
      </c>
      <c r="BS8" s="773">
        <f t="shared" si="5"/>
        <v>116.66061266497154</v>
      </c>
      <c r="BT8" s="774">
        <f t="shared" si="15"/>
        <v>26063</v>
      </c>
      <c r="BU8" s="773">
        <f t="shared" si="6"/>
        <v>109.43483372522674</v>
      </c>
      <c r="BV8" s="774">
        <f t="shared" si="15"/>
        <v>27043</v>
      </c>
      <c r="BW8" s="773">
        <f t="shared" si="7"/>
        <v>118.81288168358157</v>
      </c>
      <c r="BX8" s="774">
        <f t="shared" si="15"/>
        <v>29876</v>
      </c>
      <c r="BY8" s="773">
        <f t="shared" si="8"/>
        <v>116.75329243034116</v>
      </c>
      <c r="BZ8" s="774">
        <f t="shared" si="15"/>
        <v>28994</v>
      </c>
      <c r="CA8" s="773">
        <f t="shared" si="9"/>
        <v>136.30764891166376</v>
      </c>
      <c r="CB8" s="774">
        <f t="shared" si="15"/>
        <v>30854</v>
      </c>
      <c r="CC8" s="773">
        <f t="shared" si="10"/>
        <v>134.15949212975042</v>
      </c>
      <c r="CD8" s="774">
        <f t="shared" si="15"/>
        <v>30180</v>
      </c>
      <c r="CE8" s="773">
        <f t="shared" si="11"/>
        <v>116.09478381289429</v>
      </c>
      <c r="CF8" s="771">
        <f t="shared" si="15"/>
        <v>29294</v>
      </c>
      <c r="CG8" s="773">
        <f t="shared" si="12"/>
        <v>108.56465181781121</v>
      </c>
      <c r="CH8" s="772">
        <f t="shared" si="13"/>
        <v>324035</v>
      </c>
      <c r="CI8" s="768">
        <v>334390</v>
      </c>
      <c r="CJ8" s="769">
        <v>147794</v>
      </c>
      <c r="CK8" s="770">
        <v>164818</v>
      </c>
      <c r="CL8" s="775">
        <f>SUM(CL9:CL11)</f>
        <v>17866</v>
      </c>
      <c r="CM8" s="757">
        <v>5.7660430973241859</v>
      </c>
      <c r="CN8" s="771">
        <f>SUM(CN9:CN11)</f>
        <v>28343</v>
      </c>
      <c r="CO8" s="757">
        <v>24.044815965687775</v>
      </c>
      <c r="CP8" s="771">
        <f>SUM(CP9:CP11)</f>
        <v>33035</v>
      </c>
      <c r="CQ8" s="757">
        <v>13.335391793605055</v>
      </c>
      <c r="CR8" s="771">
        <f>SUM(CR9:CR11)</f>
        <v>29687</v>
      </c>
      <c r="CS8" s="757">
        <v>24.021389480720231</v>
      </c>
      <c r="CT8" s="771">
        <f>SUM(CT9:CT11)</f>
        <v>25817</v>
      </c>
      <c r="CU8" s="758">
        <v>-10.683272790174712</v>
      </c>
      <c r="CV8" s="774">
        <f>SUM(CV9:CV11)</f>
        <v>26841</v>
      </c>
      <c r="CW8" s="757">
        <v>2.985074626865682</v>
      </c>
      <c r="CX8" s="771">
        <f>SUM(CX9:CX11)</f>
        <v>26975</v>
      </c>
      <c r="CY8" s="757">
        <v>-0.25145139222719592</v>
      </c>
      <c r="CZ8" s="771">
        <f>SUM(CZ9:CZ11)</f>
        <v>36037</v>
      </c>
      <c r="DA8" s="757">
        <v>20.621903869326545</v>
      </c>
      <c r="DB8" s="771">
        <f>SUM(DB9:DB11)</f>
        <v>30634</v>
      </c>
      <c r="DC8" s="757">
        <v>5.6563426915913624</v>
      </c>
      <c r="DD8" s="771">
        <f>SUM(DD9:DD11)</f>
        <v>34382</v>
      </c>
      <c r="DE8" s="757">
        <v>11.434497958125363</v>
      </c>
      <c r="DF8" s="771">
        <f>SUM(DF9:DF11)</f>
        <v>32005</v>
      </c>
      <c r="DG8" s="757">
        <v>6.047051027170312</v>
      </c>
      <c r="DH8" s="771">
        <f>SUM(DH9:DH11)</f>
        <v>29337</v>
      </c>
      <c r="DI8" s="758">
        <v>0.1467877381033702</v>
      </c>
      <c r="DJ8" s="772">
        <f t="shared" si="14"/>
        <v>350959</v>
      </c>
      <c r="DK8" s="768">
        <v>353921</v>
      </c>
      <c r="DL8" s="769">
        <v>161589</v>
      </c>
      <c r="DM8" s="770">
        <v>175991</v>
      </c>
      <c r="DN8" s="775">
        <v>19067</v>
      </c>
      <c r="DO8" s="776">
        <v>6.7222657561849246</v>
      </c>
      <c r="DP8" s="777">
        <v>31707</v>
      </c>
      <c r="DQ8" s="778">
        <v>11.86889178985993</v>
      </c>
      <c r="DR8" s="779">
        <v>31432</v>
      </c>
      <c r="DS8" s="778">
        <v>-4.8524292417133239</v>
      </c>
      <c r="DT8" s="779">
        <v>30057</v>
      </c>
      <c r="DU8" s="778">
        <v>1.2463367804089245</v>
      </c>
      <c r="DV8" s="779">
        <v>32006</v>
      </c>
      <c r="DW8" s="778">
        <v>23.972576209474369</v>
      </c>
      <c r="DX8" s="779">
        <v>24449</v>
      </c>
      <c r="DY8" s="778">
        <v>-8.91173950299914</v>
      </c>
      <c r="DZ8" s="779">
        <v>19770</v>
      </c>
      <c r="EA8" s="778">
        <v>-26.709916589434656</v>
      </c>
      <c r="EB8" s="779">
        <v>22770</v>
      </c>
      <c r="EC8" s="778">
        <v>-36.814940200349646</v>
      </c>
      <c r="ED8" s="779">
        <v>26921</v>
      </c>
      <c r="EE8" s="778">
        <v>-12.120519684011228</v>
      </c>
      <c r="EF8" s="779">
        <v>27261</v>
      </c>
      <c r="EG8" s="778">
        <v>-20.711418765633184</v>
      </c>
      <c r="EH8" s="779">
        <v>26685</v>
      </c>
      <c r="EI8" s="778">
        <v>-16.622402749570369</v>
      </c>
      <c r="EJ8" s="779">
        <v>21852</v>
      </c>
      <c r="EK8" s="1048">
        <v>-25.513856222517646</v>
      </c>
      <c r="EL8" s="1215">
        <v>313977</v>
      </c>
      <c r="EM8" s="768">
        <v>293802</v>
      </c>
      <c r="EN8" s="769">
        <v>168718</v>
      </c>
      <c r="EO8" s="1060">
        <v>155973</v>
      </c>
      <c r="EP8" s="1137">
        <v>17821</v>
      </c>
      <c r="EQ8" s="1197">
        <v>-6.5348507893218652</v>
      </c>
      <c r="ER8" s="777">
        <v>23858</v>
      </c>
      <c r="ES8" s="778">
        <v>-24.754786009398558</v>
      </c>
      <c r="ET8" s="779">
        <v>20352</v>
      </c>
      <c r="EU8" s="778">
        <v>-35.250699923644689</v>
      </c>
      <c r="EV8" s="779">
        <v>0</v>
      </c>
      <c r="EW8" s="810" t="s">
        <v>28</v>
      </c>
      <c r="EX8" s="779">
        <v>2071</v>
      </c>
      <c r="EY8" s="778">
        <v>-93.529338249078293</v>
      </c>
      <c r="EZ8" s="779">
        <v>8418</v>
      </c>
      <c r="FA8" s="778">
        <v>-65.569143932267167</v>
      </c>
      <c r="FB8" s="1381">
        <v>18460</v>
      </c>
      <c r="FC8" s="1197">
        <v>-6.6262013151239216</v>
      </c>
      <c r="FD8" s="1381">
        <v>23973</v>
      </c>
      <c r="FE8" s="1197">
        <v>5.2832674571805001</v>
      </c>
      <c r="FF8" s="1381">
        <v>25042</v>
      </c>
      <c r="FG8" s="1197">
        <v>-6.9796812896994851</v>
      </c>
      <c r="FH8" s="1381">
        <v>23177</v>
      </c>
      <c r="FI8" s="1197">
        <v>-14.981108543340298</v>
      </c>
      <c r="FJ8" s="1384">
        <v>25610</v>
      </c>
      <c r="FK8" s="778">
        <v>-4.0284804197114426</v>
      </c>
      <c r="FL8" s="1381">
        <v>20546</v>
      </c>
      <c r="FM8" s="1197">
        <v>-5.9765696503752537</v>
      </c>
      <c r="FN8" s="1592">
        <v>209328</v>
      </c>
      <c r="FO8" s="1658">
        <v>212513</v>
      </c>
      <c r="FP8" s="1659">
        <v>-27.667953247425132</v>
      </c>
      <c r="FQ8" s="1736">
        <v>72520</v>
      </c>
      <c r="FR8" s="1060">
        <v>77964</v>
      </c>
      <c r="FS8" s="1874">
        <v>15787</v>
      </c>
      <c r="FT8" s="1875">
        <v>-11.413500925873961</v>
      </c>
      <c r="FU8" s="1384">
        <v>22351</v>
      </c>
      <c r="FV8" s="778">
        <v>-6.3165395255260393</v>
      </c>
      <c r="FW8" s="1384">
        <v>27078</v>
      </c>
      <c r="FX8" s="778">
        <v>33.048349056603769</v>
      </c>
      <c r="FY8" s="1384">
        <v>25683</v>
      </c>
      <c r="FZ8" s="778" t="s">
        <v>28</v>
      </c>
      <c r="GA8" s="1384">
        <v>28307</v>
      </c>
      <c r="GB8" s="778">
        <v>1266.8276195074843</v>
      </c>
      <c r="GC8" s="1384">
        <v>29485</v>
      </c>
      <c r="GD8" s="778">
        <v>250.26134473746737</v>
      </c>
      <c r="GE8" s="1384">
        <v>29142</v>
      </c>
      <c r="GF8" s="778">
        <v>57.865655471289273</v>
      </c>
      <c r="GG8" s="1384">
        <v>27109</v>
      </c>
      <c r="GH8" s="778">
        <v>13.081383222792311</v>
      </c>
      <c r="GI8" s="1384">
        <v>27749</v>
      </c>
      <c r="GJ8" s="778">
        <v>10.809839469690914</v>
      </c>
      <c r="GK8" s="1384">
        <v>22284</v>
      </c>
      <c r="GL8" s="778">
        <v>-3.8529576735556788</v>
      </c>
      <c r="GM8" s="1381">
        <v>30228</v>
      </c>
      <c r="GN8" s="1197">
        <v>18.03201874267863</v>
      </c>
      <c r="GO8" s="1384">
        <v>28605</v>
      </c>
      <c r="GP8" s="1875">
        <v>39.2241798890295</v>
      </c>
      <c r="GQ8" s="1892">
        <v>313808</v>
      </c>
      <c r="GR8" s="1906">
        <v>49.912099671329202</v>
      </c>
      <c r="GS8" s="1335"/>
      <c r="GT8" s="1434"/>
      <c r="GU8" s="1483">
        <v>167475</v>
      </c>
      <c r="GV8" s="2160">
        <v>114.81068185316298</v>
      </c>
      <c r="GW8" s="2341">
        <v>25260</v>
      </c>
      <c r="GX8" s="2342">
        <v>60.005067460568824</v>
      </c>
      <c r="GY8" s="2343"/>
      <c r="GZ8" s="2344"/>
      <c r="HA8" s="2343"/>
      <c r="HB8" s="2344"/>
      <c r="HC8" s="2343"/>
      <c r="HD8" s="2344"/>
      <c r="HE8" s="2343"/>
      <c r="HF8" s="2344"/>
      <c r="HG8" s="2343"/>
      <c r="HH8" s="2344"/>
      <c r="HI8" s="2343"/>
      <c r="HJ8" s="2344"/>
      <c r="HK8" s="2343"/>
      <c r="HL8" s="2344"/>
      <c r="HM8" s="2343"/>
      <c r="HN8" s="2344"/>
      <c r="HO8" s="2343"/>
      <c r="HP8" s="2344"/>
      <c r="HQ8" s="2345"/>
      <c r="HR8" s="2346"/>
      <c r="HS8" s="2347"/>
      <c r="HT8" s="2348"/>
      <c r="HU8" s="2733"/>
      <c r="HV8" s="780"/>
      <c r="HW8" s="1796"/>
      <c r="HX8" s="2733"/>
      <c r="HY8" s="1945"/>
      <c r="HZ8" s="1921"/>
      <c r="IA8" s="2754"/>
      <c r="IB8" s="1960"/>
      <c r="IC8" s="1930"/>
      <c r="ID8" s="2740"/>
      <c r="IE8" s="1483"/>
      <c r="IF8" s="1544"/>
      <c r="IG8" s="2736"/>
      <c r="II8" s="2556"/>
    </row>
    <row r="9" spans="1:243" ht="18.75" customHeight="1">
      <c r="A9" s="2"/>
      <c r="B9" s="79"/>
      <c r="C9" s="83" t="s">
        <v>100</v>
      </c>
      <c r="D9" s="362">
        <v>62726</v>
      </c>
      <c r="E9" s="363">
        <v>67246</v>
      </c>
      <c r="F9" s="363">
        <v>63951</v>
      </c>
      <c r="G9" s="364">
        <v>66395</v>
      </c>
      <c r="H9" s="365">
        <v>29066</v>
      </c>
      <c r="I9" s="730">
        <v>31443</v>
      </c>
      <c r="J9" s="363">
        <v>66237</v>
      </c>
      <c r="K9" s="364">
        <v>64623</v>
      </c>
      <c r="L9" s="365">
        <v>32920</v>
      </c>
      <c r="M9" s="730">
        <v>31772</v>
      </c>
      <c r="N9" s="363">
        <v>65969</v>
      </c>
      <c r="O9" s="364">
        <v>67768</v>
      </c>
      <c r="P9" s="365">
        <v>30522</v>
      </c>
      <c r="Q9" s="730">
        <v>31666</v>
      </c>
      <c r="R9" s="363">
        <v>82502</v>
      </c>
      <c r="S9" s="364">
        <v>98297</v>
      </c>
      <c r="T9" s="365">
        <v>35217</v>
      </c>
      <c r="U9" s="730">
        <v>37423</v>
      </c>
      <c r="V9" s="363">
        <v>139804</v>
      </c>
      <c r="W9" s="364">
        <v>140178</v>
      </c>
      <c r="X9" s="365">
        <v>69275</v>
      </c>
      <c r="Y9" s="730">
        <v>70980</v>
      </c>
      <c r="Z9" s="363">
        <v>161907</v>
      </c>
      <c r="AA9" s="364">
        <v>168552</v>
      </c>
      <c r="AB9" s="365">
        <v>73857</v>
      </c>
      <c r="AC9" s="730">
        <v>85341</v>
      </c>
      <c r="AD9" s="363">
        <v>173991</v>
      </c>
      <c r="AE9" s="364">
        <v>175026</v>
      </c>
      <c r="AF9" s="365">
        <v>83490</v>
      </c>
      <c r="AG9" s="730">
        <v>91847</v>
      </c>
      <c r="AH9" s="366">
        <v>11114</v>
      </c>
      <c r="AI9" s="367"/>
      <c r="AJ9" s="368">
        <v>15384</v>
      </c>
      <c r="AK9" s="367"/>
      <c r="AL9" s="368">
        <v>14215</v>
      </c>
      <c r="AM9" s="367"/>
      <c r="AN9" s="368">
        <v>11292</v>
      </c>
      <c r="AO9" s="367"/>
      <c r="AP9" s="368">
        <v>15977</v>
      </c>
      <c r="AQ9" s="367"/>
      <c r="AR9" s="368">
        <v>16007</v>
      </c>
      <c r="AS9" s="367"/>
      <c r="AT9" s="368">
        <v>16110</v>
      </c>
      <c r="AU9" s="367"/>
      <c r="AV9" s="368">
        <v>16005</v>
      </c>
      <c r="AW9" s="367"/>
      <c r="AX9" s="368">
        <v>15233</v>
      </c>
      <c r="AY9" s="367"/>
      <c r="AZ9" s="368">
        <v>14432</v>
      </c>
      <c r="BA9" s="367"/>
      <c r="BB9" s="368">
        <v>14105</v>
      </c>
      <c r="BC9" s="367"/>
      <c r="BD9" s="368">
        <v>16027</v>
      </c>
      <c r="BE9" s="367"/>
      <c r="BF9" s="369">
        <f t="shared" si="0"/>
        <v>175901</v>
      </c>
      <c r="BG9" s="364">
        <v>177390</v>
      </c>
      <c r="BH9" s="365">
        <v>83989</v>
      </c>
      <c r="BI9" s="730">
        <v>90624</v>
      </c>
      <c r="BJ9" s="366">
        <v>11178</v>
      </c>
      <c r="BK9" s="410">
        <f t="shared" si="1"/>
        <v>100.57585027892748</v>
      </c>
      <c r="BL9" s="368">
        <v>13910</v>
      </c>
      <c r="BM9" s="410">
        <f t="shared" si="2"/>
        <v>90.418616744669791</v>
      </c>
      <c r="BN9" s="368">
        <v>17114</v>
      </c>
      <c r="BO9" s="410">
        <f t="shared" si="3"/>
        <v>120.39395005276117</v>
      </c>
      <c r="BP9" s="368">
        <v>14246</v>
      </c>
      <c r="BQ9" s="410">
        <f t="shared" si="4"/>
        <v>126.16011335458732</v>
      </c>
      <c r="BR9" s="368">
        <v>18286</v>
      </c>
      <c r="BS9" s="410">
        <f t="shared" si="5"/>
        <v>114.45202478562935</v>
      </c>
      <c r="BT9" s="368">
        <v>14719</v>
      </c>
      <c r="BU9" s="410">
        <f t="shared" si="6"/>
        <v>91.953520334853494</v>
      </c>
      <c r="BV9" s="368">
        <v>18574</v>
      </c>
      <c r="BW9" s="410">
        <f t="shared" si="7"/>
        <v>115.29484792054625</v>
      </c>
      <c r="BX9" s="368">
        <v>18586</v>
      </c>
      <c r="BY9" s="410">
        <f t="shared" si="8"/>
        <v>116.12621055920025</v>
      </c>
      <c r="BZ9" s="368">
        <v>16852</v>
      </c>
      <c r="CA9" s="410">
        <f t="shared" si="9"/>
        <v>110.62824131819077</v>
      </c>
      <c r="CB9" s="368">
        <v>18154</v>
      </c>
      <c r="CC9" s="410">
        <f t="shared" si="10"/>
        <v>125.78991130820398</v>
      </c>
      <c r="CD9" s="368">
        <v>17502</v>
      </c>
      <c r="CE9" s="410">
        <f t="shared" si="11"/>
        <v>124.08365827720667</v>
      </c>
      <c r="CF9" s="366">
        <v>18407</v>
      </c>
      <c r="CG9" s="410">
        <f t="shared" si="12"/>
        <v>114.84994072502653</v>
      </c>
      <c r="CH9" s="369">
        <f t="shared" si="13"/>
        <v>197528</v>
      </c>
      <c r="CI9" s="364">
        <v>203000</v>
      </c>
      <c r="CJ9" s="365">
        <v>89453</v>
      </c>
      <c r="CK9" s="730">
        <v>101263</v>
      </c>
      <c r="CL9" s="371">
        <v>10512</v>
      </c>
      <c r="CM9" s="372">
        <v>-5.9581320450885755</v>
      </c>
      <c r="CN9" s="366">
        <v>17015</v>
      </c>
      <c r="CO9" s="372">
        <v>22.322070452911575</v>
      </c>
      <c r="CP9" s="366">
        <v>20147</v>
      </c>
      <c r="CQ9" s="372">
        <v>17.722332593198558</v>
      </c>
      <c r="CR9" s="366">
        <v>18321</v>
      </c>
      <c r="CS9" s="372">
        <v>28.604520567176763</v>
      </c>
      <c r="CT9" s="366">
        <v>14067</v>
      </c>
      <c r="CU9" s="373">
        <v>-23.07229574537898</v>
      </c>
      <c r="CV9" s="368">
        <v>15826</v>
      </c>
      <c r="CW9" s="372">
        <v>7.5208913649025106</v>
      </c>
      <c r="CX9" s="366">
        <v>16434</v>
      </c>
      <c r="CY9" s="372">
        <v>-11.521481641003547</v>
      </c>
      <c r="CZ9" s="366">
        <v>21418</v>
      </c>
      <c r="DA9" s="372">
        <v>15.237275368556965</v>
      </c>
      <c r="DB9" s="366">
        <v>18116</v>
      </c>
      <c r="DC9" s="372">
        <v>7.5005934013767046</v>
      </c>
      <c r="DD9" s="366">
        <v>20638</v>
      </c>
      <c r="DE9" s="372">
        <v>13.682934890382285</v>
      </c>
      <c r="DF9" s="366">
        <v>18318</v>
      </c>
      <c r="DG9" s="372">
        <v>4.6623243057936321</v>
      </c>
      <c r="DH9" s="366">
        <v>18221</v>
      </c>
      <c r="DI9" s="373">
        <v>-1.0104851415222385</v>
      </c>
      <c r="DJ9" s="369">
        <f t="shared" si="14"/>
        <v>209033</v>
      </c>
      <c r="DK9" s="364">
        <v>212981</v>
      </c>
      <c r="DL9" s="365">
        <v>95888</v>
      </c>
      <c r="DM9" s="730">
        <v>104182</v>
      </c>
      <c r="DN9" s="371">
        <v>12212</v>
      </c>
      <c r="DO9" s="374">
        <v>16.171993911719923</v>
      </c>
      <c r="DP9" s="368">
        <v>19521</v>
      </c>
      <c r="DQ9" s="373">
        <v>14.728181016749929</v>
      </c>
      <c r="DR9" s="376">
        <v>19889</v>
      </c>
      <c r="DS9" s="373">
        <v>-1.280587680547967</v>
      </c>
      <c r="DT9" s="376">
        <v>20407</v>
      </c>
      <c r="DU9" s="373">
        <v>11.385841384203914</v>
      </c>
      <c r="DV9" s="376">
        <v>19840</v>
      </c>
      <c r="DW9" s="373">
        <v>41.039311864647743</v>
      </c>
      <c r="DX9" s="376">
        <v>14651</v>
      </c>
      <c r="DY9" s="373">
        <v>-7.4244913433590227</v>
      </c>
      <c r="DZ9" s="376">
        <v>12635</v>
      </c>
      <c r="EA9" s="373">
        <v>-23.116709261287568</v>
      </c>
      <c r="EB9" s="376">
        <v>10992</v>
      </c>
      <c r="EC9" s="373">
        <v>-48.678681482864882</v>
      </c>
      <c r="ED9" s="376">
        <v>15742</v>
      </c>
      <c r="EE9" s="373">
        <v>-13.104438065798192</v>
      </c>
      <c r="EF9" s="376">
        <v>14523</v>
      </c>
      <c r="EG9" s="373">
        <v>-29.629809090028104</v>
      </c>
      <c r="EH9" s="376">
        <v>15558</v>
      </c>
      <c r="EI9" s="373">
        <v>-15.06714706845726</v>
      </c>
      <c r="EJ9" s="376">
        <v>11896</v>
      </c>
      <c r="EK9" s="1049">
        <v>-34.712694144119425</v>
      </c>
      <c r="EL9" s="1216">
        <v>187866</v>
      </c>
      <c r="EM9" s="364">
        <v>174004</v>
      </c>
      <c r="EN9" s="365">
        <v>106520</v>
      </c>
      <c r="EO9" s="1057">
        <v>94267</v>
      </c>
      <c r="EP9" s="1135">
        <v>11227</v>
      </c>
      <c r="EQ9" s="1194">
        <v>-8.0658368817556436</v>
      </c>
      <c r="ER9" s="368">
        <v>14078</v>
      </c>
      <c r="ES9" s="373">
        <v>-27.882792889708526</v>
      </c>
      <c r="ET9" s="376">
        <v>12455</v>
      </c>
      <c r="EU9" s="373">
        <v>-37.377444818744031</v>
      </c>
      <c r="EV9" s="376">
        <v>0</v>
      </c>
      <c r="EW9" s="1292" t="s">
        <v>28</v>
      </c>
      <c r="EX9" s="376">
        <v>98</v>
      </c>
      <c r="EY9" s="373">
        <v>-99.506048387096769</v>
      </c>
      <c r="EZ9" s="376">
        <v>2298</v>
      </c>
      <c r="FA9" s="373">
        <v>-84.315063818169406</v>
      </c>
      <c r="FB9" s="1379">
        <v>10676</v>
      </c>
      <c r="FC9" s="1194">
        <v>-15.504550850811242</v>
      </c>
      <c r="FD9" s="1379">
        <v>12837</v>
      </c>
      <c r="FE9" s="1194">
        <v>16.784934497816593</v>
      </c>
      <c r="FF9" s="1379">
        <v>12987</v>
      </c>
      <c r="FG9" s="1194">
        <v>-17.500952864947266</v>
      </c>
      <c r="FH9" s="1379">
        <v>15148</v>
      </c>
      <c r="FI9" s="1194">
        <v>4.3035185567720191</v>
      </c>
      <c r="FJ9" s="1379">
        <v>14024</v>
      </c>
      <c r="FK9" s="373">
        <v>-9.8598791618459956</v>
      </c>
      <c r="FL9" s="1379">
        <v>10173</v>
      </c>
      <c r="FM9" s="1194">
        <v>-14.483860121049091</v>
      </c>
      <c r="FN9" s="1593">
        <v>116001</v>
      </c>
      <c r="FO9" s="1652">
        <v>114009</v>
      </c>
      <c r="FP9" s="1661">
        <v>-34.479092434656678</v>
      </c>
      <c r="FQ9" s="1733">
        <v>40156</v>
      </c>
      <c r="FR9" s="1057">
        <v>38896</v>
      </c>
      <c r="FS9" s="1868">
        <v>9796</v>
      </c>
      <c r="FT9" s="1876">
        <v>-12.746058608711138</v>
      </c>
      <c r="FU9" s="1379">
        <v>12574</v>
      </c>
      <c r="FV9" s="373">
        <v>-10.68333570109391</v>
      </c>
      <c r="FW9" s="1379">
        <v>13398</v>
      </c>
      <c r="FX9" s="373">
        <v>7.5712565234845357</v>
      </c>
      <c r="FY9" s="1379">
        <v>16130</v>
      </c>
      <c r="FZ9" s="373" t="s">
        <v>28</v>
      </c>
      <c r="GA9" s="1379">
        <v>16567</v>
      </c>
      <c r="GB9" s="373">
        <v>16805.102040816324</v>
      </c>
      <c r="GC9" s="1379">
        <v>16019</v>
      </c>
      <c r="GD9" s="373">
        <v>597.08442123585735</v>
      </c>
      <c r="GE9" s="1379">
        <v>17299</v>
      </c>
      <c r="GF9" s="373">
        <v>62.036343199700269</v>
      </c>
      <c r="GG9" s="1379">
        <v>13536</v>
      </c>
      <c r="GH9" s="373">
        <v>5.4451974760458199</v>
      </c>
      <c r="GI9" s="1379">
        <v>13768</v>
      </c>
      <c r="GJ9" s="373">
        <v>6.0137060137060132</v>
      </c>
      <c r="GK9" s="1379">
        <v>9832</v>
      </c>
      <c r="GL9" s="373">
        <v>-35.093741748085563</v>
      </c>
      <c r="GM9" s="1379">
        <v>16873</v>
      </c>
      <c r="GN9" s="1194">
        <v>20.315173987450081</v>
      </c>
      <c r="GO9" s="1379">
        <v>15491</v>
      </c>
      <c r="GP9" s="1876">
        <v>52.275631573773694</v>
      </c>
      <c r="GQ9" s="1893">
        <v>171283</v>
      </c>
      <c r="GR9" s="1907">
        <v>47.656485719950695</v>
      </c>
      <c r="GS9" s="1333"/>
      <c r="GT9" s="1431"/>
      <c r="GU9" s="1484">
        <v>93319</v>
      </c>
      <c r="GV9" s="2161">
        <v>139.91927190456602</v>
      </c>
      <c r="GW9" s="2320">
        <v>18870</v>
      </c>
      <c r="GX9" s="2349">
        <v>92.629644752960388</v>
      </c>
      <c r="GY9" s="2322"/>
      <c r="GZ9" s="2350"/>
      <c r="HA9" s="2322"/>
      <c r="HB9" s="2350"/>
      <c r="HC9" s="2322"/>
      <c r="HD9" s="2350"/>
      <c r="HE9" s="2322"/>
      <c r="HF9" s="2350"/>
      <c r="HG9" s="2322"/>
      <c r="HH9" s="2350"/>
      <c r="HI9" s="2322"/>
      <c r="HJ9" s="2350"/>
      <c r="HK9" s="2322"/>
      <c r="HL9" s="2350"/>
      <c r="HM9" s="2322"/>
      <c r="HN9" s="2350"/>
      <c r="HO9" s="2322"/>
      <c r="HP9" s="2350"/>
      <c r="HQ9" s="2322"/>
      <c r="HR9" s="2324"/>
      <c r="HS9" s="2325"/>
      <c r="HT9" s="2351"/>
      <c r="HU9" s="2734"/>
      <c r="HV9" s="411"/>
      <c r="HW9" s="1797"/>
      <c r="HX9" s="2734"/>
      <c r="HY9" s="1943"/>
      <c r="HZ9" s="1919"/>
      <c r="IA9" s="2755"/>
      <c r="IB9" s="1957"/>
      <c r="IC9" s="1931"/>
      <c r="ID9" s="2741"/>
      <c r="IE9" s="1484"/>
      <c r="IF9" s="1545"/>
      <c r="IG9" s="2737"/>
      <c r="II9" s="2556"/>
    </row>
    <row r="10" spans="1:243" ht="18.75" customHeight="1">
      <c r="A10" s="2"/>
      <c r="B10" s="79"/>
      <c r="C10" s="78" t="s">
        <v>101</v>
      </c>
      <c r="D10" s="412">
        <v>69439</v>
      </c>
      <c r="E10" s="413">
        <v>64808</v>
      </c>
      <c r="F10" s="413">
        <v>62393</v>
      </c>
      <c r="G10" s="386">
        <v>63714</v>
      </c>
      <c r="H10" s="387">
        <v>28531</v>
      </c>
      <c r="I10" s="732">
        <v>31382</v>
      </c>
      <c r="J10" s="413">
        <v>69950</v>
      </c>
      <c r="K10" s="386">
        <v>70035</v>
      </c>
      <c r="L10" s="387">
        <v>32778</v>
      </c>
      <c r="M10" s="732">
        <v>36430</v>
      </c>
      <c r="N10" s="413">
        <v>69739</v>
      </c>
      <c r="O10" s="386">
        <v>72925</v>
      </c>
      <c r="P10" s="387">
        <v>32520</v>
      </c>
      <c r="Q10" s="732">
        <v>34947</v>
      </c>
      <c r="R10" s="413">
        <v>92591</v>
      </c>
      <c r="S10" s="386">
        <v>94926</v>
      </c>
      <c r="T10" s="387">
        <v>40100</v>
      </c>
      <c r="U10" s="732">
        <v>47876</v>
      </c>
      <c r="V10" s="413">
        <v>94397</v>
      </c>
      <c r="W10" s="386">
        <v>94792</v>
      </c>
      <c r="X10" s="387">
        <v>44725</v>
      </c>
      <c r="Y10" s="732">
        <v>48760</v>
      </c>
      <c r="Z10" s="413">
        <v>96350</v>
      </c>
      <c r="AA10" s="386">
        <v>93997</v>
      </c>
      <c r="AB10" s="387">
        <v>46421</v>
      </c>
      <c r="AC10" s="732">
        <v>51103</v>
      </c>
      <c r="AD10" s="413">
        <v>76283</v>
      </c>
      <c r="AE10" s="386">
        <v>77290</v>
      </c>
      <c r="AF10" s="387">
        <v>38438</v>
      </c>
      <c r="AG10" s="732">
        <v>45803</v>
      </c>
      <c r="AH10" s="388">
        <v>3201</v>
      </c>
      <c r="AI10" s="414"/>
      <c r="AJ10" s="390">
        <v>6879</v>
      </c>
      <c r="AK10" s="414"/>
      <c r="AL10" s="390">
        <v>9151</v>
      </c>
      <c r="AM10" s="414"/>
      <c r="AN10" s="390">
        <v>8702</v>
      </c>
      <c r="AO10" s="414"/>
      <c r="AP10" s="390">
        <v>8800</v>
      </c>
      <c r="AQ10" s="414"/>
      <c r="AR10" s="390">
        <v>7809</v>
      </c>
      <c r="AS10" s="414"/>
      <c r="AT10" s="390">
        <v>6651</v>
      </c>
      <c r="AU10" s="414"/>
      <c r="AV10" s="390">
        <v>9506</v>
      </c>
      <c r="AW10" s="414"/>
      <c r="AX10" s="390">
        <v>5916</v>
      </c>
      <c r="AY10" s="414"/>
      <c r="AZ10" s="390">
        <v>8466</v>
      </c>
      <c r="BA10" s="414"/>
      <c r="BB10" s="390">
        <v>11791</v>
      </c>
      <c r="BC10" s="414"/>
      <c r="BD10" s="390">
        <v>10896</v>
      </c>
      <c r="BE10" s="414"/>
      <c r="BF10" s="415">
        <f t="shared" si="0"/>
        <v>97768</v>
      </c>
      <c r="BG10" s="364">
        <v>104854</v>
      </c>
      <c r="BH10" s="365">
        <v>44542</v>
      </c>
      <c r="BI10" s="732">
        <v>47384</v>
      </c>
      <c r="BJ10" s="388">
        <v>5664</v>
      </c>
      <c r="BK10" s="416">
        <f t="shared" si="1"/>
        <v>176.94470477975634</v>
      </c>
      <c r="BL10" s="390">
        <v>8809</v>
      </c>
      <c r="BM10" s="416">
        <f t="shared" si="2"/>
        <v>128.05640354702717</v>
      </c>
      <c r="BN10" s="390">
        <v>11844</v>
      </c>
      <c r="BO10" s="416">
        <f t="shared" si="3"/>
        <v>129.42847776199324</v>
      </c>
      <c r="BP10" s="390">
        <v>9621</v>
      </c>
      <c r="BQ10" s="416">
        <f t="shared" si="4"/>
        <v>110.56079062284532</v>
      </c>
      <c r="BR10" s="390">
        <v>10449</v>
      </c>
      <c r="BS10" s="416">
        <f t="shared" si="5"/>
        <v>118.73863636363637</v>
      </c>
      <c r="BT10" s="390">
        <v>11254</v>
      </c>
      <c r="BU10" s="416">
        <f t="shared" si="6"/>
        <v>144.11576386221029</v>
      </c>
      <c r="BV10" s="390">
        <v>8379</v>
      </c>
      <c r="BW10" s="416">
        <f t="shared" si="7"/>
        <v>125.9810554803789</v>
      </c>
      <c r="BX10" s="390">
        <v>11260</v>
      </c>
      <c r="BY10" s="416">
        <f t="shared" si="8"/>
        <v>118.45150431306544</v>
      </c>
      <c r="BZ10" s="390">
        <v>12082</v>
      </c>
      <c r="CA10" s="416">
        <f t="shared" si="9"/>
        <v>204.22582826233943</v>
      </c>
      <c r="CB10" s="390">
        <v>12580</v>
      </c>
      <c r="CC10" s="416">
        <f t="shared" si="10"/>
        <v>148.59437751004018</v>
      </c>
      <c r="CD10" s="390">
        <v>12568</v>
      </c>
      <c r="CE10" s="416">
        <f t="shared" si="11"/>
        <v>106.58977185989313</v>
      </c>
      <c r="CF10" s="388">
        <v>10807</v>
      </c>
      <c r="CG10" s="416">
        <f t="shared" si="12"/>
        <v>99.183186490455213</v>
      </c>
      <c r="CH10" s="415">
        <f t="shared" si="13"/>
        <v>125317</v>
      </c>
      <c r="CI10" s="364">
        <v>130350</v>
      </c>
      <c r="CJ10" s="365">
        <v>57641</v>
      </c>
      <c r="CK10" s="732">
        <v>63045</v>
      </c>
      <c r="CL10" s="417">
        <v>7291</v>
      </c>
      <c r="CM10" s="392">
        <v>28.725282485875709</v>
      </c>
      <c r="CN10" s="388">
        <v>11251</v>
      </c>
      <c r="CO10" s="392">
        <v>27.721648314224083</v>
      </c>
      <c r="CP10" s="388">
        <v>12808</v>
      </c>
      <c r="CQ10" s="392">
        <v>8.1391421816953766</v>
      </c>
      <c r="CR10" s="388">
        <v>11304</v>
      </c>
      <c r="CS10" s="392">
        <v>17.492984097287192</v>
      </c>
      <c r="CT10" s="388">
        <v>11685</v>
      </c>
      <c r="CU10" s="393">
        <v>11.828883146712599</v>
      </c>
      <c r="CV10" s="390">
        <v>10950</v>
      </c>
      <c r="CW10" s="392">
        <v>-2.7012617735916109</v>
      </c>
      <c r="CX10" s="388">
        <v>10481</v>
      </c>
      <c r="CY10" s="392">
        <v>25.086525838405535</v>
      </c>
      <c r="CZ10" s="388">
        <v>14519</v>
      </c>
      <c r="DA10" s="392">
        <v>28.943161634103035</v>
      </c>
      <c r="DB10" s="388">
        <v>12518</v>
      </c>
      <c r="DC10" s="392">
        <v>3.6086740605859973</v>
      </c>
      <c r="DD10" s="388">
        <v>13684</v>
      </c>
      <c r="DE10" s="392">
        <v>8.7758346581876054</v>
      </c>
      <c r="DF10" s="388">
        <v>13607</v>
      </c>
      <c r="DG10" s="392">
        <v>8.2670273711012072</v>
      </c>
      <c r="DH10" s="388">
        <v>11066</v>
      </c>
      <c r="DI10" s="393">
        <v>2.3965947996668717</v>
      </c>
      <c r="DJ10" s="415">
        <f t="shared" si="14"/>
        <v>141164</v>
      </c>
      <c r="DK10" s="364">
        <v>140398</v>
      </c>
      <c r="DL10" s="365">
        <v>65289</v>
      </c>
      <c r="DM10" s="732">
        <v>71457</v>
      </c>
      <c r="DN10" s="417">
        <v>6855</v>
      </c>
      <c r="DO10" s="394">
        <v>-5.9799753120285288</v>
      </c>
      <c r="DP10" s="390">
        <v>12186</v>
      </c>
      <c r="DQ10" s="393">
        <v>8.3103724113412056</v>
      </c>
      <c r="DR10" s="418">
        <v>11543</v>
      </c>
      <c r="DS10" s="393">
        <v>-9.8766396002498453</v>
      </c>
      <c r="DT10" s="418">
        <v>9590</v>
      </c>
      <c r="DU10" s="393">
        <v>-15.162774239207351</v>
      </c>
      <c r="DV10" s="418">
        <v>12095</v>
      </c>
      <c r="DW10" s="393">
        <v>3.5087719298245759</v>
      </c>
      <c r="DX10" s="418">
        <v>9748</v>
      </c>
      <c r="DY10" s="393">
        <v>-10.977168949771681</v>
      </c>
      <c r="DZ10" s="418">
        <v>7085</v>
      </c>
      <c r="EA10" s="393">
        <v>-32.401488407594698</v>
      </c>
      <c r="EB10" s="418">
        <v>11728</v>
      </c>
      <c r="EC10" s="393">
        <v>-19.223086989462075</v>
      </c>
      <c r="ED10" s="418">
        <v>11129</v>
      </c>
      <c r="EE10" s="393">
        <v>-11.096021728710653</v>
      </c>
      <c r="EF10" s="418">
        <v>12698</v>
      </c>
      <c r="EG10" s="393">
        <v>-7.2054954691610646</v>
      </c>
      <c r="EH10" s="418">
        <v>11082</v>
      </c>
      <c r="EI10" s="393">
        <v>-18.556625266406996</v>
      </c>
      <c r="EJ10" s="418">
        <v>9956</v>
      </c>
      <c r="EK10" s="1046">
        <v>-10.030724742454368</v>
      </c>
      <c r="EL10" s="1213">
        <v>125695</v>
      </c>
      <c r="EM10" s="386">
        <v>119307</v>
      </c>
      <c r="EN10" s="365">
        <v>62017</v>
      </c>
      <c r="EO10" s="1061">
        <v>61375</v>
      </c>
      <c r="EP10" s="1138">
        <v>6594</v>
      </c>
      <c r="EQ10" s="1195">
        <v>-3.8074398249452912</v>
      </c>
      <c r="ER10" s="390">
        <v>9729</v>
      </c>
      <c r="ES10" s="393">
        <v>-20.162481536189063</v>
      </c>
      <c r="ET10" s="418">
        <v>7873</v>
      </c>
      <c r="EU10" s="393">
        <v>-31.794160963354415</v>
      </c>
      <c r="EV10" s="418">
        <v>0</v>
      </c>
      <c r="EW10" s="1291" t="s">
        <v>28</v>
      </c>
      <c r="EX10" s="418">
        <v>1973</v>
      </c>
      <c r="EY10" s="393">
        <v>-83.687474162877223</v>
      </c>
      <c r="EZ10" s="418">
        <v>6120</v>
      </c>
      <c r="FA10" s="393">
        <v>-37.217890849405009</v>
      </c>
      <c r="FB10" s="1382">
        <v>7784</v>
      </c>
      <c r="FC10" s="1195">
        <v>9.8659139026111546</v>
      </c>
      <c r="FD10" s="1382">
        <v>11136</v>
      </c>
      <c r="FE10" s="1195">
        <v>-5.0477489768076396</v>
      </c>
      <c r="FF10" s="1382">
        <v>12055</v>
      </c>
      <c r="FG10" s="1195">
        <v>8.3206038278371892</v>
      </c>
      <c r="FH10" s="1382">
        <v>8029</v>
      </c>
      <c r="FI10" s="1195">
        <v>-36.769570011025351</v>
      </c>
      <c r="FJ10" s="1382">
        <v>11586</v>
      </c>
      <c r="FK10" s="393">
        <v>4.5479155387114361</v>
      </c>
      <c r="FL10" s="1382">
        <v>10373</v>
      </c>
      <c r="FM10" s="1195">
        <v>4.1884290879871315</v>
      </c>
      <c r="FN10" s="1590">
        <v>93252</v>
      </c>
      <c r="FO10" s="1662">
        <v>98504</v>
      </c>
      <c r="FP10" s="1655">
        <v>-17.436529289982985</v>
      </c>
      <c r="FQ10" s="1733">
        <v>32289</v>
      </c>
      <c r="FR10" s="1061">
        <v>39068</v>
      </c>
      <c r="FS10" s="1877">
        <v>5991</v>
      </c>
      <c r="FT10" s="1871">
        <v>-9.1446769790718889</v>
      </c>
      <c r="FU10" s="1382">
        <v>9777</v>
      </c>
      <c r="FV10" s="393">
        <v>0.49337033610854064</v>
      </c>
      <c r="FW10" s="1382">
        <v>13680</v>
      </c>
      <c r="FX10" s="393">
        <v>73.758414835513776</v>
      </c>
      <c r="FY10" s="1382">
        <v>9553</v>
      </c>
      <c r="FZ10" s="393" t="s">
        <v>28</v>
      </c>
      <c r="GA10" s="1382">
        <v>11740</v>
      </c>
      <c r="GB10" s="393">
        <v>495.03294475418147</v>
      </c>
      <c r="GC10" s="1382">
        <v>13466</v>
      </c>
      <c r="GD10" s="393">
        <v>120.03267973856211</v>
      </c>
      <c r="GE10" s="1382">
        <v>11843</v>
      </c>
      <c r="GF10" s="393">
        <v>52.145426515930097</v>
      </c>
      <c r="GG10" s="1382">
        <v>13573</v>
      </c>
      <c r="GH10" s="393">
        <v>21.883979885057485</v>
      </c>
      <c r="GI10" s="1382">
        <v>13981</v>
      </c>
      <c r="GJ10" s="393">
        <v>15.976773123185396</v>
      </c>
      <c r="GK10" s="1382">
        <v>12452</v>
      </c>
      <c r="GL10" s="393">
        <v>55.087806700709905</v>
      </c>
      <c r="GM10" s="1382">
        <v>13355</v>
      </c>
      <c r="GN10" s="1195">
        <v>15.268427412394274</v>
      </c>
      <c r="GO10" s="1382">
        <v>13114</v>
      </c>
      <c r="GP10" s="1871">
        <v>26.424370963077209</v>
      </c>
      <c r="GQ10" s="1890">
        <v>142525</v>
      </c>
      <c r="GR10" s="1904">
        <v>52.838545017801238</v>
      </c>
      <c r="GS10" s="1336"/>
      <c r="GT10" s="1431"/>
      <c r="GU10" s="1480">
        <v>74156</v>
      </c>
      <c r="GV10" s="2158">
        <v>89.812634381079135</v>
      </c>
      <c r="GW10" s="2352">
        <v>6390</v>
      </c>
      <c r="GX10" s="2328">
        <v>6.6599899849774715</v>
      </c>
      <c r="GY10" s="2353"/>
      <c r="GZ10" s="2330"/>
      <c r="HA10" s="2353"/>
      <c r="HB10" s="2330"/>
      <c r="HC10" s="2353"/>
      <c r="HD10" s="2330"/>
      <c r="HE10" s="2353"/>
      <c r="HF10" s="2330"/>
      <c r="HG10" s="2353"/>
      <c r="HH10" s="2330"/>
      <c r="HI10" s="2353"/>
      <c r="HJ10" s="2330"/>
      <c r="HK10" s="2353"/>
      <c r="HL10" s="2330"/>
      <c r="HM10" s="2353"/>
      <c r="HN10" s="2330"/>
      <c r="HO10" s="2353"/>
      <c r="HP10" s="2330"/>
      <c r="HQ10" s="2353"/>
      <c r="HR10" s="2331"/>
      <c r="HS10" s="2354"/>
      <c r="HT10" s="2333"/>
      <c r="HU10" s="2734"/>
      <c r="HV10" s="396"/>
      <c r="HW10" s="1794"/>
      <c r="HX10" s="2734"/>
      <c r="HY10" s="1946"/>
      <c r="HZ10" s="1922"/>
      <c r="IA10" s="2755"/>
      <c r="IB10" s="1957"/>
      <c r="IC10" s="1931"/>
      <c r="ID10" s="2741"/>
      <c r="IE10" s="1480"/>
      <c r="IF10" s="1542"/>
      <c r="IG10" s="2737"/>
      <c r="II10" s="2556"/>
    </row>
    <row r="11" spans="1:243" ht="18.75" customHeight="1" thickBot="1">
      <c r="A11" s="2"/>
      <c r="B11" s="79"/>
      <c r="C11" s="80" t="s">
        <v>102</v>
      </c>
      <c r="D11" s="412">
        <v>16852</v>
      </c>
      <c r="E11" s="413">
        <v>12617</v>
      </c>
      <c r="F11" s="413">
        <v>12624</v>
      </c>
      <c r="G11" s="386">
        <v>14467</v>
      </c>
      <c r="H11" s="387">
        <v>4587</v>
      </c>
      <c r="I11" s="732">
        <v>6284</v>
      </c>
      <c r="J11" s="413">
        <v>14061</v>
      </c>
      <c r="K11" s="386">
        <v>12741</v>
      </c>
      <c r="L11" s="387">
        <v>8102</v>
      </c>
      <c r="M11" s="732">
        <v>7698</v>
      </c>
      <c r="N11" s="413">
        <v>9778</v>
      </c>
      <c r="O11" s="386">
        <v>10456</v>
      </c>
      <c r="P11" s="387">
        <v>5100</v>
      </c>
      <c r="Q11" s="732">
        <v>4161</v>
      </c>
      <c r="R11" s="413">
        <v>11998</v>
      </c>
      <c r="S11" s="386">
        <v>11136</v>
      </c>
      <c r="T11" s="387">
        <v>6236</v>
      </c>
      <c r="U11" s="732">
        <v>6178</v>
      </c>
      <c r="V11" s="413">
        <v>8929</v>
      </c>
      <c r="W11" s="386">
        <v>7122</v>
      </c>
      <c r="X11" s="387">
        <v>4749</v>
      </c>
      <c r="Y11" s="732">
        <v>4964</v>
      </c>
      <c r="Z11" s="413">
        <v>3256</v>
      </c>
      <c r="AA11" s="386">
        <v>3872</v>
      </c>
      <c r="AB11" s="387">
        <v>685</v>
      </c>
      <c r="AC11" s="732">
        <v>1393</v>
      </c>
      <c r="AD11" s="413">
        <v>3439</v>
      </c>
      <c r="AE11" s="386">
        <v>2238</v>
      </c>
      <c r="AF11" s="387">
        <v>2278</v>
      </c>
      <c r="AG11" s="732">
        <v>1928</v>
      </c>
      <c r="AH11" s="388">
        <v>0</v>
      </c>
      <c r="AI11" s="414"/>
      <c r="AJ11" s="390">
        <v>0</v>
      </c>
      <c r="AK11" s="414"/>
      <c r="AL11" s="390">
        <v>0</v>
      </c>
      <c r="AM11" s="414"/>
      <c r="AN11" s="390">
        <v>0</v>
      </c>
      <c r="AO11" s="414"/>
      <c r="AP11" s="390">
        <v>0</v>
      </c>
      <c r="AQ11" s="414"/>
      <c r="AR11" s="390">
        <v>0</v>
      </c>
      <c r="AS11" s="414"/>
      <c r="AT11" s="390">
        <v>0</v>
      </c>
      <c r="AU11" s="414"/>
      <c r="AV11" s="390">
        <v>78</v>
      </c>
      <c r="AW11" s="414"/>
      <c r="AX11" s="390">
        <v>122</v>
      </c>
      <c r="AY11" s="414"/>
      <c r="AZ11" s="390">
        <v>100</v>
      </c>
      <c r="BA11" s="414"/>
      <c r="BB11" s="390">
        <v>100</v>
      </c>
      <c r="BC11" s="414"/>
      <c r="BD11" s="390">
        <v>60</v>
      </c>
      <c r="BE11" s="414"/>
      <c r="BF11" s="397">
        <f t="shared" si="0"/>
        <v>460</v>
      </c>
      <c r="BG11" s="398">
        <v>830</v>
      </c>
      <c r="BH11" s="399">
        <v>0</v>
      </c>
      <c r="BI11" s="732">
        <v>200</v>
      </c>
      <c r="BJ11" s="388">
        <v>50</v>
      </c>
      <c r="BK11" s="416" t="e">
        <f t="shared" si="1"/>
        <v>#DIV/0!</v>
      </c>
      <c r="BL11" s="390">
        <v>130</v>
      </c>
      <c r="BM11" s="416" t="e">
        <f t="shared" si="2"/>
        <v>#DIV/0!</v>
      </c>
      <c r="BN11" s="390">
        <v>190</v>
      </c>
      <c r="BO11" s="416" t="e">
        <f t="shared" si="3"/>
        <v>#DIV/0!</v>
      </c>
      <c r="BP11" s="390">
        <v>70</v>
      </c>
      <c r="BQ11" s="416" t="e">
        <f t="shared" si="4"/>
        <v>#DIV/0!</v>
      </c>
      <c r="BR11" s="390">
        <v>170</v>
      </c>
      <c r="BS11" s="416" t="e">
        <f t="shared" si="5"/>
        <v>#DIV/0!</v>
      </c>
      <c r="BT11" s="390">
        <v>90</v>
      </c>
      <c r="BU11" s="416" t="e">
        <f t="shared" si="6"/>
        <v>#DIV/0!</v>
      </c>
      <c r="BV11" s="390">
        <v>90</v>
      </c>
      <c r="BW11" s="416" t="e">
        <f t="shared" si="7"/>
        <v>#DIV/0!</v>
      </c>
      <c r="BX11" s="390">
        <v>30</v>
      </c>
      <c r="BY11" s="416">
        <f t="shared" si="8"/>
        <v>38.461538461538467</v>
      </c>
      <c r="BZ11" s="390">
        <v>60</v>
      </c>
      <c r="CA11" s="416">
        <f t="shared" si="9"/>
        <v>49.180327868852459</v>
      </c>
      <c r="CB11" s="390">
        <v>120</v>
      </c>
      <c r="CC11" s="416">
        <f t="shared" si="10"/>
        <v>120</v>
      </c>
      <c r="CD11" s="390">
        <v>110</v>
      </c>
      <c r="CE11" s="416">
        <f t="shared" si="11"/>
        <v>110.00000000000001</v>
      </c>
      <c r="CF11" s="388">
        <v>80</v>
      </c>
      <c r="CG11" s="416">
        <f t="shared" si="12"/>
        <v>133.33333333333331</v>
      </c>
      <c r="CH11" s="397">
        <f t="shared" si="13"/>
        <v>1190</v>
      </c>
      <c r="CI11" s="398">
        <v>1040</v>
      </c>
      <c r="CJ11" s="399">
        <v>700</v>
      </c>
      <c r="CK11" s="732">
        <v>510</v>
      </c>
      <c r="CL11" s="417">
        <v>63</v>
      </c>
      <c r="CM11" s="403">
        <v>26</v>
      </c>
      <c r="CN11" s="388">
        <v>77</v>
      </c>
      <c r="CO11" s="403">
        <v>-40.769230769230766</v>
      </c>
      <c r="CP11" s="388">
        <v>80</v>
      </c>
      <c r="CQ11" s="403">
        <v>-57.894736842105267</v>
      </c>
      <c r="CR11" s="388">
        <v>62</v>
      </c>
      <c r="CS11" s="403">
        <v>-11.428571428571431</v>
      </c>
      <c r="CT11" s="388">
        <v>65</v>
      </c>
      <c r="CU11" s="404">
        <v>-61.764705882352942</v>
      </c>
      <c r="CV11" s="390">
        <v>65</v>
      </c>
      <c r="CW11" s="403">
        <v>-27.777777777777786</v>
      </c>
      <c r="CX11" s="388">
        <v>60</v>
      </c>
      <c r="CY11" s="403">
        <v>-33.333333333333343</v>
      </c>
      <c r="CZ11" s="388">
        <v>100</v>
      </c>
      <c r="DA11" s="403">
        <v>233.33333333333337</v>
      </c>
      <c r="DB11" s="388">
        <v>0</v>
      </c>
      <c r="DC11" s="403">
        <v>-100</v>
      </c>
      <c r="DD11" s="388">
        <v>60</v>
      </c>
      <c r="DE11" s="403">
        <v>-50</v>
      </c>
      <c r="DF11" s="388">
        <v>80</v>
      </c>
      <c r="DG11" s="403">
        <v>-27.272727272727266</v>
      </c>
      <c r="DH11" s="388">
        <v>50</v>
      </c>
      <c r="DI11" s="404">
        <v>-37.5</v>
      </c>
      <c r="DJ11" s="397">
        <f t="shared" si="14"/>
        <v>762</v>
      </c>
      <c r="DK11" s="398">
        <v>542</v>
      </c>
      <c r="DL11" s="399">
        <v>412</v>
      </c>
      <c r="DM11" s="732">
        <v>352</v>
      </c>
      <c r="DN11" s="417">
        <v>0</v>
      </c>
      <c r="DO11" s="419" t="s">
        <v>28</v>
      </c>
      <c r="DP11" s="406">
        <v>0</v>
      </c>
      <c r="DQ11" s="420" t="s">
        <v>28</v>
      </c>
      <c r="DR11" s="408">
        <v>0</v>
      </c>
      <c r="DS11" s="420" t="s">
        <v>28</v>
      </c>
      <c r="DT11" s="408">
        <v>60</v>
      </c>
      <c r="DU11" s="421">
        <v>-3.2258064516128968</v>
      </c>
      <c r="DV11" s="408">
        <v>71</v>
      </c>
      <c r="DW11" s="421">
        <v>9.2307692307692264</v>
      </c>
      <c r="DX11" s="408">
        <v>50</v>
      </c>
      <c r="DY11" s="421">
        <v>-23.076923076923066</v>
      </c>
      <c r="DZ11" s="408">
        <v>50</v>
      </c>
      <c r="EA11" s="421">
        <v>-16.666666666666657</v>
      </c>
      <c r="EB11" s="408">
        <v>50</v>
      </c>
      <c r="EC11" s="421">
        <v>-50</v>
      </c>
      <c r="ED11" s="408">
        <v>50</v>
      </c>
      <c r="EE11" s="420" t="s">
        <v>28</v>
      </c>
      <c r="EF11" s="408">
        <v>40</v>
      </c>
      <c r="EG11" s="421">
        <v>-33.333333333333343</v>
      </c>
      <c r="EH11" s="408">
        <v>45</v>
      </c>
      <c r="EI11" s="421">
        <v>-43.75</v>
      </c>
      <c r="EJ11" s="408">
        <v>0</v>
      </c>
      <c r="EK11" s="1050">
        <v>-100</v>
      </c>
      <c r="EL11" s="1214">
        <v>416</v>
      </c>
      <c r="EM11" s="386">
        <v>491</v>
      </c>
      <c r="EN11" s="399">
        <v>181</v>
      </c>
      <c r="EO11" s="1059">
        <v>331</v>
      </c>
      <c r="EP11" s="1138">
        <v>0</v>
      </c>
      <c r="EQ11" s="1198" t="s">
        <v>28</v>
      </c>
      <c r="ER11" s="406">
        <v>51</v>
      </c>
      <c r="ES11" s="420" t="s">
        <v>28</v>
      </c>
      <c r="ET11" s="408">
        <v>24</v>
      </c>
      <c r="EU11" s="420" t="s">
        <v>28</v>
      </c>
      <c r="EV11" s="408">
        <v>0</v>
      </c>
      <c r="EW11" s="420" t="s">
        <v>28</v>
      </c>
      <c r="EX11" s="408">
        <v>0</v>
      </c>
      <c r="EY11" s="420" t="s">
        <v>28</v>
      </c>
      <c r="EZ11" s="408">
        <v>0</v>
      </c>
      <c r="FA11" s="420" t="s">
        <v>28</v>
      </c>
      <c r="FB11" s="1382">
        <v>0</v>
      </c>
      <c r="FC11" s="1198" t="s">
        <v>28</v>
      </c>
      <c r="FD11" s="1382">
        <v>0</v>
      </c>
      <c r="FE11" s="1198" t="s">
        <v>28</v>
      </c>
      <c r="FF11" s="1382">
        <v>0</v>
      </c>
      <c r="FG11" s="1198" t="s">
        <v>28</v>
      </c>
      <c r="FH11" s="1382">
        <v>0</v>
      </c>
      <c r="FI11" s="1198" t="s">
        <v>28</v>
      </c>
      <c r="FJ11" s="1383">
        <v>0</v>
      </c>
      <c r="FK11" s="421" t="s">
        <v>28</v>
      </c>
      <c r="FL11" s="1382">
        <v>0</v>
      </c>
      <c r="FM11" s="1198" t="e">
        <v>#VALUE!</v>
      </c>
      <c r="FN11" s="1591">
        <v>75</v>
      </c>
      <c r="FO11" s="1656">
        <v>0</v>
      </c>
      <c r="FP11" s="1672" t="s">
        <v>294</v>
      </c>
      <c r="FQ11" s="1735">
        <v>75</v>
      </c>
      <c r="FR11" s="1059">
        <v>0</v>
      </c>
      <c r="FS11" s="1872">
        <v>0</v>
      </c>
      <c r="FT11" s="1878" t="s">
        <v>29</v>
      </c>
      <c r="FU11" s="1383">
        <v>0</v>
      </c>
      <c r="FV11" s="420" t="s">
        <v>284</v>
      </c>
      <c r="FW11" s="1383">
        <v>0</v>
      </c>
      <c r="FX11" s="420" t="s">
        <v>29</v>
      </c>
      <c r="FY11" s="1383">
        <v>0</v>
      </c>
      <c r="FZ11" s="420" t="s">
        <v>29</v>
      </c>
      <c r="GA11" s="1383">
        <v>0</v>
      </c>
      <c r="GB11" s="420" t="s">
        <v>29</v>
      </c>
      <c r="GC11" s="1383">
        <v>0</v>
      </c>
      <c r="GD11" s="420" t="s">
        <v>29</v>
      </c>
      <c r="GE11" s="1383">
        <v>0</v>
      </c>
      <c r="GF11" s="420" t="s">
        <v>29</v>
      </c>
      <c r="GG11" s="1383">
        <v>27109</v>
      </c>
      <c r="GH11" s="420" t="s">
        <v>29</v>
      </c>
      <c r="GI11" s="1383" t="s">
        <v>28</v>
      </c>
      <c r="GJ11" s="420" t="s">
        <v>29</v>
      </c>
      <c r="GK11" s="1383">
        <v>0</v>
      </c>
      <c r="GL11" s="420" t="s">
        <v>29</v>
      </c>
      <c r="GM11" s="1382">
        <v>0</v>
      </c>
      <c r="GN11" s="1198" t="s">
        <v>29</v>
      </c>
      <c r="GO11" s="1383">
        <v>0</v>
      </c>
      <c r="GP11" s="1878" t="s">
        <v>29</v>
      </c>
      <c r="GQ11" s="1894" t="s">
        <v>28</v>
      </c>
      <c r="GR11" s="1908" t="s">
        <v>28</v>
      </c>
      <c r="GS11" s="1336"/>
      <c r="GT11" s="1433"/>
      <c r="GU11" s="1482" t="s">
        <v>28</v>
      </c>
      <c r="GV11" s="2162" t="s">
        <v>29</v>
      </c>
      <c r="GW11" s="2334">
        <v>0</v>
      </c>
      <c r="GX11" s="2355" t="e">
        <v>#DIV/0!</v>
      </c>
      <c r="GY11" s="2336"/>
      <c r="GZ11" s="2356"/>
      <c r="HA11" s="2336"/>
      <c r="HB11" s="2356"/>
      <c r="HC11" s="2336"/>
      <c r="HD11" s="2356"/>
      <c r="HE11" s="2336"/>
      <c r="HF11" s="2356"/>
      <c r="HG11" s="2336"/>
      <c r="HH11" s="2356"/>
      <c r="HI11" s="2336"/>
      <c r="HJ11" s="2356"/>
      <c r="HK11" s="2336"/>
      <c r="HL11" s="2356"/>
      <c r="HM11" s="2336"/>
      <c r="HN11" s="2356"/>
      <c r="HO11" s="2336"/>
      <c r="HP11" s="2356"/>
      <c r="HQ11" s="2353"/>
      <c r="HR11" s="2357"/>
      <c r="HS11" s="2339"/>
      <c r="HT11" s="2358"/>
      <c r="HU11" s="2735"/>
      <c r="HV11" s="1769"/>
      <c r="HW11" s="1798"/>
      <c r="HX11" s="2735"/>
      <c r="HY11" s="1946"/>
      <c r="HZ11" s="1922"/>
      <c r="IA11" s="2756"/>
      <c r="IB11" s="1959"/>
      <c r="IC11" s="1933"/>
      <c r="ID11" s="2742"/>
      <c r="IE11" s="1482"/>
      <c r="IF11" s="1763"/>
      <c r="IG11" s="2738"/>
      <c r="II11" s="2556"/>
    </row>
    <row r="12" spans="1:243" s="765" customFormat="1" ht="29.25" customHeight="1" thickBot="1">
      <c r="A12" s="26"/>
      <c r="B12" s="81" t="s">
        <v>42</v>
      </c>
      <c r="C12" s="82"/>
      <c r="D12" s="766">
        <f>SUM(D13:D18)</f>
        <v>806542</v>
      </c>
      <c r="E12" s="767">
        <f>SUM(E13:E18)</f>
        <v>688282</v>
      </c>
      <c r="F12" s="767">
        <f>SUM(F13:F18)</f>
        <v>507332</v>
      </c>
      <c r="G12" s="768">
        <v>536818</v>
      </c>
      <c r="H12" s="769">
        <v>228630</v>
      </c>
      <c r="I12" s="770">
        <v>254378</v>
      </c>
      <c r="J12" s="767">
        <f>SUM(J13:J18)</f>
        <v>461735</v>
      </c>
      <c r="K12" s="768">
        <v>448053</v>
      </c>
      <c r="L12" s="769">
        <v>247528</v>
      </c>
      <c r="M12" s="770">
        <v>202638</v>
      </c>
      <c r="N12" s="767">
        <f>SUM(N13:N18)</f>
        <v>460270</v>
      </c>
      <c r="O12" s="768">
        <v>472003</v>
      </c>
      <c r="P12" s="769">
        <v>225967</v>
      </c>
      <c r="Q12" s="770">
        <v>198937</v>
      </c>
      <c r="R12" s="767">
        <f>SUM(R13:R18)</f>
        <v>461418</v>
      </c>
      <c r="S12" s="768">
        <v>439244</v>
      </c>
      <c r="T12" s="769">
        <v>262275</v>
      </c>
      <c r="U12" s="770">
        <v>215935</v>
      </c>
      <c r="V12" s="767">
        <f>SUM(V13:V18)</f>
        <v>543423</v>
      </c>
      <c r="W12" s="768">
        <v>576173</v>
      </c>
      <c r="X12" s="769">
        <v>242447</v>
      </c>
      <c r="Y12" s="770">
        <v>272515</v>
      </c>
      <c r="Z12" s="767">
        <f>SUM(Z13:Z18)</f>
        <v>616047</v>
      </c>
      <c r="AA12" s="768">
        <v>637641</v>
      </c>
      <c r="AB12" s="769">
        <v>289772</v>
      </c>
      <c r="AC12" s="770">
        <v>286952</v>
      </c>
      <c r="AD12" s="767">
        <f>SUM(AD13:AD18)</f>
        <v>658908</v>
      </c>
      <c r="AE12" s="768">
        <v>655267</v>
      </c>
      <c r="AF12" s="769">
        <v>328224</v>
      </c>
      <c r="AG12" s="770">
        <v>308100</v>
      </c>
      <c r="AH12" s="771">
        <f>SUM(AH13:AH18)</f>
        <v>54798</v>
      </c>
      <c r="AI12" s="751"/>
      <c r="AJ12" s="771">
        <f>SUM(AJ13:AJ18)</f>
        <v>57109</v>
      </c>
      <c r="AK12" s="751"/>
      <c r="AL12" s="771">
        <f>SUM(AL13:AL18)</f>
        <v>57501</v>
      </c>
      <c r="AM12" s="751"/>
      <c r="AN12" s="771">
        <f>SUM(AN13:AN18)</f>
        <v>57054</v>
      </c>
      <c r="AO12" s="751"/>
      <c r="AP12" s="771">
        <f>SUM(AP13:AP18)</f>
        <v>51709</v>
      </c>
      <c r="AQ12" s="751"/>
      <c r="AR12" s="771">
        <f>SUM(AR13:AR18)</f>
        <v>59860</v>
      </c>
      <c r="AS12" s="751"/>
      <c r="AT12" s="771">
        <f>SUM(AT13:AT18)</f>
        <v>58271</v>
      </c>
      <c r="AU12" s="751"/>
      <c r="AV12" s="771">
        <f>SUM(AV13:AV18)</f>
        <v>35886</v>
      </c>
      <c r="AW12" s="751"/>
      <c r="AX12" s="771">
        <f>SUM(AX13:AX18)</f>
        <v>60766</v>
      </c>
      <c r="AY12" s="751"/>
      <c r="AZ12" s="771">
        <f>SUM(AZ13:AZ18)</f>
        <v>64421</v>
      </c>
      <c r="BA12" s="751"/>
      <c r="BB12" s="771">
        <f>SUM(BB13:BB18)</f>
        <v>69805</v>
      </c>
      <c r="BC12" s="751"/>
      <c r="BD12" s="771">
        <f>SUM(BD13:BD18)</f>
        <v>61509</v>
      </c>
      <c r="BE12" s="751"/>
      <c r="BF12" s="772">
        <f t="shared" si="0"/>
        <v>688689</v>
      </c>
      <c r="BG12" s="768">
        <v>725998</v>
      </c>
      <c r="BH12" s="769">
        <v>338031</v>
      </c>
      <c r="BI12" s="770">
        <v>323546</v>
      </c>
      <c r="BJ12" s="771">
        <f>SUM(BJ13:BJ18)</f>
        <v>69926</v>
      </c>
      <c r="BK12" s="781">
        <f t="shared" si="1"/>
        <v>127.60684696521771</v>
      </c>
      <c r="BL12" s="771">
        <f>SUM(BL13:BL18)</f>
        <v>64927</v>
      </c>
      <c r="BM12" s="781">
        <f t="shared" si="2"/>
        <v>113.68961109457354</v>
      </c>
      <c r="BN12" s="771">
        <f>SUM(BN13:BN18)</f>
        <v>71864</v>
      </c>
      <c r="BO12" s="781">
        <f t="shared" si="3"/>
        <v>124.97869602267787</v>
      </c>
      <c r="BP12" s="771">
        <f>SUM(BP13:BP18)</f>
        <v>63175</v>
      </c>
      <c r="BQ12" s="781">
        <f t="shared" si="4"/>
        <v>110.72843271286852</v>
      </c>
      <c r="BR12" s="771">
        <f>SUM(BR13:BR18)</f>
        <v>67703</v>
      </c>
      <c r="BS12" s="781">
        <f t="shared" si="5"/>
        <v>130.93078574329419</v>
      </c>
      <c r="BT12" s="771">
        <f>SUM(BT13:BT18)</f>
        <v>68534</v>
      </c>
      <c r="BU12" s="781">
        <f t="shared" si="6"/>
        <v>114.49047778149016</v>
      </c>
      <c r="BV12" s="771">
        <f>SUM(BV13:BV18)</f>
        <v>66453</v>
      </c>
      <c r="BW12" s="781">
        <f t="shared" si="7"/>
        <v>114.04128983542414</v>
      </c>
      <c r="BX12" s="771">
        <f>SUM(BX13:BX18)</f>
        <v>39596</v>
      </c>
      <c r="BY12" s="781">
        <f t="shared" si="8"/>
        <v>110.33829348492448</v>
      </c>
      <c r="BZ12" s="771">
        <f>SUM(BZ13:BZ18)</f>
        <v>67389</v>
      </c>
      <c r="CA12" s="781">
        <f t="shared" si="9"/>
        <v>110.89918704538721</v>
      </c>
      <c r="CB12" s="771">
        <f>SUM(CB13:CB18)</f>
        <v>70041</v>
      </c>
      <c r="CC12" s="781">
        <f t="shared" si="10"/>
        <v>108.72386333648964</v>
      </c>
      <c r="CD12" s="771">
        <f>SUM(CD13:CD18)</f>
        <v>70185</v>
      </c>
      <c r="CE12" s="781">
        <f t="shared" si="11"/>
        <v>100.54437361220543</v>
      </c>
      <c r="CF12" s="771">
        <f>SUM(CF13:CF18)</f>
        <v>59842</v>
      </c>
      <c r="CG12" s="781">
        <f t="shared" si="12"/>
        <v>97.28982750491798</v>
      </c>
      <c r="CH12" s="772">
        <f t="shared" si="13"/>
        <v>779635</v>
      </c>
      <c r="CI12" s="768">
        <v>772252</v>
      </c>
      <c r="CJ12" s="769">
        <v>406129</v>
      </c>
      <c r="CK12" s="770">
        <v>372850</v>
      </c>
      <c r="CL12" s="775">
        <f>SUM(CL13:CL18)</f>
        <v>66573</v>
      </c>
      <c r="CM12" s="782">
        <v>-4.7950690730200591</v>
      </c>
      <c r="CN12" s="771">
        <f>SUM(CN13:CN18)</f>
        <v>65178</v>
      </c>
      <c r="CO12" s="782">
        <v>0.38658801423136424</v>
      </c>
      <c r="CP12" s="771">
        <f>SUM(CP13:CP18)</f>
        <v>67583</v>
      </c>
      <c r="CQ12" s="782">
        <v>-5.9570856061449433</v>
      </c>
      <c r="CR12" s="771">
        <f>SUM(CR13:CR18)</f>
        <v>61707</v>
      </c>
      <c r="CS12" s="782">
        <v>-2.3237039968341975</v>
      </c>
      <c r="CT12" s="771">
        <f>SUM(CT13:CT18)</f>
        <v>62375</v>
      </c>
      <c r="CU12" s="783">
        <v>-7.869666041386651</v>
      </c>
      <c r="CV12" s="774">
        <f>SUM(CV13:CV18)</f>
        <v>70215</v>
      </c>
      <c r="CW12" s="782">
        <v>2.4527971517786824</v>
      </c>
      <c r="CX12" s="771">
        <f>SUM(CX13:CX18)</f>
        <v>73198</v>
      </c>
      <c r="CY12" s="782">
        <v>10.150030848870628</v>
      </c>
      <c r="CZ12" s="771">
        <f>SUM(CZ13:CZ18)</f>
        <v>38141</v>
      </c>
      <c r="DA12" s="782">
        <v>-3.6746135973330638</v>
      </c>
      <c r="DB12" s="771">
        <f>SUM(DB13:DB18)</f>
        <v>69541</v>
      </c>
      <c r="DC12" s="782">
        <v>3.193399516241513</v>
      </c>
      <c r="DD12" s="771">
        <f>SUM(DD13:DD18)</f>
        <v>76400</v>
      </c>
      <c r="DE12" s="782">
        <v>9.0789680330092324</v>
      </c>
      <c r="DF12" s="771">
        <f>SUM(DF13:DF18)</f>
        <v>73415</v>
      </c>
      <c r="DG12" s="782">
        <v>4.6021229607465983</v>
      </c>
      <c r="DH12" s="771">
        <f>SUM(DH13:DH18)</f>
        <v>49554</v>
      </c>
      <c r="DI12" s="783">
        <v>-17.191938772099874</v>
      </c>
      <c r="DJ12" s="772">
        <f t="shared" si="14"/>
        <v>773880</v>
      </c>
      <c r="DK12" s="768">
        <v>780174</v>
      </c>
      <c r="DL12" s="769">
        <v>393631</v>
      </c>
      <c r="DM12" s="770">
        <v>375177</v>
      </c>
      <c r="DN12" s="775">
        <v>64099</v>
      </c>
      <c r="DO12" s="784">
        <v>-3.7162212909137367</v>
      </c>
      <c r="DP12" s="777">
        <v>67508</v>
      </c>
      <c r="DQ12" s="778">
        <v>3.5748258614870139</v>
      </c>
      <c r="DR12" s="779">
        <v>74021</v>
      </c>
      <c r="DS12" s="778">
        <v>9.5260642469259977</v>
      </c>
      <c r="DT12" s="779">
        <v>68451</v>
      </c>
      <c r="DU12" s="778">
        <v>10.929068014973993</v>
      </c>
      <c r="DV12" s="779">
        <v>71857</v>
      </c>
      <c r="DW12" s="778">
        <v>15.201603206412813</v>
      </c>
      <c r="DX12" s="779">
        <v>62108</v>
      </c>
      <c r="DY12" s="778">
        <v>-11.545965961689092</v>
      </c>
      <c r="DZ12" s="779">
        <v>64452</v>
      </c>
      <c r="EA12" s="778">
        <v>-11.948413891089913</v>
      </c>
      <c r="EB12" s="779">
        <v>38139</v>
      </c>
      <c r="EC12" s="778">
        <v>-5.243701004161494E-3</v>
      </c>
      <c r="ED12" s="779">
        <v>60446</v>
      </c>
      <c r="EE12" s="778">
        <v>-13.078615493018503</v>
      </c>
      <c r="EF12" s="779">
        <v>74860</v>
      </c>
      <c r="EG12" s="778">
        <v>-2.0157068062827221</v>
      </c>
      <c r="EH12" s="779">
        <v>70738</v>
      </c>
      <c r="EI12" s="778">
        <v>-3.6463937887352671</v>
      </c>
      <c r="EJ12" s="779">
        <v>60207</v>
      </c>
      <c r="EK12" s="1048">
        <v>21.497760019372805</v>
      </c>
      <c r="EL12" s="1215">
        <v>776886</v>
      </c>
      <c r="EM12" s="768">
        <v>772698</v>
      </c>
      <c r="EN12" s="769">
        <v>408044</v>
      </c>
      <c r="EO12" s="1060">
        <v>365453</v>
      </c>
      <c r="EP12" s="1137">
        <v>80752</v>
      </c>
      <c r="EQ12" s="1199">
        <v>25.98012449492191</v>
      </c>
      <c r="ER12" s="777">
        <v>74906</v>
      </c>
      <c r="ES12" s="778">
        <v>10.958701190969961</v>
      </c>
      <c r="ET12" s="779">
        <v>45782</v>
      </c>
      <c r="EU12" s="778">
        <v>-38.149984463868357</v>
      </c>
      <c r="EV12" s="779">
        <v>577</v>
      </c>
      <c r="EW12" s="778">
        <v>-99.157061255496629</v>
      </c>
      <c r="EX12" s="779">
        <v>29546</v>
      </c>
      <c r="EY12" s="778">
        <v>-58.882224417941188</v>
      </c>
      <c r="EZ12" s="779">
        <v>59697</v>
      </c>
      <c r="FA12" s="778">
        <v>-3.8819475751916031</v>
      </c>
      <c r="FB12" s="1381">
        <v>48432</v>
      </c>
      <c r="FC12" s="1199">
        <v>-24.855706572332906</v>
      </c>
      <c r="FD12" s="1381">
        <v>39987</v>
      </c>
      <c r="FE12" s="1199">
        <v>4.8454338079131531</v>
      </c>
      <c r="FF12" s="1381">
        <v>72460</v>
      </c>
      <c r="FG12" s="1199">
        <v>19.875591436985076</v>
      </c>
      <c r="FH12" s="1381">
        <v>77212</v>
      </c>
      <c r="FI12" s="1199">
        <v>3.1418648143200585</v>
      </c>
      <c r="FJ12" s="1384">
        <v>73926</v>
      </c>
      <c r="FK12" s="778">
        <v>4.5067714665384813</v>
      </c>
      <c r="FL12" s="1381">
        <v>73595</v>
      </c>
      <c r="FM12" s="1199">
        <v>22.236617004667238</v>
      </c>
      <c r="FN12" s="1592">
        <v>676872</v>
      </c>
      <c r="FO12" s="1658">
        <v>697386</v>
      </c>
      <c r="FP12" s="1659">
        <v>-9.7466280487331431</v>
      </c>
      <c r="FQ12" s="1736">
        <v>291260</v>
      </c>
      <c r="FR12" s="1060">
        <v>250699</v>
      </c>
      <c r="FS12" s="1874">
        <v>73748</v>
      </c>
      <c r="FT12" s="1875">
        <v>-8.6734693877551052</v>
      </c>
      <c r="FU12" s="1384">
        <v>72312</v>
      </c>
      <c r="FV12" s="778">
        <v>-3.4630069687341489</v>
      </c>
      <c r="FW12" s="1384">
        <v>75894</v>
      </c>
      <c r="FX12" s="778">
        <v>65.772574374208205</v>
      </c>
      <c r="FY12" s="1384">
        <v>68167</v>
      </c>
      <c r="FZ12" s="778">
        <v>11714.038128249567</v>
      </c>
      <c r="GA12" s="1384">
        <v>61428</v>
      </c>
      <c r="GB12" s="778">
        <v>107.90631557571245</v>
      </c>
      <c r="GC12" s="1384">
        <v>69572</v>
      </c>
      <c r="GD12" s="778">
        <v>16.541869775700619</v>
      </c>
      <c r="GE12" s="1384">
        <v>48616</v>
      </c>
      <c r="GF12" s="778">
        <v>0.37991410637594925</v>
      </c>
      <c r="GG12" s="1384">
        <v>15244</v>
      </c>
      <c r="GH12" s="778">
        <v>-61.877610223322584</v>
      </c>
      <c r="GI12" s="1384">
        <v>45903</v>
      </c>
      <c r="GJ12" s="778">
        <v>-36.65056582942313</v>
      </c>
      <c r="GK12" s="1384">
        <v>60270</v>
      </c>
      <c r="GL12" s="778">
        <v>-21.942185152566964</v>
      </c>
      <c r="GM12" s="1381">
        <v>72671</v>
      </c>
      <c r="GN12" s="1199">
        <v>-1.697643589535474</v>
      </c>
      <c r="GO12" s="1384">
        <v>67914</v>
      </c>
      <c r="GP12" s="1875">
        <v>-7.7192744072287525</v>
      </c>
      <c r="GQ12" s="1892">
        <v>731739</v>
      </c>
      <c r="GR12" s="1906">
        <v>8.1059639045491565</v>
      </c>
      <c r="GS12" s="1335"/>
      <c r="GT12" s="1434"/>
      <c r="GU12" s="1483">
        <v>308930</v>
      </c>
      <c r="GV12" s="2160">
        <v>23.227456032931926</v>
      </c>
      <c r="GW12" s="2341">
        <v>64472</v>
      </c>
      <c r="GX12" s="2342">
        <v>-12.577968216087214</v>
      </c>
      <c r="GY12" s="2343"/>
      <c r="GZ12" s="2344"/>
      <c r="HA12" s="2343"/>
      <c r="HB12" s="2344"/>
      <c r="HC12" s="2343"/>
      <c r="HD12" s="2344"/>
      <c r="HE12" s="2343"/>
      <c r="HF12" s="2344"/>
      <c r="HG12" s="2343"/>
      <c r="HH12" s="2344"/>
      <c r="HI12" s="2343"/>
      <c r="HJ12" s="2344"/>
      <c r="HK12" s="2343"/>
      <c r="HL12" s="2344"/>
      <c r="HM12" s="2343"/>
      <c r="HN12" s="2344"/>
      <c r="HO12" s="2343"/>
      <c r="HP12" s="2344"/>
      <c r="HQ12" s="2345"/>
      <c r="HR12" s="2359"/>
      <c r="HS12" s="2347"/>
      <c r="HT12" s="2348"/>
      <c r="HU12" s="2739" t="s">
        <v>362</v>
      </c>
      <c r="HV12" s="780"/>
      <c r="HW12" s="1796"/>
      <c r="HX12" s="2739"/>
      <c r="HY12" s="1945"/>
      <c r="HZ12" s="1921"/>
      <c r="IA12" s="2752"/>
      <c r="IB12" s="1960"/>
      <c r="IC12" s="1930"/>
      <c r="ID12" s="2727"/>
      <c r="IE12" s="1483"/>
      <c r="IF12" s="1544"/>
      <c r="IG12" s="2722"/>
      <c r="II12" s="2556"/>
    </row>
    <row r="13" spans="1:243">
      <c r="A13" s="2"/>
      <c r="B13" s="79"/>
      <c r="C13" s="83" t="s">
        <v>43</v>
      </c>
      <c r="D13" s="362">
        <v>277637</v>
      </c>
      <c r="E13" s="363">
        <v>213400</v>
      </c>
      <c r="F13" s="363">
        <v>127401</v>
      </c>
      <c r="G13" s="364">
        <v>136105</v>
      </c>
      <c r="H13" s="365">
        <v>57924</v>
      </c>
      <c r="I13" s="730">
        <v>68639</v>
      </c>
      <c r="J13" s="363">
        <v>136927</v>
      </c>
      <c r="K13" s="364">
        <v>136832</v>
      </c>
      <c r="L13" s="365">
        <v>71093</v>
      </c>
      <c r="M13" s="730">
        <v>66374</v>
      </c>
      <c r="N13" s="363">
        <v>128106</v>
      </c>
      <c r="O13" s="364">
        <v>123747</v>
      </c>
      <c r="P13" s="365">
        <v>60947</v>
      </c>
      <c r="Q13" s="730">
        <v>57178</v>
      </c>
      <c r="R13" s="363">
        <v>109496</v>
      </c>
      <c r="S13" s="364">
        <v>120366</v>
      </c>
      <c r="T13" s="365">
        <v>56861</v>
      </c>
      <c r="U13" s="730">
        <v>44637</v>
      </c>
      <c r="V13" s="363">
        <v>179343</v>
      </c>
      <c r="W13" s="364">
        <v>180647</v>
      </c>
      <c r="X13" s="365">
        <v>85206</v>
      </c>
      <c r="Y13" s="730">
        <v>89287</v>
      </c>
      <c r="Z13" s="363">
        <v>172376</v>
      </c>
      <c r="AA13" s="364">
        <v>171560</v>
      </c>
      <c r="AB13" s="365">
        <v>87250</v>
      </c>
      <c r="AC13" s="730">
        <v>84939</v>
      </c>
      <c r="AD13" s="363">
        <v>190209</v>
      </c>
      <c r="AE13" s="364">
        <v>195917</v>
      </c>
      <c r="AF13" s="365">
        <v>85471</v>
      </c>
      <c r="AG13" s="730">
        <v>92216</v>
      </c>
      <c r="AH13" s="366">
        <v>16960</v>
      </c>
      <c r="AI13" s="367"/>
      <c r="AJ13" s="368">
        <v>16349</v>
      </c>
      <c r="AK13" s="367"/>
      <c r="AL13" s="368">
        <v>16397</v>
      </c>
      <c r="AM13" s="367"/>
      <c r="AN13" s="368">
        <v>16414</v>
      </c>
      <c r="AO13" s="367"/>
      <c r="AP13" s="368">
        <v>14259</v>
      </c>
      <c r="AQ13" s="367"/>
      <c r="AR13" s="368">
        <v>17128</v>
      </c>
      <c r="AS13" s="367"/>
      <c r="AT13" s="368">
        <v>16416</v>
      </c>
      <c r="AU13" s="367"/>
      <c r="AV13" s="368">
        <v>7398</v>
      </c>
      <c r="AW13" s="367"/>
      <c r="AX13" s="368">
        <v>15337</v>
      </c>
      <c r="AY13" s="367"/>
      <c r="AZ13" s="368">
        <v>14714</v>
      </c>
      <c r="BA13" s="367"/>
      <c r="BB13" s="368">
        <v>17016</v>
      </c>
      <c r="BC13" s="367"/>
      <c r="BD13" s="368">
        <v>12008</v>
      </c>
      <c r="BE13" s="367"/>
      <c r="BF13" s="369">
        <f t="shared" si="0"/>
        <v>180396</v>
      </c>
      <c r="BG13" s="364">
        <v>170656</v>
      </c>
      <c r="BH13" s="365">
        <v>97507</v>
      </c>
      <c r="BI13" s="730">
        <v>86952</v>
      </c>
      <c r="BJ13" s="366">
        <v>13361</v>
      </c>
      <c r="BK13" s="410">
        <f t="shared" si="1"/>
        <v>78.779481132075475</v>
      </c>
      <c r="BL13" s="368">
        <v>12280</v>
      </c>
      <c r="BM13" s="410">
        <f t="shared" si="2"/>
        <v>75.111627622484562</v>
      </c>
      <c r="BN13" s="368">
        <v>14325</v>
      </c>
      <c r="BO13" s="410">
        <f t="shared" si="3"/>
        <v>87.363542111361838</v>
      </c>
      <c r="BP13" s="368">
        <v>10131</v>
      </c>
      <c r="BQ13" s="410">
        <f t="shared" si="4"/>
        <v>61.721700986962347</v>
      </c>
      <c r="BR13" s="368">
        <v>12135</v>
      </c>
      <c r="BS13" s="410">
        <f t="shared" si="5"/>
        <v>85.104144750683773</v>
      </c>
      <c r="BT13" s="368">
        <v>12704</v>
      </c>
      <c r="BU13" s="410">
        <f t="shared" si="6"/>
        <v>74.170948155067734</v>
      </c>
      <c r="BV13" s="368">
        <v>12435</v>
      </c>
      <c r="BW13" s="410">
        <f t="shared" si="7"/>
        <v>75.74926900584795</v>
      </c>
      <c r="BX13" s="368">
        <v>8113</v>
      </c>
      <c r="BY13" s="410">
        <f t="shared" si="8"/>
        <v>109.6647742633144</v>
      </c>
      <c r="BZ13" s="368">
        <v>12808</v>
      </c>
      <c r="CA13" s="410">
        <f t="shared" si="9"/>
        <v>83.510464888830924</v>
      </c>
      <c r="CB13" s="368">
        <v>13247</v>
      </c>
      <c r="CC13" s="410">
        <f t="shared" si="10"/>
        <v>90.029903493271718</v>
      </c>
      <c r="CD13" s="368">
        <v>13162</v>
      </c>
      <c r="CE13" s="410">
        <f t="shared" si="11"/>
        <v>77.350728725905029</v>
      </c>
      <c r="CF13" s="366">
        <v>9369</v>
      </c>
      <c r="CG13" s="410">
        <f t="shared" si="12"/>
        <v>78.022984676882075</v>
      </c>
      <c r="CH13" s="369">
        <f t="shared" si="13"/>
        <v>144070</v>
      </c>
      <c r="CI13" s="364">
        <v>140781</v>
      </c>
      <c r="CJ13" s="365">
        <v>74936</v>
      </c>
      <c r="CK13" s="730">
        <v>68326</v>
      </c>
      <c r="CL13" s="371">
        <v>12847</v>
      </c>
      <c r="CM13" s="372">
        <v>-3.8470174388144613</v>
      </c>
      <c r="CN13" s="366">
        <v>11619</v>
      </c>
      <c r="CO13" s="372">
        <v>-5.3827361563517826</v>
      </c>
      <c r="CP13" s="366">
        <v>12211</v>
      </c>
      <c r="CQ13" s="372">
        <v>-14.757417102966841</v>
      </c>
      <c r="CR13" s="366">
        <v>11033</v>
      </c>
      <c r="CS13" s="372">
        <v>8.903365906623236</v>
      </c>
      <c r="CT13" s="366">
        <v>12173</v>
      </c>
      <c r="CU13" s="373">
        <v>0.3131437989287349</v>
      </c>
      <c r="CV13" s="368">
        <v>12185</v>
      </c>
      <c r="CW13" s="372">
        <v>-4.0853274559193977</v>
      </c>
      <c r="CX13" s="366">
        <v>13104</v>
      </c>
      <c r="CY13" s="372">
        <v>5.3799758745476396</v>
      </c>
      <c r="CZ13" s="366">
        <v>7497</v>
      </c>
      <c r="DA13" s="372">
        <v>-7.5927523727351058</v>
      </c>
      <c r="DB13" s="366">
        <v>10766</v>
      </c>
      <c r="DC13" s="372">
        <v>-15.943160524672081</v>
      </c>
      <c r="DD13" s="366">
        <v>12994</v>
      </c>
      <c r="DE13" s="372">
        <v>-1.9098663848418482</v>
      </c>
      <c r="DF13" s="366">
        <v>12575</v>
      </c>
      <c r="DG13" s="372">
        <v>-4.4598085397356044</v>
      </c>
      <c r="DH13" s="366">
        <v>374</v>
      </c>
      <c r="DI13" s="373">
        <v>-96.008111858255944</v>
      </c>
      <c r="DJ13" s="369">
        <f t="shared" si="14"/>
        <v>129378</v>
      </c>
      <c r="DK13" s="364">
        <v>126521</v>
      </c>
      <c r="DL13" s="365">
        <v>72068</v>
      </c>
      <c r="DM13" s="730">
        <v>66758</v>
      </c>
      <c r="DN13" s="371">
        <v>8216</v>
      </c>
      <c r="DO13" s="422">
        <v>-36.04732622402117</v>
      </c>
      <c r="DP13" s="368">
        <v>11990</v>
      </c>
      <c r="DQ13" s="373">
        <v>3.1930458731388285</v>
      </c>
      <c r="DR13" s="376">
        <v>13614</v>
      </c>
      <c r="DS13" s="373">
        <v>11.489640488084518</v>
      </c>
      <c r="DT13" s="376">
        <v>14238</v>
      </c>
      <c r="DU13" s="373">
        <v>29.049215988398458</v>
      </c>
      <c r="DV13" s="376">
        <v>14924</v>
      </c>
      <c r="DW13" s="373">
        <v>22.599194939620475</v>
      </c>
      <c r="DX13" s="376">
        <v>13271</v>
      </c>
      <c r="DY13" s="373">
        <v>8.9125974558883883</v>
      </c>
      <c r="DZ13" s="376">
        <v>12383</v>
      </c>
      <c r="EA13" s="373">
        <v>-5.5021367521367495</v>
      </c>
      <c r="EB13" s="376">
        <v>8731</v>
      </c>
      <c r="EC13" s="373">
        <v>16.459917300253423</v>
      </c>
      <c r="ED13" s="376">
        <v>13057</v>
      </c>
      <c r="EE13" s="373">
        <v>21.279955415195985</v>
      </c>
      <c r="EF13" s="376">
        <v>14767</v>
      </c>
      <c r="EG13" s="373">
        <v>13.644759119593658</v>
      </c>
      <c r="EH13" s="376">
        <v>12422</v>
      </c>
      <c r="EI13" s="373">
        <v>-1.2166998011928456</v>
      </c>
      <c r="EJ13" s="376">
        <v>10189</v>
      </c>
      <c r="EK13" s="1049">
        <v>2624.3315508021387</v>
      </c>
      <c r="EL13" s="1216">
        <v>147802</v>
      </c>
      <c r="EM13" s="364">
        <v>148514</v>
      </c>
      <c r="EN13" s="365">
        <v>76253</v>
      </c>
      <c r="EO13" s="1057">
        <v>76604</v>
      </c>
      <c r="EP13" s="1135">
        <v>14215</v>
      </c>
      <c r="EQ13" s="1200">
        <v>73.016066212268754</v>
      </c>
      <c r="ER13" s="368">
        <v>13055</v>
      </c>
      <c r="ES13" s="373">
        <v>8.8824020016680549</v>
      </c>
      <c r="ET13" s="376">
        <v>7262</v>
      </c>
      <c r="EU13" s="373">
        <v>-46.657852210959305</v>
      </c>
      <c r="EV13" s="376">
        <v>0</v>
      </c>
      <c r="EW13" s="1292" t="s">
        <v>28</v>
      </c>
      <c r="EX13" s="376">
        <v>473</v>
      </c>
      <c r="EY13" s="373">
        <v>-96.830608415974268</v>
      </c>
      <c r="EZ13" s="376">
        <v>10033</v>
      </c>
      <c r="FA13" s="373">
        <v>-24.399065631828805</v>
      </c>
      <c r="FB13" s="1379">
        <v>12914</v>
      </c>
      <c r="FC13" s="1200">
        <v>4.2881369619639713</v>
      </c>
      <c r="FD13" s="1379">
        <v>6295</v>
      </c>
      <c r="FE13" s="1200">
        <v>-27.900584125529733</v>
      </c>
      <c r="FF13" s="1379">
        <v>14874</v>
      </c>
      <c r="FG13" s="1200">
        <v>13.915907176227307</v>
      </c>
      <c r="FH13" s="1379">
        <v>15199</v>
      </c>
      <c r="FI13" s="1200">
        <v>2.9254418636148074</v>
      </c>
      <c r="FJ13" s="1379">
        <v>15216</v>
      </c>
      <c r="FK13" s="373">
        <v>22.49235227821606</v>
      </c>
      <c r="FL13" s="1379">
        <v>10937</v>
      </c>
      <c r="FM13" s="1200">
        <v>7.3412503680439585</v>
      </c>
      <c r="FN13" s="1593">
        <v>120473</v>
      </c>
      <c r="FO13" s="1652">
        <v>127442</v>
      </c>
      <c r="FP13" s="1661">
        <v>-14.18856134775173</v>
      </c>
      <c r="FQ13" s="1733">
        <v>45038</v>
      </c>
      <c r="FR13" s="1057">
        <v>44589</v>
      </c>
      <c r="FS13" s="1868">
        <v>14698</v>
      </c>
      <c r="FT13" s="1876">
        <v>3.3978192050650762</v>
      </c>
      <c r="FU13" s="1379">
        <v>13921</v>
      </c>
      <c r="FV13" s="373">
        <v>6.6334737648410425</v>
      </c>
      <c r="FW13" s="1379">
        <v>12882</v>
      </c>
      <c r="FX13" s="373">
        <v>77.389148994767282</v>
      </c>
      <c r="FY13" s="1379">
        <v>10454</v>
      </c>
      <c r="FZ13" s="373" t="s">
        <v>28</v>
      </c>
      <c r="GA13" s="1379">
        <v>7513</v>
      </c>
      <c r="GB13" s="373">
        <v>1488.3720930232557</v>
      </c>
      <c r="GC13" s="1379">
        <v>11818</v>
      </c>
      <c r="GD13" s="373">
        <v>17.791288747134445</v>
      </c>
      <c r="GE13" s="1379">
        <v>8568</v>
      </c>
      <c r="GF13" s="373">
        <v>-33.653399411491407</v>
      </c>
      <c r="GG13" s="1379">
        <v>6106</v>
      </c>
      <c r="GH13" s="373">
        <v>-3.002382843526604</v>
      </c>
      <c r="GI13" s="1379">
        <v>11888</v>
      </c>
      <c r="GJ13" s="373">
        <v>-20.075299179776792</v>
      </c>
      <c r="GK13" s="1379">
        <v>9951</v>
      </c>
      <c r="GL13" s="373">
        <v>-34.528587407066254</v>
      </c>
      <c r="GM13" s="1379">
        <v>12787</v>
      </c>
      <c r="GN13" s="1200">
        <v>-15.963459516298627</v>
      </c>
      <c r="GO13" s="1379">
        <v>9982</v>
      </c>
      <c r="GP13" s="1876">
        <v>-8.7318277406967155</v>
      </c>
      <c r="GQ13" s="1893">
        <v>130568</v>
      </c>
      <c r="GR13" s="1907">
        <v>8.3794709187950787</v>
      </c>
      <c r="GS13" s="1333"/>
      <c r="GT13" s="1431"/>
      <c r="GU13" s="1484">
        <v>56347</v>
      </c>
      <c r="GV13" s="2161">
        <v>26.369732445221914</v>
      </c>
      <c r="GW13" s="2320">
        <v>11101</v>
      </c>
      <c r="GX13" s="2349">
        <v>-24.472717376513813</v>
      </c>
      <c r="GY13" s="2322"/>
      <c r="GZ13" s="2350"/>
      <c r="HA13" s="2322"/>
      <c r="HB13" s="2350"/>
      <c r="HC13" s="2322"/>
      <c r="HD13" s="2350"/>
      <c r="HE13" s="2322"/>
      <c r="HF13" s="2350"/>
      <c r="HG13" s="2322"/>
      <c r="HH13" s="2350"/>
      <c r="HI13" s="2322"/>
      <c r="HJ13" s="2350"/>
      <c r="HK13" s="2322"/>
      <c r="HL13" s="2350"/>
      <c r="HM13" s="2322"/>
      <c r="HN13" s="2350"/>
      <c r="HO13" s="2322"/>
      <c r="HP13" s="2350"/>
      <c r="HQ13" s="2322"/>
      <c r="HR13" s="2360"/>
      <c r="HS13" s="2325"/>
      <c r="HT13" s="2351"/>
      <c r="HU13" s="2719"/>
      <c r="HV13" s="411"/>
      <c r="HW13" s="1797"/>
      <c r="HX13" s="2719"/>
      <c r="HY13" s="1943"/>
      <c r="HZ13" s="1919"/>
      <c r="IA13" s="2752"/>
      <c r="IB13" s="1957"/>
      <c r="IC13" s="1931"/>
      <c r="ID13" s="2727"/>
      <c r="IE13" s="1484"/>
      <c r="IF13" s="1545"/>
      <c r="IG13" s="2722"/>
      <c r="II13" s="2556"/>
    </row>
    <row r="14" spans="1:243">
      <c r="A14" s="2"/>
      <c r="B14" s="79"/>
      <c r="C14" s="77" t="s">
        <v>103</v>
      </c>
      <c r="D14" s="412">
        <v>161229</v>
      </c>
      <c r="E14" s="413">
        <v>126596</v>
      </c>
      <c r="F14" s="413">
        <v>72071</v>
      </c>
      <c r="G14" s="386">
        <v>77728</v>
      </c>
      <c r="H14" s="387">
        <v>32145</v>
      </c>
      <c r="I14" s="732">
        <v>37994</v>
      </c>
      <c r="J14" s="413">
        <v>83384</v>
      </c>
      <c r="K14" s="386">
        <v>88228</v>
      </c>
      <c r="L14" s="387">
        <v>38009</v>
      </c>
      <c r="M14" s="732">
        <v>38162</v>
      </c>
      <c r="N14" s="413">
        <v>91664</v>
      </c>
      <c r="O14" s="386">
        <v>88723</v>
      </c>
      <c r="P14" s="387">
        <v>44163</v>
      </c>
      <c r="Q14" s="732">
        <v>41185</v>
      </c>
      <c r="R14" s="413">
        <v>76925</v>
      </c>
      <c r="S14" s="386">
        <v>64509</v>
      </c>
      <c r="T14" s="387">
        <v>44493</v>
      </c>
      <c r="U14" s="732">
        <v>39975</v>
      </c>
      <c r="V14" s="413">
        <v>102262</v>
      </c>
      <c r="W14" s="386">
        <v>125749</v>
      </c>
      <c r="X14" s="387">
        <v>27141</v>
      </c>
      <c r="Y14" s="732">
        <v>56487</v>
      </c>
      <c r="Z14" s="413">
        <v>131508</v>
      </c>
      <c r="AA14" s="386">
        <v>126579</v>
      </c>
      <c r="AB14" s="387">
        <v>69050</v>
      </c>
      <c r="AC14" s="732">
        <v>64801</v>
      </c>
      <c r="AD14" s="413">
        <v>115900</v>
      </c>
      <c r="AE14" s="386">
        <v>110653</v>
      </c>
      <c r="AF14" s="387">
        <v>59140</v>
      </c>
      <c r="AG14" s="732">
        <v>56197</v>
      </c>
      <c r="AH14" s="388">
        <v>7466</v>
      </c>
      <c r="AI14" s="414"/>
      <c r="AJ14" s="390">
        <v>9113</v>
      </c>
      <c r="AK14" s="414"/>
      <c r="AL14" s="390">
        <v>7743</v>
      </c>
      <c r="AM14" s="414"/>
      <c r="AN14" s="390">
        <v>8159</v>
      </c>
      <c r="AO14" s="414"/>
      <c r="AP14" s="390">
        <v>6781</v>
      </c>
      <c r="AQ14" s="414"/>
      <c r="AR14" s="390">
        <v>7425</v>
      </c>
      <c r="AS14" s="414"/>
      <c r="AT14" s="390">
        <v>12157</v>
      </c>
      <c r="AU14" s="414"/>
      <c r="AV14" s="390">
        <v>13174</v>
      </c>
      <c r="AW14" s="414"/>
      <c r="AX14" s="390">
        <v>12330</v>
      </c>
      <c r="AY14" s="414"/>
      <c r="AZ14" s="390">
        <v>19876</v>
      </c>
      <c r="BA14" s="414"/>
      <c r="BB14" s="390">
        <v>21551</v>
      </c>
      <c r="BC14" s="414"/>
      <c r="BD14" s="390">
        <v>24824</v>
      </c>
      <c r="BE14" s="414"/>
      <c r="BF14" s="385">
        <f t="shared" si="0"/>
        <v>150599</v>
      </c>
      <c r="BG14" s="386">
        <v>199130</v>
      </c>
      <c r="BH14" s="387">
        <v>46687</v>
      </c>
      <c r="BI14" s="732">
        <v>60026</v>
      </c>
      <c r="BJ14" s="388">
        <v>23913</v>
      </c>
      <c r="BK14" s="416">
        <f t="shared" si="1"/>
        <v>320.29199035628181</v>
      </c>
      <c r="BL14" s="390">
        <v>23033</v>
      </c>
      <c r="BM14" s="416">
        <f t="shared" si="2"/>
        <v>252.74882036650936</v>
      </c>
      <c r="BN14" s="390">
        <v>25907</v>
      </c>
      <c r="BO14" s="416">
        <f t="shared" si="3"/>
        <v>334.58607774764306</v>
      </c>
      <c r="BP14" s="390">
        <v>23938</v>
      </c>
      <c r="BQ14" s="416">
        <f t="shared" si="4"/>
        <v>293.3937982595906</v>
      </c>
      <c r="BR14" s="390">
        <v>25431</v>
      </c>
      <c r="BS14" s="416">
        <f t="shared" si="5"/>
        <v>375.03318094676303</v>
      </c>
      <c r="BT14" s="390">
        <v>21868</v>
      </c>
      <c r="BU14" s="416">
        <f t="shared" si="6"/>
        <v>294.51851851851853</v>
      </c>
      <c r="BV14" s="390">
        <v>23759</v>
      </c>
      <c r="BW14" s="416">
        <f t="shared" si="7"/>
        <v>195.43472896273752</v>
      </c>
      <c r="BX14" s="390">
        <v>14888</v>
      </c>
      <c r="BY14" s="416">
        <f t="shared" si="8"/>
        <v>113.01047517838165</v>
      </c>
      <c r="BZ14" s="390">
        <v>22184</v>
      </c>
      <c r="CA14" s="416">
        <f t="shared" si="9"/>
        <v>179.91889699918897</v>
      </c>
      <c r="CB14" s="390">
        <v>25065</v>
      </c>
      <c r="CC14" s="416">
        <f t="shared" si="10"/>
        <v>126.10686254779633</v>
      </c>
      <c r="CD14" s="390">
        <v>24942</v>
      </c>
      <c r="CE14" s="416">
        <f t="shared" si="11"/>
        <v>115.73476868822792</v>
      </c>
      <c r="CF14" s="388">
        <v>24974</v>
      </c>
      <c r="CG14" s="416">
        <f t="shared" si="12"/>
        <v>100.60425394779247</v>
      </c>
      <c r="CH14" s="385">
        <f t="shared" si="13"/>
        <v>279902</v>
      </c>
      <c r="CI14" s="386">
        <v>274548</v>
      </c>
      <c r="CJ14" s="387">
        <v>144090</v>
      </c>
      <c r="CK14" s="732">
        <v>132068</v>
      </c>
      <c r="CL14" s="417">
        <v>21604</v>
      </c>
      <c r="CM14" s="392">
        <v>-9.6558357378831516</v>
      </c>
      <c r="CN14" s="388">
        <v>21691</v>
      </c>
      <c r="CO14" s="392">
        <v>-5.8264229583640912</v>
      </c>
      <c r="CP14" s="388">
        <v>24204</v>
      </c>
      <c r="CQ14" s="392">
        <v>-6.5735129501679097</v>
      </c>
      <c r="CR14" s="388">
        <v>21682</v>
      </c>
      <c r="CS14" s="392">
        <v>-9.4243462277550378</v>
      </c>
      <c r="CT14" s="388">
        <v>21620</v>
      </c>
      <c r="CU14" s="393">
        <v>-14.985647438166012</v>
      </c>
      <c r="CV14" s="390">
        <v>18843</v>
      </c>
      <c r="CW14" s="392">
        <v>-13.83299798792757</v>
      </c>
      <c r="CX14" s="388">
        <v>25615</v>
      </c>
      <c r="CY14" s="392">
        <v>7.8117765899238236</v>
      </c>
      <c r="CZ14" s="388">
        <v>10555</v>
      </c>
      <c r="DA14" s="392">
        <v>-29.103976356797418</v>
      </c>
      <c r="DB14" s="388">
        <v>24178</v>
      </c>
      <c r="DC14" s="392">
        <v>8.9884601514605151</v>
      </c>
      <c r="DD14" s="388">
        <v>22681</v>
      </c>
      <c r="DE14" s="392">
        <v>-9.5112706961899107</v>
      </c>
      <c r="DF14" s="388">
        <v>23322</v>
      </c>
      <c r="DG14" s="392">
        <v>-6.4950685590570174</v>
      </c>
      <c r="DH14" s="388">
        <v>21089</v>
      </c>
      <c r="DI14" s="393">
        <v>-15.556178425562578</v>
      </c>
      <c r="DJ14" s="385">
        <f t="shared" si="14"/>
        <v>257084</v>
      </c>
      <c r="DK14" s="386">
        <v>256523</v>
      </c>
      <c r="DL14" s="387">
        <v>129644</v>
      </c>
      <c r="DM14" s="732">
        <v>122493</v>
      </c>
      <c r="DN14" s="417">
        <v>20669</v>
      </c>
      <c r="DO14" s="394">
        <v>-4.3279022403258693</v>
      </c>
      <c r="DP14" s="390">
        <v>21927</v>
      </c>
      <c r="DQ14" s="393">
        <v>1.0880088515974364</v>
      </c>
      <c r="DR14" s="418">
        <v>24342</v>
      </c>
      <c r="DS14" s="393">
        <v>0.57015369360435386</v>
      </c>
      <c r="DT14" s="418">
        <v>23150</v>
      </c>
      <c r="DU14" s="393">
        <v>6.7705931187159933</v>
      </c>
      <c r="DV14" s="418">
        <v>23211</v>
      </c>
      <c r="DW14" s="393">
        <v>7.3589269195189644</v>
      </c>
      <c r="DX14" s="418">
        <v>17242</v>
      </c>
      <c r="DY14" s="393">
        <v>-8.4965239080825796</v>
      </c>
      <c r="DZ14" s="418">
        <v>21073</v>
      </c>
      <c r="EA14" s="393">
        <v>-17.731797774741366</v>
      </c>
      <c r="EB14" s="418">
        <v>11289</v>
      </c>
      <c r="EC14" s="393">
        <v>6.9540502131691113</v>
      </c>
      <c r="ED14" s="418">
        <v>20441</v>
      </c>
      <c r="EE14" s="393">
        <v>-15.456199851104316</v>
      </c>
      <c r="EF14" s="418">
        <v>22882</v>
      </c>
      <c r="EG14" s="393">
        <v>0.88620431197918492</v>
      </c>
      <c r="EH14" s="418">
        <v>23788</v>
      </c>
      <c r="EI14" s="393">
        <v>1.9981133693508326</v>
      </c>
      <c r="EJ14" s="418">
        <v>21935</v>
      </c>
      <c r="EK14" s="1046">
        <v>4.0115700128028777</v>
      </c>
      <c r="EL14" s="1213">
        <v>251949</v>
      </c>
      <c r="EM14" s="386">
        <v>249014</v>
      </c>
      <c r="EN14" s="387">
        <v>130541</v>
      </c>
      <c r="EO14" s="1061">
        <v>116406</v>
      </c>
      <c r="EP14" s="1138">
        <v>25906</v>
      </c>
      <c r="EQ14" s="1195">
        <v>25.337461899462951</v>
      </c>
      <c r="ER14" s="390">
        <v>24252</v>
      </c>
      <c r="ES14" s="393">
        <v>10.603365713503905</v>
      </c>
      <c r="ET14" s="418">
        <v>13845</v>
      </c>
      <c r="EU14" s="393">
        <v>-43.122997288636924</v>
      </c>
      <c r="EV14" s="418">
        <v>0</v>
      </c>
      <c r="EW14" s="1291" t="s">
        <v>28</v>
      </c>
      <c r="EX14" s="418">
        <v>7475</v>
      </c>
      <c r="EY14" s="393">
        <v>-67.795441816380162</v>
      </c>
      <c r="EZ14" s="418">
        <v>17670</v>
      </c>
      <c r="FA14" s="393">
        <v>2.4823106368170755</v>
      </c>
      <c r="FB14" s="1382">
        <v>17176</v>
      </c>
      <c r="FC14" s="1195">
        <v>-18.49285815973046</v>
      </c>
      <c r="FD14" s="1382">
        <v>11092</v>
      </c>
      <c r="FE14" s="1195">
        <v>-1.7450615643546712</v>
      </c>
      <c r="FF14" s="1382">
        <v>25847</v>
      </c>
      <c r="FG14" s="1195">
        <v>26.446847023139782</v>
      </c>
      <c r="FH14" s="1382">
        <v>24908</v>
      </c>
      <c r="FI14" s="1195">
        <v>8.8541211432567053</v>
      </c>
      <c r="FJ14" s="1382">
        <v>24707</v>
      </c>
      <c r="FK14" s="393">
        <v>3.8632924163443789</v>
      </c>
      <c r="FL14" s="1382">
        <v>26513</v>
      </c>
      <c r="FM14" s="1195">
        <v>20.87075450193754</v>
      </c>
      <c r="FN14" s="1590">
        <v>219391</v>
      </c>
      <c r="FO14" s="1662">
        <v>225186</v>
      </c>
      <c r="FP14" s="1655">
        <v>-9.5689398989615029</v>
      </c>
      <c r="FQ14" s="1734">
        <v>89148</v>
      </c>
      <c r="FR14" s="1061">
        <v>79260</v>
      </c>
      <c r="FS14" s="1877">
        <v>25080</v>
      </c>
      <c r="FT14" s="1871">
        <v>-3.1884505519956861</v>
      </c>
      <c r="FU14" s="1382">
        <v>21955</v>
      </c>
      <c r="FV14" s="393">
        <v>-9.4713838033976572</v>
      </c>
      <c r="FW14" s="1382">
        <v>22763</v>
      </c>
      <c r="FX14" s="393">
        <v>64.413145539906111</v>
      </c>
      <c r="FY14" s="1382">
        <v>20024</v>
      </c>
      <c r="FZ14" s="393" t="s">
        <v>28</v>
      </c>
      <c r="GA14" s="1382">
        <v>15857</v>
      </c>
      <c r="GB14" s="393">
        <v>112.13377926421404</v>
      </c>
      <c r="GC14" s="1382">
        <v>15933</v>
      </c>
      <c r="GD14" s="393" t="s">
        <v>311</v>
      </c>
      <c r="GE14" s="1382">
        <v>16126</v>
      </c>
      <c r="GF14" s="393">
        <v>-6.1131811830461089</v>
      </c>
      <c r="GG14" s="1382">
        <v>3611</v>
      </c>
      <c r="GH14" s="393">
        <v>-67.445005409304002</v>
      </c>
      <c r="GI14" s="1382">
        <v>17419</v>
      </c>
      <c r="GJ14" s="393">
        <v>-32.607265833559012</v>
      </c>
      <c r="GK14" s="1382">
        <v>20598</v>
      </c>
      <c r="GL14" s="393">
        <v>-17.303677533322627</v>
      </c>
      <c r="GM14" s="1382">
        <v>25365</v>
      </c>
      <c r="GN14" s="1195">
        <v>2.6632128546565781</v>
      </c>
      <c r="GO14" s="1382">
        <v>23826</v>
      </c>
      <c r="GP14" s="1871">
        <v>-10.134650925960855</v>
      </c>
      <c r="GQ14" s="1890">
        <v>228557</v>
      </c>
      <c r="GR14" s="1904">
        <v>4.177928903191102</v>
      </c>
      <c r="GS14" s="1336"/>
      <c r="GT14" s="1432"/>
      <c r="GU14" s="1480">
        <v>88970</v>
      </c>
      <c r="GV14" s="2158">
        <v>12.250820085793592</v>
      </c>
      <c r="GW14" s="2352">
        <v>19193</v>
      </c>
      <c r="GX14" s="2328">
        <v>-23.472886762360446</v>
      </c>
      <c r="GY14" s="2353"/>
      <c r="GZ14" s="2330"/>
      <c r="HA14" s="2353"/>
      <c r="HB14" s="2330"/>
      <c r="HC14" s="2353"/>
      <c r="HD14" s="2330"/>
      <c r="HE14" s="2353"/>
      <c r="HF14" s="2330"/>
      <c r="HG14" s="2353"/>
      <c r="HH14" s="2330"/>
      <c r="HI14" s="2353"/>
      <c r="HJ14" s="2330"/>
      <c r="HK14" s="2353"/>
      <c r="HL14" s="2330"/>
      <c r="HM14" s="2353"/>
      <c r="HN14" s="2330"/>
      <c r="HO14" s="2353"/>
      <c r="HP14" s="2330"/>
      <c r="HQ14" s="2353"/>
      <c r="HR14" s="2331"/>
      <c r="HS14" s="2354"/>
      <c r="HT14" s="2333"/>
      <c r="HU14" s="2719"/>
      <c r="HV14" s="396"/>
      <c r="HW14" s="1794"/>
      <c r="HX14" s="2719"/>
      <c r="HY14" s="1946"/>
      <c r="HZ14" s="1922"/>
      <c r="IA14" s="2752"/>
      <c r="IB14" s="1958"/>
      <c r="IC14" s="1932"/>
      <c r="ID14" s="2727"/>
      <c r="IE14" s="1480"/>
      <c r="IF14" s="1542"/>
      <c r="IG14" s="2722"/>
      <c r="II14" s="2556"/>
    </row>
    <row r="15" spans="1:243">
      <c r="A15" s="2"/>
      <c r="B15" s="79"/>
      <c r="C15" s="78" t="s">
        <v>45</v>
      </c>
      <c r="D15" s="412">
        <v>262244</v>
      </c>
      <c r="E15" s="413">
        <v>240444</v>
      </c>
      <c r="F15" s="413">
        <v>207501</v>
      </c>
      <c r="G15" s="386">
        <v>218793</v>
      </c>
      <c r="H15" s="387">
        <v>91023</v>
      </c>
      <c r="I15" s="732">
        <v>99787</v>
      </c>
      <c r="J15" s="413">
        <v>158504</v>
      </c>
      <c r="K15" s="386">
        <v>146468</v>
      </c>
      <c r="L15" s="387">
        <v>88419</v>
      </c>
      <c r="M15" s="732">
        <v>61020</v>
      </c>
      <c r="N15" s="413">
        <v>149813</v>
      </c>
      <c r="O15" s="386">
        <v>170817</v>
      </c>
      <c r="P15" s="387">
        <v>77409</v>
      </c>
      <c r="Q15" s="732">
        <v>55839</v>
      </c>
      <c r="R15" s="413">
        <v>200806</v>
      </c>
      <c r="S15" s="386">
        <v>184055</v>
      </c>
      <c r="T15" s="387">
        <v>121147</v>
      </c>
      <c r="U15" s="732">
        <v>95283</v>
      </c>
      <c r="V15" s="413">
        <v>192432</v>
      </c>
      <c r="W15" s="386">
        <v>200160</v>
      </c>
      <c r="X15" s="387">
        <v>98223</v>
      </c>
      <c r="Y15" s="732">
        <v>93683</v>
      </c>
      <c r="Z15" s="413">
        <v>225404</v>
      </c>
      <c r="AA15" s="386">
        <v>235676</v>
      </c>
      <c r="AB15" s="387">
        <v>105480</v>
      </c>
      <c r="AC15" s="732">
        <v>102371</v>
      </c>
      <c r="AD15" s="413">
        <v>228288</v>
      </c>
      <c r="AE15" s="386">
        <v>226683</v>
      </c>
      <c r="AF15" s="387">
        <v>120628</v>
      </c>
      <c r="AG15" s="732">
        <v>102799</v>
      </c>
      <c r="AH15" s="388">
        <v>20423</v>
      </c>
      <c r="AI15" s="414"/>
      <c r="AJ15" s="390">
        <v>21366</v>
      </c>
      <c r="AK15" s="414"/>
      <c r="AL15" s="390">
        <v>22259</v>
      </c>
      <c r="AM15" s="414"/>
      <c r="AN15" s="390">
        <v>21140</v>
      </c>
      <c r="AO15" s="414"/>
      <c r="AP15" s="390">
        <v>20607</v>
      </c>
      <c r="AQ15" s="414"/>
      <c r="AR15" s="390">
        <v>23416</v>
      </c>
      <c r="AS15" s="414"/>
      <c r="AT15" s="390">
        <v>19047</v>
      </c>
      <c r="AU15" s="414"/>
      <c r="AV15" s="390">
        <v>7961</v>
      </c>
      <c r="AW15" s="414"/>
      <c r="AX15" s="390">
        <v>23058</v>
      </c>
      <c r="AY15" s="414"/>
      <c r="AZ15" s="390">
        <v>20831</v>
      </c>
      <c r="BA15" s="414"/>
      <c r="BB15" s="390">
        <v>20664</v>
      </c>
      <c r="BC15" s="414"/>
      <c r="BD15" s="390">
        <v>17076</v>
      </c>
      <c r="BE15" s="414"/>
      <c r="BF15" s="385">
        <f t="shared" si="0"/>
        <v>237848</v>
      </c>
      <c r="BG15" s="386">
        <v>236289</v>
      </c>
      <c r="BH15" s="387">
        <v>129211</v>
      </c>
      <c r="BI15" s="732">
        <v>115229</v>
      </c>
      <c r="BJ15" s="388">
        <v>21962</v>
      </c>
      <c r="BK15" s="416">
        <f t="shared" si="1"/>
        <v>107.53562160309455</v>
      </c>
      <c r="BL15" s="390">
        <v>19813</v>
      </c>
      <c r="BM15" s="416">
        <f t="shared" si="2"/>
        <v>92.73144247870448</v>
      </c>
      <c r="BN15" s="390">
        <v>20714</v>
      </c>
      <c r="BO15" s="416">
        <f t="shared" si="3"/>
        <v>93.058987375892897</v>
      </c>
      <c r="BP15" s="390">
        <v>20031</v>
      </c>
      <c r="BQ15" s="416">
        <f t="shared" si="4"/>
        <v>94.75402081362347</v>
      </c>
      <c r="BR15" s="390">
        <v>19215</v>
      </c>
      <c r="BS15" s="416">
        <f t="shared" si="5"/>
        <v>93.24501383025185</v>
      </c>
      <c r="BT15" s="390">
        <v>22462</v>
      </c>
      <c r="BU15" s="416">
        <f t="shared" si="6"/>
        <v>95.925862658011624</v>
      </c>
      <c r="BV15" s="390">
        <v>19432</v>
      </c>
      <c r="BW15" s="416">
        <f t="shared" si="7"/>
        <v>102.02131569276001</v>
      </c>
      <c r="BX15" s="390">
        <v>8957</v>
      </c>
      <c r="BY15" s="416">
        <f t="shared" si="8"/>
        <v>112.51099108152243</v>
      </c>
      <c r="BZ15" s="390">
        <v>21438</v>
      </c>
      <c r="CA15" s="416">
        <f t="shared" si="9"/>
        <v>92.974238875878228</v>
      </c>
      <c r="CB15" s="390">
        <v>22013</v>
      </c>
      <c r="CC15" s="416">
        <f t="shared" si="10"/>
        <v>105.6742355143776</v>
      </c>
      <c r="CD15" s="390">
        <v>21504</v>
      </c>
      <c r="CE15" s="416">
        <f t="shared" si="11"/>
        <v>104.06504065040652</v>
      </c>
      <c r="CF15" s="388">
        <v>16111</v>
      </c>
      <c r="CG15" s="416">
        <f t="shared" si="12"/>
        <v>94.348793628484415</v>
      </c>
      <c r="CH15" s="385">
        <f t="shared" si="13"/>
        <v>233652</v>
      </c>
      <c r="CI15" s="386">
        <v>235669</v>
      </c>
      <c r="CJ15" s="387">
        <v>124197</v>
      </c>
      <c r="CK15" s="732">
        <v>111535</v>
      </c>
      <c r="CL15" s="417">
        <v>21458</v>
      </c>
      <c r="CM15" s="392">
        <v>-2.2948729623895758</v>
      </c>
      <c r="CN15" s="388">
        <v>20452</v>
      </c>
      <c r="CO15" s="392">
        <v>3.2251552011305762</v>
      </c>
      <c r="CP15" s="388">
        <v>22596</v>
      </c>
      <c r="CQ15" s="392">
        <v>9.0856425605870328</v>
      </c>
      <c r="CR15" s="388">
        <v>19623</v>
      </c>
      <c r="CS15" s="392">
        <v>-2.0368428935150575</v>
      </c>
      <c r="CT15" s="388">
        <v>14701</v>
      </c>
      <c r="CU15" s="393">
        <v>-23.492063492063494</v>
      </c>
      <c r="CV15" s="390">
        <v>25227</v>
      </c>
      <c r="CW15" s="392">
        <v>12.3096785682486</v>
      </c>
      <c r="CX15" s="388">
        <v>23156</v>
      </c>
      <c r="CY15" s="392">
        <v>19.164265129682988</v>
      </c>
      <c r="CZ15" s="388">
        <v>10505</v>
      </c>
      <c r="DA15" s="392">
        <v>17.28257228982919</v>
      </c>
      <c r="DB15" s="388">
        <v>23074</v>
      </c>
      <c r="DC15" s="392">
        <v>7.6313088907547382</v>
      </c>
      <c r="DD15" s="388">
        <v>26338</v>
      </c>
      <c r="DE15" s="392">
        <v>19.647481033934497</v>
      </c>
      <c r="DF15" s="388">
        <v>23992</v>
      </c>
      <c r="DG15" s="392">
        <v>11.569940476190467</v>
      </c>
      <c r="DH15" s="388">
        <v>17415</v>
      </c>
      <c r="DI15" s="393">
        <v>8.0938489230960187</v>
      </c>
      <c r="DJ15" s="385">
        <f t="shared" si="14"/>
        <v>248537</v>
      </c>
      <c r="DK15" s="386">
        <v>251669</v>
      </c>
      <c r="DL15" s="387">
        <v>124057</v>
      </c>
      <c r="DM15" s="732">
        <v>116286</v>
      </c>
      <c r="DN15" s="417">
        <v>22173</v>
      </c>
      <c r="DO15" s="394">
        <v>3.3320905955820592</v>
      </c>
      <c r="DP15" s="390">
        <v>21705</v>
      </c>
      <c r="DQ15" s="393">
        <v>6.1265401916682976</v>
      </c>
      <c r="DR15" s="418">
        <v>23760</v>
      </c>
      <c r="DS15" s="393">
        <v>5.1513542219861819</v>
      </c>
      <c r="DT15" s="418">
        <v>17418</v>
      </c>
      <c r="DU15" s="393">
        <v>-11.236813942822195</v>
      </c>
      <c r="DV15" s="418">
        <v>20312</v>
      </c>
      <c r="DW15" s="393">
        <v>38.167471600571389</v>
      </c>
      <c r="DX15" s="418">
        <v>17997</v>
      </c>
      <c r="DY15" s="393">
        <v>-28.659769294803183</v>
      </c>
      <c r="DZ15" s="418">
        <v>18702</v>
      </c>
      <c r="EA15" s="393">
        <v>-19.234755570910352</v>
      </c>
      <c r="EB15" s="418">
        <v>8615</v>
      </c>
      <c r="EC15" s="393">
        <v>-17.991432651118515</v>
      </c>
      <c r="ED15" s="418">
        <v>19207</v>
      </c>
      <c r="EE15" s="393">
        <v>-16.759122822224143</v>
      </c>
      <c r="EF15" s="418">
        <v>21110</v>
      </c>
      <c r="EG15" s="393">
        <v>-19.849646898018065</v>
      </c>
      <c r="EH15" s="418">
        <v>17892</v>
      </c>
      <c r="EI15" s="393">
        <v>-25.425141713904637</v>
      </c>
      <c r="EJ15" s="418">
        <v>15182</v>
      </c>
      <c r="EK15" s="1046">
        <v>-12.82227964398507</v>
      </c>
      <c r="EL15" s="1213">
        <v>224073</v>
      </c>
      <c r="EM15" s="386">
        <v>214656</v>
      </c>
      <c r="EN15" s="387">
        <v>123365</v>
      </c>
      <c r="EO15" s="1061">
        <v>102251</v>
      </c>
      <c r="EP15" s="1138">
        <v>23510</v>
      </c>
      <c r="EQ15" s="1195">
        <v>6.029856131330888</v>
      </c>
      <c r="ER15" s="390">
        <v>22113</v>
      </c>
      <c r="ES15" s="393">
        <v>1.8797512093987621</v>
      </c>
      <c r="ET15" s="418">
        <v>12598</v>
      </c>
      <c r="EU15" s="393">
        <v>-46.978114478114477</v>
      </c>
      <c r="EV15" s="418">
        <v>577</v>
      </c>
      <c r="EW15" s="393">
        <v>-96.687334940865767</v>
      </c>
      <c r="EX15" s="418">
        <v>15957</v>
      </c>
      <c r="EY15" s="393">
        <v>-21.440527766837334</v>
      </c>
      <c r="EZ15" s="418">
        <v>18596</v>
      </c>
      <c r="FA15" s="393">
        <v>3.3283324998610908</v>
      </c>
      <c r="FB15" s="1382">
        <v>7793</v>
      </c>
      <c r="FC15" s="1195">
        <v>-58.330659822478879</v>
      </c>
      <c r="FD15" s="1382">
        <v>4307</v>
      </c>
      <c r="FE15" s="1195">
        <v>-50.005803830528151</v>
      </c>
      <c r="FF15" s="1382">
        <v>19527</v>
      </c>
      <c r="FG15" s="1195">
        <v>1.666059249232049</v>
      </c>
      <c r="FH15" s="1382">
        <v>21591</v>
      </c>
      <c r="FI15" s="1195">
        <v>2.2785409758408406</v>
      </c>
      <c r="FJ15" s="1382">
        <v>21333</v>
      </c>
      <c r="FK15" s="393">
        <v>19.232059020791411</v>
      </c>
      <c r="FL15" s="1382">
        <v>20875</v>
      </c>
      <c r="FM15" s="1195">
        <v>37.498353313133975</v>
      </c>
      <c r="FN15" s="1590">
        <v>188777</v>
      </c>
      <c r="FO15" s="1662">
        <v>200195</v>
      </c>
      <c r="FP15" s="1655">
        <v>-6.7368254323196197</v>
      </c>
      <c r="FQ15" s="1734">
        <v>93351</v>
      </c>
      <c r="FR15" s="1061">
        <v>66757</v>
      </c>
      <c r="FS15" s="1877">
        <v>21741</v>
      </c>
      <c r="FT15" s="1871">
        <v>-7.5244576775840102</v>
      </c>
      <c r="FU15" s="1382">
        <v>22407</v>
      </c>
      <c r="FV15" s="393">
        <v>1.3295346628679994</v>
      </c>
      <c r="FW15" s="1382">
        <v>25491</v>
      </c>
      <c r="FX15" s="393">
        <v>102.34164153040166</v>
      </c>
      <c r="FY15" s="1382">
        <v>19501</v>
      </c>
      <c r="FZ15" s="393">
        <v>3279.7227036395147</v>
      </c>
      <c r="GA15" s="1382">
        <v>18622</v>
      </c>
      <c r="GB15" s="393">
        <v>16.701134298427007</v>
      </c>
      <c r="GC15" s="1382">
        <v>22805</v>
      </c>
      <c r="GD15" s="393">
        <v>22.633899763389991</v>
      </c>
      <c r="GE15" s="1382">
        <v>15191</v>
      </c>
      <c r="GF15" s="393">
        <v>94.931348646220982</v>
      </c>
      <c r="GG15" s="1382">
        <v>0</v>
      </c>
      <c r="GH15" s="393">
        <v>-100</v>
      </c>
      <c r="GI15" s="1382">
        <v>6670</v>
      </c>
      <c r="GJ15" s="393">
        <v>-65.842167255594816</v>
      </c>
      <c r="GK15" s="1382">
        <v>14954</v>
      </c>
      <c r="GL15" s="393">
        <v>-30.739660043536659</v>
      </c>
      <c r="GM15" s="1382">
        <v>19773</v>
      </c>
      <c r="GN15" s="1195">
        <v>-7.3126142595978081</v>
      </c>
      <c r="GO15" s="1382">
        <v>18559</v>
      </c>
      <c r="GP15" s="1871">
        <v>-11.094610778443112</v>
      </c>
      <c r="GQ15" s="1890">
        <v>205714</v>
      </c>
      <c r="GR15" s="1904">
        <v>8.9719616266812068</v>
      </c>
      <c r="GS15" s="1336"/>
      <c r="GT15" s="1432"/>
      <c r="GU15" s="1480">
        <v>82789</v>
      </c>
      <c r="GV15" s="2158">
        <v>24.015459052983218</v>
      </c>
      <c r="GW15" s="2352">
        <v>19893</v>
      </c>
      <c r="GX15" s="2328">
        <v>-8.5000689940665097</v>
      </c>
      <c r="GY15" s="2353"/>
      <c r="GZ15" s="2330"/>
      <c r="HA15" s="2353"/>
      <c r="HB15" s="2330"/>
      <c r="HC15" s="2353"/>
      <c r="HD15" s="2330"/>
      <c r="HE15" s="2353"/>
      <c r="HF15" s="2330"/>
      <c r="HG15" s="2353"/>
      <c r="HH15" s="2330"/>
      <c r="HI15" s="2353"/>
      <c r="HJ15" s="2330"/>
      <c r="HK15" s="2353"/>
      <c r="HL15" s="2330"/>
      <c r="HM15" s="2353"/>
      <c r="HN15" s="2330"/>
      <c r="HO15" s="2353"/>
      <c r="HP15" s="2330"/>
      <c r="HQ15" s="2353"/>
      <c r="HR15" s="2331"/>
      <c r="HS15" s="2354"/>
      <c r="HT15" s="2333"/>
      <c r="HU15" s="2719"/>
      <c r="HV15" s="396"/>
      <c r="HW15" s="1794"/>
      <c r="HX15" s="2719"/>
      <c r="HY15" s="1946"/>
      <c r="HZ15" s="1922"/>
      <c r="IA15" s="2752"/>
      <c r="IB15" s="1958"/>
      <c r="IC15" s="1932"/>
      <c r="ID15" s="2727"/>
      <c r="IE15" s="1480"/>
      <c r="IF15" s="1542"/>
      <c r="IG15" s="2722"/>
      <c r="II15" s="2556"/>
    </row>
    <row r="16" spans="1:243">
      <c r="A16" s="2"/>
      <c r="B16" s="79"/>
      <c r="C16" s="84" t="s">
        <v>44</v>
      </c>
      <c r="D16" s="412"/>
      <c r="E16" s="413"/>
      <c r="F16" s="423" t="s">
        <v>28</v>
      </c>
      <c r="G16" s="424" t="s">
        <v>28</v>
      </c>
      <c r="H16" s="425"/>
      <c r="I16" s="733" t="s">
        <v>28</v>
      </c>
      <c r="J16" s="423" t="s">
        <v>28</v>
      </c>
      <c r="K16" s="424" t="s">
        <v>28</v>
      </c>
      <c r="L16" s="425"/>
      <c r="M16" s="733" t="s">
        <v>28</v>
      </c>
      <c r="N16" s="423" t="s">
        <v>28</v>
      </c>
      <c r="O16" s="424" t="s">
        <v>28</v>
      </c>
      <c r="P16" s="425"/>
      <c r="Q16" s="733" t="s">
        <v>28</v>
      </c>
      <c r="R16" s="423" t="s">
        <v>28</v>
      </c>
      <c r="S16" s="424" t="s">
        <v>28</v>
      </c>
      <c r="T16" s="425"/>
      <c r="U16" s="733" t="s">
        <v>28</v>
      </c>
      <c r="V16" s="423" t="s">
        <v>28</v>
      </c>
      <c r="W16" s="424" t="s">
        <v>28</v>
      </c>
      <c r="X16" s="425"/>
      <c r="Y16" s="733" t="s">
        <v>28</v>
      </c>
      <c r="Z16" s="413">
        <v>13671</v>
      </c>
      <c r="AA16" s="386">
        <v>22647</v>
      </c>
      <c r="AB16" s="387"/>
      <c r="AC16" s="733">
        <v>4825</v>
      </c>
      <c r="AD16" s="413">
        <v>32876</v>
      </c>
      <c r="AE16" s="386">
        <v>31681</v>
      </c>
      <c r="AF16" s="387">
        <v>17858</v>
      </c>
      <c r="AG16" s="733">
        <v>16091</v>
      </c>
      <c r="AH16" s="388">
        <v>2139</v>
      </c>
      <c r="AI16" s="414"/>
      <c r="AJ16" s="390">
        <v>2840</v>
      </c>
      <c r="AK16" s="414"/>
      <c r="AL16" s="390">
        <v>2802</v>
      </c>
      <c r="AM16" s="414"/>
      <c r="AN16" s="390">
        <v>3009</v>
      </c>
      <c r="AO16" s="414"/>
      <c r="AP16" s="390">
        <v>2059</v>
      </c>
      <c r="AQ16" s="414"/>
      <c r="AR16" s="390">
        <v>3473</v>
      </c>
      <c r="AS16" s="414"/>
      <c r="AT16" s="390">
        <v>3649</v>
      </c>
      <c r="AU16" s="414"/>
      <c r="AV16" s="390">
        <v>2301</v>
      </c>
      <c r="AW16" s="414"/>
      <c r="AX16" s="390">
        <v>2021</v>
      </c>
      <c r="AY16" s="414"/>
      <c r="AZ16" s="390">
        <v>1939</v>
      </c>
      <c r="BA16" s="414"/>
      <c r="BB16" s="390">
        <v>1737</v>
      </c>
      <c r="BC16" s="414"/>
      <c r="BD16" s="390">
        <v>3279</v>
      </c>
      <c r="BE16" s="414"/>
      <c r="BF16" s="385">
        <f t="shared" si="0"/>
        <v>31248</v>
      </c>
      <c r="BG16" s="386">
        <v>31277</v>
      </c>
      <c r="BH16" s="387">
        <v>16322</v>
      </c>
      <c r="BI16" s="733">
        <v>16512</v>
      </c>
      <c r="BJ16" s="388">
        <v>2746</v>
      </c>
      <c r="BK16" s="416">
        <f t="shared" si="1"/>
        <v>128.37774661056568</v>
      </c>
      <c r="BL16" s="390">
        <v>2156</v>
      </c>
      <c r="BM16" s="416">
        <f t="shared" si="2"/>
        <v>75.91549295774648</v>
      </c>
      <c r="BN16" s="390">
        <v>2908</v>
      </c>
      <c r="BO16" s="416">
        <f t="shared" si="3"/>
        <v>103.78301213418986</v>
      </c>
      <c r="BP16" s="390">
        <v>2679</v>
      </c>
      <c r="BQ16" s="416">
        <f t="shared" si="4"/>
        <v>89.03290129611166</v>
      </c>
      <c r="BR16" s="390">
        <v>2498</v>
      </c>
      <c r="BS16" s="416">
        <f t="shared" si="5"/>
        <v>121.32102962603206</v>
      </c>
      <c r="BT16" s="390">
        <v>3345</v>
      </c>
      <c r="BU16" s="416">
        <f t="shared" si="6"/>
        <v>96.314425568672618</v>
      </c>
      <c r="BV16" s="390">
        <v>3162</v>
      </c>
      <c r="BW16" s="416">
        <f t="shared" si="7"/>
        <v>86.653877774732806</v>
      </c>
      <c r="BX16" s="390">
        <v>1883</v>
      </c>
      <c r="BY16" s="416">
        <f t="shared" si="8"/>
        <v>81.833985223815731</v>
      </c>
      <c r="BZ16" s="390">
        <v>2639</v>
      </c>
      <c r="CA16" s="416">
        <f t="shared" si="9"/>
        <v>130.5789213260762</v>
      </c>
      <c r="CB16" s="390">
        <v>2475</v>
      </c>
      <c r="CC16" s="416">
        <f t="shared" si="10"/>
        <v>127.64311500773596</v>
      </c>
      <c r="CD16" s="390">
        <v>2670</v>
      </c>
      <c r="CE16" s="416">
        <f t="shared" si="11"/>
        <v>153.71329879101901</v>
      </c>
      <c r="CF16" s="388">
        <v>2682</v>
      </c>
      <c r="CG16" s="416">
        <f t="shared" si="12"/>
        <v>81.793229643183892</v>
      </c>
      <c r="CH16" s="385">
        <f t="shared" si="13"/>
        <v>31843</v>
      </c>
      <c r="CI16" s="386">
        <v>30050</v>
      </c>
      <c r="CJ16" s="387">
        <v>16332</v>
      </c>
      <c r="CK16" s="733">
        <v>16206</v>
      </c>
      <c r="CL16" s="417">
        <v>2191</v>
      </c>
      <c r="CM16" s="392">
        <v>-20.211216314639486</v>
      </c>
      <c r="CN16" s="388">
        <v>3232</v>
      </c>
      <c r="CO16" s="392">
        <v>49.907235621521323</v>
      </c>
      <c r="CP16" s="388">
        <v>594</v>
      </c>
      <c r="CQ16" s="392">
        <v>-79.573590096286111</v>
      </c>
      <c r="CR16" s="388">
        <v>3101</v>
      </c>
      <c r="CS16" s="392">
        <v>15.752146323254948</v>
      </c>
      <c r="CT16" s="388">
        <v>3641</v>
      </c>
      <c r="CU16" s="393">
        <v>45.75660528422739</v>
      </c>
      <c r="CV16" s="390">
        <v>3899</v>
      </c>
      <c r="CW16" s="392">
        <v>16.562032884902834</v>
      </c>
      <c r="CX16" s="388">
        <v>3436</v>
      </c>
      <c r="CY16" s="392">
        <v>8.6654016445287851</v>
      </c>
      <c r="CZ16" s="388">
        <v>2768</v>
      </c>
      <c r="DA16" s="392">
        <v>46.999468932554436</v>
      </c>
      <c r="DB16" s="388">
        <v>4069</v>
      </c>
      <c r="DC16" s="392">
        <v>54.187192118226591</v>
      </c>
      <c r="DD16" s="388">
        <v>4808</v>
      </c>
      <c r="DE16" s="392">
        <v>94.26262626262627</v>
      </c>
      <c r="DF16" s="388">
        <v>4409</v>
      </c>
      <c r="DG16" s="392">
        <v>65.13108614232209</v>
      </c>
      <c r="DH16" s="388">
        <v>3246</v>
      </c>
      <c r="DI16" s="393">
        <v>21.029082774049229</v>
      </c>
      <c r="DJ16" s="385">
        <f t="shared" si="14"/>
        <v>39394</v>
      </c>
      <c r="DK16" s="386">
        <v>44667</v>
      </c>
      <c r="DL16" s="387">
        <v>16658</v>
      </c>
      <c r="DM16" s="1501">
        <v>20914</v>
      </c>
      <c r="DN16" s="417">
        <v>3351</v>
      </c>
      <c r="DO16" s="394">
        <v>52.943861250570507</v>
      </c>
      <c r="DP16" s="390">
        <v>3964</v>
      </c>
      <c r="DQ16" s="393">
        <v>22.64851485148516</v>
      </c>
      <c r="DR16" s="418">
        <v>3975</v>
      </c>
      <c r="DS16" s="393">
        <v>569.19191919191917</v>
      </c>
      <c r="DT16" s="418">
        <v>4614</v>
      </c>
      <c r="DU16" s="393">
        <v>48.7907126733312</v>
      </c>
      <c r="DV16" s="418">
        <v>3736</v>
      </c>
      <c r="DW16" s="393">
        <v>2.6091733040373555</v>
      </c>
      <c r="DX16" s="418">
        <v>3799</v>
      </c>
      <c r="DY16" s="393">
        <v>-2.5647601949217744</v>
      </c>
      <c r="DZ16" s="418">
        <v>4180</v>
      </c>
      <c r="EA16" s="393">
        <v>21.653084982537834</v>
      </c>
      <c r="EB16" s="418">
        <v>2778</v>
      </c>
      <c r="EC16" s="393">
        <v>0.361271676300575</v>
      </c>
      <c r="ED16" s="418">
        <v>2383</v>
      </c>
      <c r="EE16" s="393">
        <v>-41.435242074219715</v>
      </c>
      <c r="EF16" s="418">
        <v>6682</v>
      </c>
      <c r="EG16" s="393">
        <v>38.976705490848587</v>
      </c>
      <c r="EH16" s="418">
        <v>6896</v>
      </c>
      <c r="EI16" s="393">
        <v>56.40734860512589</v>
      </c>
      <c r="EJ16" s="418">
        <v>7829</v>
      </c>
      <c r="EK16" s="1046">
        <v>141.18915588416513</v>
      </c>
      <c r="EL16" s="1213">
        <v>54187</v>
      </c>
      <c r="EM16" s="386">
        <v>61941</v>
      </c>
      <c r="EN16" s="387">
        <v>23439</v>
      </c>
      <c r="EO16" s="1061">
        <v>21490</v>
      </c>
      <c r="EP16" s="1138">
        <v>5982</v>
      </c>
      <c r="EQ16" s="1195">
        <v>78.513876454789624</v>
      </c>
      <c r="ER16" s="390">
        <v>6730</v>
      </c>
      <c r="ES16" s="393">
        <v>69.778002018163477</v>
      </c>
      <c r="ET16" s="418">
        <v>6332</v>
      </c>
      <c r="EU16" s="393">
        <v>59.295597484276726</v>
      </c>
      <c r="EV16" s="418">
        <v>0</v>
      </c>
      <c r="EW16" s="1291" t="s">
        <v>28</v>
      </c>
      <c r="EX16" s="418">
        <v>4345</v>
      </c>
      <c r="EY16" s="393">
        <v>16.300856531049249</v>
      </c>
      <c r="EZ16" s="418">
        <v>6821</v>
      </c>
      <c r="FA16" s="393">
        <v>79.547249276125285</v>
      </c>
      <c r="FB16" s="1382">
        <v>5818</v>
      </c>
      <c r="FC16" s="1195">
        <v>39.186602870813402</v>
      </c>
      <c r="FD16" s="1382">
        <v>5126</v>
      </c>
      <c r="FE16" s="1195">
        <v>84.52123830093592</v>
      </c>
      <c r="FF16" s="1382">
        <v>7121</v>
      </c>
      <c r="FG16" s="1195">
        <v>198.82501049097777</v>
      </c>
      <c r="FH16" s="1382">
        <v>5914</v>
      </c>
      <c r="FI16" s="1195">
        <v>-11.493564800957799</v>
      </c>
      <c r="FJ16" s="1382">
        <v>5994</v>
      </c>
      <c r="FK16" s="393">
        <v>-13.080046403712302</v>
      </c>
      <c r="FL16" s="1382">
        <v>6852</v>
      </c>
      <c r="FM16" s="1195">
        <v>-12.479243837016213</v>
      </c>
      <c r="FN16" s="1590">
        <v>67035</v>
      </c>
      <c r="FO16" s="1662">
        <v>67283</v>
      </c>
      <c r="FP16" s="1655">
        <v>8.6243360617361589</v>
      </c>
      <c r="FQ16" s="1734">
        <v>30210</v>
      </c>
      <c r="FR16" s="1061">
        <v>29231</v>
      </c>
      <c r="FS16" s="1877">
        <v>5075</v>
      </c>
      <c r="FT16" s="1871">
        <v>-15.162153126044799</v>
      </c>
      <c r="FU16" s="1382">
        <v>6636</v>
      </c>
      <c r="FV16" s="393">
        <v>-1.3967310549777068</v>
      </c>
      <c r="FW16" s="1382">
        <v>7581</v>
      </c>
      <c r="FX16" s="393">
        <v>19.725205306380289</v>
      </c>
      <c r="FY16" s="1382">
        <v>7318</v>
      </c>
      <c r="FZ16" s="393" t="s">
        <v>28</v>
      </c>
      <c r="GA16" s="1382">
        <v>5621</v>
      </c>
      <c r="GB16" s="393">
        <v>29.367088607594951</v>
      </c>
      <c r="GC16" s="1382">
        <v>7018</v>
      </c>
      <c r="GD16" s="393">
        <v>2.8881395689781471</v>
      </c>
      <c r="GE16" s="1382">
        <v>4782</v>
      </c>
      <c r="GF16" s="393">
        <v>-17.806806462701957</v>
      </c>
      <c r="GG16" s="1382">
        <v>5527</v>
      </c>
      <c r="GH16" s="393">
        <v>7.8228638314475205</v>
      </c>
      <c r="GI16" s="1382">
        <v>8012</v>
      </c>
      <c r="GJ16" s="393">
        <v>12.512287600056183</v>
      </c>
      <c r="GK16" s="1382">
        <v>7628</v>
      </c>
      <c r="GL16" s="393">
        <v>28.982076428812974</v>
      </c>
      <c r="GM16" s="1382">
        <v>6932</v>
      </c>
      <c r="GN16" s="1195">
        <v>15.648982315648979</v>
      </c>
      <c r="GO16" s="1382">
        <v>8042</v>
      </c>
      <c r="GP16" s="1871">
        <v>17.367192060712199</v>
      </c>
      <c r="GQ16" s="1890">
        <v>80172</v>
      </c>
      <c r="GR16" s="1904">
        <v>19.597225330051458</v>
      </c>
      <c r="GS16" s="1336"/>
      <c r="GT16" s="1432"/>
      <c r="GU16" s="1480">
        <v>38278</v>
      </c>
      <c r="GV16" s="2158">
        <v>30.950018815640931</v>
      </c>
      <c r="GW16" s="2352">
        <v>5581</v>
      </c>
      <c r="GX16" s="2328">
        <v>9.970443349753694</v>
      </c>
      <c r="GY16" s="2353"/>
      <c r="GZ16" s="2330"/>
      <c r="HA16" s="2353"/>
      <c r="HB16" s="2330"/>
      <c r="HC16" s="2353"/>
      <c r="HD16" s="2330"/>
      <c r="HE16" s="2353"/>
      <c r="HF16" s="2330"/>
      <c r="HG16" s="2353"/>
      <c r="HH16" s="2330"/>
      <c r="HI16" s="2353"/>
      <c r="HJ16" s="2330"/>
      <c r="HK16" s="2353"/>
      <c r="HL16" s="2330"/>
      <c r="HM16" s="2353"/>
      <c r="HN16" s="2330"/>
      <c r="HO16" s="2353"/>
      <c r="HP16" s="2330"/>
      <c r="HQ16" s="2353"/>
      <c r="HR16" s="2331"/>
      <c r="HS16" s="2354"/>
      <c r="HT16" s="2333"/>
      <c r="HU16" s="2719"/>
      <c r="HV16" s="396"/>
      <c r="HW16" s="1794"/>
      <c r="HX16" s="2719"/>
      <c r="HY16" s="1946"/>
      <c r="HZ16" s="1922"/>
      <c r="IA16" s="2752"/>
      <c r="IB16" s="1958"/>
      <c r="IC16" s="1932"/>
      <c r="ID16" s="2727"/>
      <c r="IE16" s="1480"/>
      <c r="IF16" s="1542"/>
      <c r="IG16" s="2722"/>
      <c r="II16" s="2556"/>
    </row>
    <row r="17" spans="1:243">
      <c r="A17" s="2"/>
      <c r="B17" s="79"/>
      <c r="C17" s="78" t="s">
        <v>104</v>
      </c>
      <c r="D17" s="378">
        <v>105432</v>
      </c>
      <c r="E17" s="379">
        <v>107842</v>
      </c>
      <c r="F17" s="379">
        <v>100359</v>
      </c>
      <c r="G17" s="380">
        <v>104192</v>
      </c>
      <c r="H17" s="381">
        <v>47538</v>
      </c>
      <c r="I17" s="731">
        <v>47958</v>
      </c>
      <c r="J17" s="379">
        <v>82920</v>
      </c>
      <c r="K17" s="380">
        <v>76525</v>
      </c>
      <c r="L17" s="381">
        <v>50007</v>
      </c>
      <c r="M17" s="731">
        <v>37082</v>
      </c>
      <c r="N17" s="379">
        <v>90687</v>
      </c>
      <c r="O17" s="380">
        <v>88716</v>
      </c>
      <c r="P17" s="381">
        <v>43448</v>
      </c>
      <c r="Q17" s="731">
        <v>44735</v>
      </c>
      <c r="R17" s="379">
        <v>74191</v>
      </c>
      <c r="S17" s="380">
        <v>70314</v>
      </c>
      <c r="T17" s="381">
        <v>39774</v>
      </c>
      <c r="U17" s="731">
        <v>36040</v>
      </c>
      <c r="V17" s="379">
        <v>69386</v>
      </c>
      <c r="W17" s="380">
        <v>69617</v>
      </c>
      <c r="X17" s="381">
        <v>31877</v>
      </c>
      <c r="Y17" s="731">
        <v>33058</v>
      </c>
      <c r="Z17" s="379">
        <v>72492</v>
      </c>
      <c r="AA17" s="380">
        <v>80429</v>
      </c>
      <c r="AB17" s="381">
        <v>27904</v>
      </c>
      <c r="AC17" s="731">
        <v>29710</v>
      </c>
      <c r="AD17" s="379">
        <v>91198</v>
      </c>
      <c r="AE17" s="380">
        <v>90009</v>
      </c>
      <c r="AF17" s="381">
        <v>44898</v>
      </c>
      <c r="AG17" s="731">
        <v>40686</v>
      </c>
      <c r="AH17" s="382">
        <v>7773</v>
      </c>
      <c r="AI17" s="383"/>
      <c r="AJ17" s="384">
        <v>7437</v>
      </c>
      <c r="AK17" s="383"/>
      <c r="AL17" s="384">
        <v>8300</v>
      </c>
      <c r="AM17" s="383"/>
      <c r="AN17" s="384">
        <v>8332</v>
      </c>
      <c r="AO17" s="383"/>
      <c r="AP17" s="384">
        <v>8003</v>
      </c>
      <c r="AQ17" s="383"/>
      <c r="AR17" s="384">
        <v>8418</v>
      </c>
      <c r="AS17" s="383"/>
      <c r="AT17" s="384">
        <v>7002</v>
      </c>
      <c r="AU17" s="383"/>
      <c r="AV17" s="384">
        <v>5052</v>
      </c>
      <c r="AW17" s="383"/>
      <c r="AX17" s="384">
        <v>8020</v>
      </c>
      <c r="AY17" s="383"/>
      <c r="AZ17" s="384">
        <v>7061</v>
      </c>
      <c r="BA17" s="383"/>
      <c r="BB17" s="384">
        <v>8819</v>
      </c>
      <c r="BC17" s="383"/>
      <c r="BD17" s="384">
        <v>4292</v>
      </c>
      <c r="BE17" s="383"/>
      <c r="BF17" s="385">
        <f t="shared" si="0"/>
        <v>88509</v>
      </c>
      <c r="BG17" s="386">
        <v>88598</v>
      </c>
      <c r="BH17" s="387">
        <v>48263</v>
      </c>
      <c r="BI17" s="731">
        <v>44827</v>
      </c>
      <c r="BJ17" s="388">
        <v>7944</v>
      </c>
      <c r="BK17" s="389">
        <f t="shared" si="1"/>
        <v>102.19992280972599</v>
      </c>
      <c r="BL17" s="390">
        <v>7645</v>
      </c>
      <c r="BM17" s="389">
        <f t="shared" si="2"/>
        <v>102.7968266774237</v>
      </c>
      <c r="BN17" s="390">
        <v>8010</v>
      </c>
      <c r="BO17" s="389">
        <f t="shared" si="3"/>
        <v>96.506024096385545</v>
      </c>
      <c r="BP17" s="390">
        <v>6396</v>
      </c>
      <c r="BQ17" s="389">
        <f t="shared" si="4"/>
        <v>76.764282285165635</v>
      </c>
      <c r="BR17" s="390">
        <v>8424</v>
      </c>
      <c r="BS17" s="389">
        <f t="shared" si="5"/>
        <v>105.26052730226165</v>
      </c>
      <c r="BT17" s="390">
        <v>8155</v>
      </c>
      <c r="BU17" s="389">
        <f t="shared" si="6"/>
        <v>96.875742456640538</v>
      </c>
      <c r="BV17" s="390">
        <v>7665</v>
      </c>
      <c r="BW17" s="389">
        <f t="shared" si="7"/>
        <v>109.46872322193659</v>
      </c>
      <c r="BX17" s="390">
        <v>5755</v>
      </c>
      <c r="BY17" s="389">
        <f t="shared" si="8"/>
        <v>113.91528107680126</v>
      </c>
      <c r="BZ17" s="390">
        <v>8320</v>
      </c>
      <c r="CA17" s="389">
        <f t="shared" si="9"/>
        <v>103.74064837905237</v>
      </c>
      <c r="CB17" s="390">
        <v>7241</v>
      </c>
      <c r="CC17" s="389">
        <f t="shared" si="10"/>
        <v>102.54921399235235</v>
      </c>
      <c r="CD17" s="390">
        <v>7907</v>
      </c>
      <c r="CE17" s="389">
        <f t="shared" si="11"/>
        <v>89.658691461616968</v>
      </c>
      <c r="CF17" s="388">
        <v>6706</v>
      </c>
      <c r="CG17" s="389">
        <f t="shared" si="12"/>
        <v>156.24417520969246</v>
      </c>
      <c r="CH17" s="385">
        <f t="shared" si="13"/>
        <v>90168</v>
      </c>
      <c r="CI17" s="386">
        <v>91204</v>
      </c>
      <c r="CJ17" s="381">
        <v>46574</v>
      </c>
      <c r="CK17" s="731">
        <v>44715</v>
      </c>
      <c r="CL17" s="391">
        <v>8473</v>
      </c>
      <c r="CM17" s="392">
        <v>6.6591137965760225</v>
      </c>
      <c r="CN17" s="382">
        <v>8184</v>
      </c>
      <c r="CO17" s="392">
        <v>7.0503597122302324</v>
      </c>
      <c r="CP17" s="382">
        <v>7978</v>
      </c>
      <c r="CQ17" s="392">
        <v>-0.39950062421972632</v>
      </c>
      <c r="CR17" s="382">
        <v>6268</v>
      </c>
      <c r="CS17" s="392">
        <v>-2.0012507817385767</v>
      </c>
      <c r="CT17" s="382">
        <v>10240</v>
      </c>
      <c r="CU17" s="393">
        <v>21.557454890788222</v>
      </c>
      <c r="CV17" s="384">
        <v>10061</v>
      </c>
      <c r="CW17" s="392">
        <v>23.372164316370331</v>
      </c>
      <c r="CX17" s="382">
        <v>7887</v>
      </c>
      <c r="CY17" s="392">
        <v>2.8962818003913924</v>
      </c>
      <c r="CZ17" s="382">
        <v>6816</v>
      </c>
      <c r="DA17" s="392">
        <v>18.436142484795838</v>
      </c>
      <c r="DB17" s="382">
        <v>7454</v>
      </c>
      <c r="DC17" s="392">
        <v>-10.408653846153854</v>
      </c>
      <c r="DD17" s="382">
        <v>9579</v>
      </c>
      <c r="DE17" s="392">
        <v>32.288357961607517</v>
      </c>
      <c r="DF17" s="382">
        <v>9117</v>
      </c>
      <c r="DG17" s="392">
        <v>15.30289616795244</v>
      </c>
      <c r="DH17" s="382">
        <v>7430</v>
      </c>
      <c r="DI17" s="393">
        <v>10.796301819266318</v>
      </c>
      <c r="DJ17" s="385">
        <f t="shared" si="14"/>
        <v>99487</v>
      </c>
      <c r="DK17" s="386">
        <v>100794</v>
      </c>
      <c r="DL17" s="381">
        <v>51204</v>
      </c>
      <c r="DM17" s="731">
        <v>48726</v>
      </c>
      <c r="DN17" s="391">
        <v>9690</v>
      </c>
      <c r="DO17" s="426">
        <v>14.363271568511735</v>
      </c>
      <c r="DP17" s="384">
        <v>7922</v>
      </c>
      <c r="DQ17" s="393">
        <v>-3.2013685239491707</v>
      </c>
      <c r="DR17" s="395">
        <v>8330</v>
      </c>
      <c r="DS17" s="393">
        <v>4.4121333667585816</v>
      </c>
      <c r="DT17" s="395">
        <v>9031</v>
      </c>
      <c r="DU17" s="393">
        <v>44.081046585832809</v>
      </c>
      <c r="DV17" s="395">
        <v>9674</v>
      </c>
      <c r="DW17" s="393">
        <v>-5.52734375</v>
      </c>
      <c r="DX17" s="395">
        <v>9799</v>
      </c>
      <c r="DY17" s="393">
        <v>-2.6041148991154017</v>
      </c>
      <c r="DZ17" s="395">
        <v>8114</v>
      </c>
      <c r="EA17" s="393">
        <v>2.8781539241790313</v>
      </c>
      <c r="EB17" s="395">
        <v>6726</v>
      </c>
      <c r="EC17" s="393">
        <v>-1.3204225352112644</v>
      </c>
      <c r="ED17" s="395">
        <v>5358</v>
      </c>
      <c r="EE17" s="393">
        <v>-28.119130668097668</v>
      </c>
      <c r="EF17" s="395">
        <v>9419</v>
      </c>
      <c r="EG17" s="393">
        <v>-1.6703204927445512</v>
      </c>
      <c r="EH17" s="395">
        <v>9740</v>
      </c>
      <c r="EI17" s="393">
        <v>6.8333881759350561</v>
      </c>
      <c r="EJ17" s="395">
        <v>5072</v>
      </c>
      <c r="EK17" s="1046">
        <v>-31.736204576043065</v>
      </c>
      <c r="EL17" s="1213">
        <v>98875</v>
      </c>
      <c r="EM17" s="380">
        <v>98573</v>
      </c>
      <c r="EN17" s="381">
        <v>54446</v>
      </c>
      <c r="EO17" s="1058">
        <v>48702</v>
      </c>
      <c r="EP17" s="1136">
        <v>11139</v>
      </c>
      <c r="EQ17" s="1201">
        <v>14.953560371517028</v>
      </c>
      <c r="ER17" s="384">
        <v>8756</v>
      </c>
      <c r="ES17" s="393">
        <v>10.527644534208534</v>
      </c>
      <c r="ET17" s="395">
        <v>5745</v>
      </c>
      <c r="EU17" s="393">
        <v>-31.032412965186069</v>
      </c>
      <c r="EV17" s="395">
        <v>0</v>
      </c>
      <c r="EW17" s="1291" t="s">
        <v>28</v>
      </c>
      <c r="EX17" s="395">
        <v>1296</v>
      </c>
      <c r="EY17" s="393">
        <v>-86.603266487492249</v>
      </c>
      <c r="EZ17" s="395">
        <v>6577</v>
      </c>
      <c r="FA17" s="393">
        <v>-32.880906214919889</v>
      </c>
      <c r="FB17" s="1380">
        <v>4731</v>
      </c>
      <c r="FC17" s="1201">
        <v>-41.693369484841014</v>
      </c>
      <c r="FD17" s="1380">
        <v>13167</v>
      </c>
      <c r="FE17" s="1201">
        <v>95.762711864406782</v>
      </c>
      <c r="FF17" s="1380">
        <v>5091</v>
      </c>
      <c r="FG17" s="1201">
        <v>-4.9832026875699853</v>
      </c>
      <c r="FH17" s="1380">
        <v>9600</v>
      </c>
      <c r="FI17" s="1201">
        <v>1.9216477333050364</v>
      </c>
      <c r="FJ17" s="1380">
        <v>6676</v>
      </c>
      <c r="FK17" s="393">
        <v>-31.457905544147849</v>
      </c>
      <c r="FL17" s="1380">
        <v>8418</v>
      </c>
      <c r="FM17" s="1201">
        <v>65.970031545741335</v>
      </c>
      <c r="FN17" s="1590">
        <v>81196</v>
      </c>
      <c r="FO17" s="1654">
        <v>77280</v>
      </c>
      <c r="FP17" s="1655">
        <v>-21.601249835147556</v>
      </c>
      <c r="FQ17" s="1737">
        <v>33513</v>
      </c>
      <c r="FR17" s="1058">
        <v>30862</v>
      </c>
      <c r="FS17" s="1870">
        <v>7154</v>
      </c>
      <c r="FT17" s="1871">
        <v>-35.775204237364207</v>
      </c>
      <c r="FU17" s="1380">
        <v>7393</v>
      </c>
      <c r="FV17" s="393">
        <v>-15.56646870717222</v>
      </c>
      <c r="FW17" s="1380">
        <v>7177</v>
      </c>
      <c r="FX17" s="393">
        <v>24.926022628372493</v>
      </c>
      <c r="FY17" s="1380">
        <v>10870</v>
      </c>
      <c r="FZ17" s="393" t="s">
        <v>28</v>
      </c>
      <c r="GA17" s="1380">
        <v>13815</v>
      </c>
      <c r="GB17" s="393">
        <v>965.97222222222217</v>
      </c>
      <c r="GC17" s="1380">
        <v>11998</v>
      </c>
      <c r="GD17" s="393">
        <v>82.423597384825911</v>
      </c>
      <c r="GE17" s="1380">
        <v>3949</v>
      </c>
      <c r="GF17" s="393">
        <v>-16.529274994715706</v>
      </c>
      <c r="GG17" s="1380">
        <v>0</v>
      </c>
      <c r="GH17" s="393">
        <v>-100</v>
      </c>
      <c r="GI17" s="1380">
        <v>1914</v>
      </c>
      <c r="GJ17" s="393">
        <v>-62.404242781378905</v>
      </c>
      <c r="GK17" s="1380">
        <v>7139</v>
      </c>
      <c r="GL17" s="393">
        <v>-25.635416666666671</v>
      </c>
      <c r="GM17" s="1380">
        <v>7814</v>
      </c>
      <c r="GN17" s="1201">
        <v>17.046135410425407</v>
      </c>
      <c r="GO17" s="1380">
        <v>7505</v>
      </c>
      <c r="GP17" s="1871">
        <v>-10.845806604894264</v>
      </c>
      <c r="GQ17" s="1890">
        <v>86728</v>
      </c>
      <c r="GR17" s="1904">
        <v>6.8131435046061313</v>
      </c>
      <c r="GS17" s="1334"/>
      <c r="GT17" s="1435"/>
      <c r="GU17" s="1481">
        <v>42546</v>
      </c>
      <c r="GV17" s="2158">
        <v>37.858855550515216</v>
      </c>
      <c r="GW17" s="2327">
        <v>8704</v>
      </c>
      <c r="GX17" s="2328">
        <v>21.666200726866094</v>
      </c>
      <c r="GY17" s="2329"/>
      <c r="GZ17" s="2330"/>
      <c r="HA17" s="2329"/>
      <c r="HB17" s="2330"/>
      <c r="HC17" s="2329"/>
      <c r="HD17" s="2330"/>
      <c r="HE17" s="2329"/>
      <c r="HF17" s="2330"/>
      <c r="HG17" s="2329"/>
      <c r="HH17" s="2330"/>
      <c r="HI17" s="2329"/>
      <c r="HJ17" s="2330"/>
      <c r="HK17" s="2329"/>
      <c r="HL17" s="2330"/>
      <c r="HM17" s="2329"/>
      <c r="HN17" s="2330"/>
      <c r="HO17" s="2329"/>
      <c r="HP17" s="2330"/>
      <c r="HQ17" s="2329"/>
      <c r="HR17" s="2361"/>
      <c r="HS17" s="2332"/>
      <c r="HT17" s="2333"/>
      <c r="HU17" s="2719"/>
      <c r="HV17" s="396"/>
      <c r="HW17" s="1794"/>
      <c r="HX17" s="2719"/>
      <c r="HY17" s="1944"/>
      <c r="HZ17" s="1920"/>
      <c r="IA17" s="2752"/>
      <c r="IB17" s="1961"/>
      <c r="IC17" s="1934"/>
      <c r="ID17" s="2727"/>
      <c r="IE17" s="1481"/>
      <c r="IF17" s="1542"/>
      <c r="IG17" s="2722"/>
      <c r="II17" s="2556"/>
    </row>
    <row r="18" spans="1:243" ht="27" customHeight="1" thickBot="1">
      <c r="A18" s="2"/>
      <c r="B18" s="85"/>
      <c r="C18" s="85" t="s">
        <v>105</v>
      </c>
      <c r="D18" s="427"/>
      <c r="E18" s="428"/>
      <c r="F18" s="429" t="s">
        <v>28</v>
      </c>
      <c r="G18" s="430" t="s">
        <v>28</v>
      </c>
      <c r="H18" s="431"/>
      <c r="I18" s="734" t="s">
        <v>28</v>
      </c>
      <c r="J18" s="429" t="s">
        <v>28</v>
      </c>
      <c r="K18" s="430" t="s">
        <v>28</v>
      </c>
      <c r="L18" s="431"/>
      <c r="M18" s="734" t="s">
        <v>28</v>
      </c>
      <c r="N18" s="429" t="s">
        <v>28</v>
      </c>
      <c r="O18" s="430" t="s">
        <v>28</v>
      </c>
      <c r="P18" s="431"/>
      <c r="Q18" s="734" t="s">
        <v>28</v>
      </c>
      <c r="R18" s="429" t="s">
        <v>28</v>
      </c>
      <c r="S18" s="430" t="s">
        <v>28</v>
      </c>
      <c r="T18" s="431"/>
      <c r="U18" s="734" t="s">
        <v>28</v>
      </c>
      <c r="V18" s="429" t="s">
        <v>28</v>
      </c>
      <c r="W18" s="430" t="s">
        <v>28</v>
      </c>
      <c r="X18" s="431"/>
      <c r="Y18" s="734" t="s">
        <v>28</v>
      </c>
      <c r="Z18" s="428">
        <v>596</v>
      </c>
      <c r="AA18" s="432">
        <v>750</v>
      </c>
      <c r="AB18" s="433">
        <v>88</v>
      </c>
      <c r="AC18" s="1521">
        <v>306</v>
      </c>
      <c r="AD18" s="1537">
        <v>437</v>
      </c>
      <c r="AE18" s="1535">
        <v>324</v>
      </c>
      <c r="AF18" s="1538">
        <v>229</v>
      </c>
      <c r="AG18" s="1521">
        <v>111</v>
      </c>
      <c r="AH18" s="434">
        <v>37</v>
      </c>
      <c r="AI18" s="435"/>
      <c r="AJ18" s="434">
        <v>4</v>
      </c>
      <c r="AK18" s="435"/>
      <c r="AL18" s="434">
        <v>0</v>
      </c>
      <c r="AM18" s="435"/>
      <c r="AN18" s="434">
        <v>0</v>
      </c>
      <c r="AO18" s="435"/>
      <c r="AP18" s="434">
        <v>0</v>
      </c>
      <c r="AQ18" s="435"/>
      <c r="AR18" s="434">
        <v>0</v>
      </c>
      <c r="AS18" s="435"/>
      <c r="AT18" s="434">
        <v>0</v>
      </c>
      <c r="AU18" s="435"/>
      <c r="AV18" s="434">
        <v>0</v>
      </c>
      <c r="AW18" s="435"/>
      <c r="AX18" s="434">
        <v>0</v>
      </c>
      <c r="AY18" s="435"/>
      <c r="AZ18" s="434">
        <v>0</v>
      </c>
      <c r="BA18" s="435"/>
      <c r="BB18" s="434">
        <v>18</v>
      </c>
      <c r="BC18" s="435"/>
      <c r="BD18" s="434">
        <v>30</v>
      </c>
      <c r="BE18" s="435"/>
      <c r="BF18" s="397">
        <f t="shared" si="0"/>
        <v>89</v>
      </c>
      <c r="BG18" s="361">
        <v>48</v>
      </c>
      <c r="BH18" s="360">
        <v>41</v>
      </c>
      <c r="BI18" s="1521">
        <v>0</v>
      </c>
      <c r="BJ18" s="1522">
        <v>0</v>
      </c>
      <c r="BK18" s="1523">
        <v>0</v>
      </c>
      <c r="BL18" s="1524">
        <v>0</v>
      </c>
      <c r="BM18" s="1523">
        <v>0</v>
      </c>
      <c r="BN18" s="1524">
        <v>0</v>
      </c>
      <c r="BO18" s="1523" t="e">
        <v>#DIV/0!</v>
      </c>
      <c r="BP18" s="1524">
        <v>0</v>
      </c>
      <c r="BQ18" s="1523" t="e">
        <v>#DIV/0!</v>
      </c>
      <c r="BR18" s="1524"/>
      <c r="BS18" s="1523" t="e">
        <v>#DIV/0!</v>
      </c>
      <c r="BT18" s="1524">
        <v>0</v>
      </c>
      <c r="BU18" s="1523" t="e">
        <v>#DIV/0!</v>
      </c>
      <c r="BV18" s="1524">
        <v>0</v>
      </c>
      <c r="BW18" s="1523" t="e">
        <v>#DIV/0!</v>
      </c>
      <c r="BX18" s="1524">
        <v>0</v>
      </c>
      <c r="BY18" s="1523" t="e">
        <v>#DIV/0!</v>
      </c>
      <c r="BZ18" s="1524">
        <v>0</v>
      </c>
      <c r="CA18" s="1523" t="e">
        <v>#DIV/0!</v>
      </c>
      <c r="CB18" s="1524"/>
      <c r="CC18" s="1523" t="e">
        <v>#DIV/0!</v>
      </c>
      <c r="CD18" s="1524">
        <v>0</v>
      </c>
      <c r="CE18" s="1523">
        <v>0</v>
      </c>
      <c r="CF18" s="1522">
        <v>0</v>
      </c>
      <c r="CG18" s="1523">
        <v>0</v>
      </c>
      <c r="CH18" s="1525">
        <f t="shared" si="13"/>
        <v>0</v>
      </c>
      <c r="CI18" s="1526">
        <v>0</v>
      </c>
      <c r="CJ18" s="1527">
        <v>0</v>
      </c>
      <c r="CK18" s="1521">
        <v>0</v>
      </c>
      <c r="CL18" s="1528">
        <v>0</v>
      </c>
      <c r="CM18" s="1529" t="s">
        <v>129</v>
      </c>
      <c r="CN18" s="1530">
        <v>0</v>
      </c>
      <c r="CO18" s="1529" t="s">
        <v>129</v>
      </c>
      <c r="CP18" s="1530">
        <v>0</v>
      </c>
      <c r="CQ18" s="1529" t="s">
        <v>129</v>
      </c>
      <c r="CR18" s="1530">
        <v>0</v>
      </c>
      <c r="CS18" s="1529" t="s">
        <v>129</v>
      </c>
      <c r="CT18" s="1530">
        <v>0</v>
      </c>
      <c r="CU18" s="1529" t="s">
        <v>129</v>
      </c>
      <c r="CV18" s="1531">
        <v>0</v>
      </c>
      <c r="CW18" s="1529" t="s">
        <v>129</v>
      </c>
      <c r="CX18" s="1530">
        <v>0</v>
      </c>
      <c r="CY18" s="1529" t="s">
        <v>129</v>
      </c>
      <c r="CZ18" s="1530">
        <v>0</v>
      </c>
      <c r="DA18" s="1529" t="s">
        <v>129</v>
      </c>
      <c r="DB18" s="1530">
        <v>0</v>
      </c>
      <c r="DC18" s="1529" t="s">
        <v>129</v>
      </c>
      <c r="DD18" s="1530">
        <v>0</v>
      </c>
      <c r="DE18" s="1529" t="s">
        <v>129</v>
      </c>
      <c r="DF18" s="1530">
        <v>0</v>
      </c>
      <c r="DG18" s="1529" t="s">
        <v>129</v>
      </c>
      <c r="DH18" s="1530">
        <v>0</v>
      </c>
      <c r="DI18" s="1529" t="s">
        <v>129</v>
      </c>
      <c r="DJ18" s="1525">
        <f t="shared" si="14"/>
        <v>0</v>
      </c>
      <c r="DK18" s="1526">
        <v>0</v>
      </c>
      <c r="DL18" s="1527">
        <v>0</v>
      </c>
      <c r="DM18" s="1521">
        <v>0</v>
      </c>
      <c r="DN18" s="1528">
        <v>0</v>
      </c>
      <c r="DO18" s="1532" t="s">
        <v>28</v>
      </c>
      <c r="DP18" s="1531">
        <v>0</v>
      </c>
      <c r="DQ18" s="421" t="s">
        <v>28</v>
      </c>
      <c r="DR18" s="1533">
        <v>0</v>
      </c>
      <c r="DS18" s="421" t="s">
        <v>28</v>
      </c>
      <c r="DT18" s="1533">
        <v>0</v>
      </c>
      <c r="DU18" s="421" t="s">
        <v>28</v>
      </c>
      <c r="DV18" s="1533">
        <v>0</v>
      </c>
      <c r="DW18" s="421" t="s">
        <v>28</v>
      </c>
      <c r="DX18" s="1533">
        <v>0</v>
      </c>
      <c r="DY18" s="421" t="s">
        <v>28</v>
      </c>
      <c r="DZ18" s="1533">
        <v>0</v>
      </c>
      <c r="EA18" s="421" t="s">
        <v>28</v>
      </c>
      <c r="EB18" s="1533">
        <v>0</v>
      </c>
      <c r="EC18" s="421" t="s">
        <v>28</v>
      </c>
      <c r="ED18" s="1533">
        <v>0</v>
      </c>
      <c r="EE18" s="421" t="s">
        <v>28</v>
      </c>
      <c r="EF18" s="1533">
        <v>0</v>
      </c>
      <c r="EG18" s="421" t="s">
        <v>28</v>
      </c>
      <c r="EH18" s="1533">
        <v>0</v>
      </c>
      <c r="EI18" s="421" t="s">
        <v>28</v>
      </c>
      <c r="EJ18" s="1533">
        <v>0</v>
      </c>
      <c r="EK18" s="1050" t="s">
        <v>28</v>
      </c>
      <c r="EL18" s="1534">
        <v>0</v>
      </c>
      <c r="EM18" s="1535">
        <v>0</v>
      </c>
      <c r="EN18" s="1527" t="s">
        <v>20</v>
      </c>
      <c r="EO18" s="1536">
        <v>0</v>
      </c>
      <c r="EP18" s="1139">
        <v>0</v>
      </c>
      <c r="EQ18" s="1198" t="s">
        <v>28</v>
      </c>
      <c r="ER18" s="406">
        <v>0</v>
      </c>
      <c r="ES18" s="420" t="s">
        <v>28</v>
      </c>
      <c r="ET18" s="408">
        <v>0</v>
      </c>
      <c r="EU18" s="420" t="s">
        <v>28</v>
      </c>
      <c r="EV18" s="408">
        <v>0</v>
      </c>
      <c r="EW18" s="420" t="s">
        <v>28</v>
      </c>
      <c r="EX18" s="408">
        <v>0</v>
      </c>
      <c r="EY18" s="420" t="s">
        <v>28</v>
      </c>
      <c r="EZ18" s="408">
        <v>0</v>
      </c>
      <c r="FA18" s="420" t="s">
        <v>28</v>
      </c>
      <c r="FB18" s="1383">
        <v>0</v>
      </c>
      <c r="FC18" s="1198" t="s">
        <v>28</v>
      </c>
      <c r="FD18" s="1383">
        <v>0</v>
      </c>
      <c r="FE18" s="1198" t="s">
        <v>28</v>
      </c>
      <c r="FF18" s="1383">
        <v>0</v>
      </c>
      <c r="FG18" s="1198" t="s">
        <v>28</v>
      </c>
      <c r="FH18" s="1383">
        <v>0</v>
      </c>
      <c r="FI18" s="1198" t="s">
        <v>28</v>
      </c>
      <c r="FJ18" s="1565">
        <v>0</v>
      </c>
      <c r="FK18" s="421" t="s">
        <v>28</v>
      </c>
      <c r="FL18" s="1383">
        <v>0</v>
      </c>
      <c r="FM18" s="1198" t="s">
        <v>28</v>
      </c>
      <c r="FN18" s="1591">
        <v>0</v>
      </c>
      <c r="FO18" s="1656">
        <v>0</v>
      </c>
      <c r="FP18" s="1672" t="s">
        <v>295</v>
      </c>
      <c r="FQ18" s="1738">
        <v>0</v>
      </c>
      <c r="FR18" s="1059">
        <v>0</v>
      </c>
      <c r="FS18" s="1872">
        <v>0</v>
      </c>
      <c r="FT18" s="1878" t="s">
        <v>29</v>
      </c>
      <c r="FU18" s="1383">
        <v>0</v>
      </c>
      <c r="FV18" s="420" t="s">
        <v>29</v>
      </c>
      <c r="FW18" s="1383">
        <v>0</v>
      </c>
      <c r="FX18" s="420" t="s">
        <v>29</v>
      </c>
      <c r="FY18" s="1383">
        <v>0</v>
      </c>
      <c r="FZ18" s="420" t="s">
        <v>29</v>
      </c>
      <c r="GA18" s="1383" t="s">
        <v>29</v>
      </c>
      <c r="GB18" s="420" t="s">
        <v>29</v>
      </c>
      <c r="GC18" s="1383" t="s">
        <v>28</v>
      </c>
      <c r="GD18" s="420" t="s">
        <v>29</v>
      </c>
      <c r="GE18" s="1383">
        <v>0</v>
      </c>
      <c r="GF18" s="420" t="s">
        <v>321</v>
      </c>
      <c r="GG18" s="1383">
        <v>0</v>
      </c>
      <c r="GH18" s="420" t="s">
        <v>29</v>
      </c>
      <c r="GI18" s="1383" t="s">
        <v>28</v>
      </c>
      <c r="GJ18" s="420" t="s">
        <v>29</v>
      </c>
      <c r="GK18" s="1383">
        <v>0</v>
      </c>
      <c r="GL18" s="420" t="s">
        <v>29</v>
      </c>
      <c r="GM18" s="1383">
        <v>0</v>
      </c>
      <c r="GN18" s="1198" t="s">
        <v>29</v>
      </c>
      <c r="GO18" s="1383">
        <v>0</v>
      </c>
      <c r="GP18" s="1878" t="s">
        <v>29</v>
      </c>
      <c r="GQ18" s="1894" t="s">
        <v>28</v>
      </c>
      <c r="GR18" s="1908" t="s">
        <v>28</v>
      </c>
      <c r="GS18" s="1337"/>
      <c r="GT18" s="1436"/>
      <c r="GU18" s="1482" t="s">
        <v>28</v>
      </c>
      <c r="GV18" s="2162" t="s">
        <v>29</v>
      </c>
      <c r="GW18" s="2334">
        <v>0</v>
      </c>
      <c r="GX18" s="2355" t="s">
        <v>28</v>
      </c>
      <c r="GY18" s="2336"/>
      <c r="GZ18" s="2356"/>
      <c r="HA18" s="2336"/>
      <c r="HB18" s="2356"/>
      <c r="HC18" s="2336"/>
      <c r="HD18" s="2356"/>
      <c r="HE18" s="2336"/>
      <c r="HF18" s="2356"/>
      <c r="HG18" s="2336"/>
      <c r="HH18" s="2356"/>
      <c r="HI18" s="2336"/>
      <c r="HJ18" s="2356"/>
      <c r="HK18" s="2336"/>
      <c r="HL18" s="2356"/>
      <c r="HM18" s="2336"/>
      <c r="HN18" s="2356"/>
      <c r="HO18" s="2336"/>
      <c r="HP18" s="2356"/>
      <c r="HQ18" s="2336"/>
      <c r="HR18" s="2357"/>
      <c r="HS18" s="2339"/>
      <c r="HT18" s="2358"/>
      <c r="HU18" s="2720"/>
      <c r="HV18" s="1769"/>
      <c r="HW18" s="1798"/>
      <c r="HX18" s="2720"/>
      <c r="HY18" s="1947"/>
      <c r="HZ18" s="1923"/>
      <c r="IA18" s="2753"/>
      <c r="IB18" s="1962"/>
      <c r="IC18" s="1935"/>
      <c r="ID18" s="2728"/>
      <c r="IE18" s="1482"/>
      <c r="IF18" s="1763"/>
      <c r="IG18" s="2723"/>
      <c r="II18" s="2556"/>
    </row>
    <row r="19" spans="1:243" s="765" customFormat="1" ht="62.15" customHeight="1" thickBot="1">
      <c r="A19" s="26"/>
      <c r="B19" s="81" t="s">
        <v>49</v>
      </c>
      <c r="C19" s="82"/>
      <c r="D19" s="785">
        <f>SUM(D20:D28)</f>
        <v>1387333</v>
      </c>
      <c r="E19" s="786">
        <f>SUM(E20:E28)</f>
        <v>1589973</v>
      </c>
      <c r="F19" s="786">
        <f>SUM(F20:F28)</f>
        <v>1501436</v>
      </c>
      <c r="G19" s="759">
        <v>1749252</v>
      </c>
      <c r="H19" s="755">
        <v>593355</v>
      </c>
      <c r="I19" s="787">
        <v>760753</v>
      </c>
      <c r="J19" s="786">
        <f>SUM(J20:J28)</f>
        <v>2027482</v>
      </c>
      <c r="K19" s="759">
        <v>2068161</v>
      </c>
      <c r="L19" s="755">
        <v>969939</v>
      </c>
      <c r="M19" s="787">
        <v>965516</v>
      </c>
      <c r="N19" s="786">
        <f>SUM(N20:N28)</f>
        <v>2062779</v>
      </c>
      <c r="O19" s="759">
        <v>2185577</v>
      </c>
      <c r="P19" s="755">
        <v>937119</v>
      </c>
      <c r="Q19" s="787">
        <v>1024743</v>
      </c>
      <c r="R19" s="786">
        <f>SUM(R20:R28)</f>
        <v>2565770</v>
      </c>
      <c r="S19" s="759">
        <v>2534971</v>
      </c>
      <c r="T19" s="755">
        <v>1337113</v>
      </c>
      <c r="U19" s="787">
        <v>1314001</v>
      </c>
      <c r="V19" s="786">
        <f>SUM(V20:V28)</f>
        <v>2642501</v>
      </c>
      <c r="W19" s="759">
        <v>2651208</v>
      </c>
      <c r="X19" s="755">
        <v>1288672</v>
      </c>
      <c r="Y19" s="787">
        <v>1279398</v>
      </c>
      <c r="Z19" s="786">
        <f>SUM(Z20:Z28)</f>
        <v>2648440</v>
      </c>
      <c r="AA19" s="759">
        <v>2613261</v>
      </c>
      <c r="AB19" s="755">
        <v>1305561</v>
      </c>
      <c r="AC19" s="787">
        <v>1340474</v>
      </c>
      <c r="AD19" s="786">
        <f>SUM(AD20:AD28)</f>
        <v>2577212</v>
      </c>
      <c r="AE19" s="759">
        <v>2559609</v>
      </c>
      <c r="AF19" s="755">
        <v>1223691</v>
      </c>
      <c r="AG19" s="787">
        <v>1273428</v>
      </c>
      <c r="AH19" s="788">
        <f>SUM(AH20:AH28)</f>
        <v>203933</v>
      </c>
      <c r="AI19" s="789"/>
      <c r="AJ19" s="788">
        <f>SUM(AJ20:AJ28)</f>
        <v>164771</v>
      </c>
      <c r="AK19" s="789"/>
      <c r="AL19" s="788">
        <f>SUM(AL20:AL28)</f>
        <v>226183</v>
      </c>
      <c r="AM19" s="789"/>
      <c r="AN19" s="788">
        <f>SUM(AN20:AN28)</f>
        <v>193988</v>
      </c>
      <c r="AO19" s="789"/>
      <c r="AP19" s="788">
        <f>SUM(AP20:AP28)</f>
        <v>236071</v>
      </c>
      <c r="AQ19" s="789"/>
      <c r="AR19" s="788">
        <f>SUM(AR20:AR28)</f>
        <v>222649</v>
      </c>
      <c r="AS19" s="789"/>
      <c r="AT19" s="788">
        <f>SUM(AT20:AT28)</f>
        <v>201282</v>
      </c>
      <c r="AU19" s="789"/>
      <c r="AV19" s="788">
        <f>SUM(AV20:AV28)</f>
        <v>203428</v>
      </c>
      <c r="AW19" s="789"/>
      <c r="AX19" s="788">
        <f>SUM(AX20:AX28)</f>
        <v>215592</v>
      </c>
      <c r="AY19" s="789"/>
      <c r="AZ19" s="788">
        <f>SUM(AZ20:AZ28)</f>
        <v>199638</v>
      </c>
      <c r="BA19" s="789"/>
      <c r="BB19" s="788">
        <f>SUM(BB20:BB28)</f>
        <v>238892</v>
      </c>
      <c r="BC19" s="789"/>
      <c r="BD19" s="788">
        <f>SUM(BD20:BD28)</f>
        <v>211224</v>
      </c>
      <c r="BE19" s="789"/>
      <c r="BF19" s="772">
        <f t="shared" si="0"/>
        <v>2517651</v>
      </c>
      <c r="BG19" s="759">
        <v>2550917</v>
      </c>
      <c r="BH19" s="755">
        <v>1247595</v>
      </c>
      <c r="BI19" s="787">
        <v>1273010</v>
      </c>
      <c r="BJ19" s="788">
        <f>SUM(BJ20:BJ28)</f>
        <v>193635</v>
      </c>
      <c r="BK19" s="790">
        <f t="shared" ref="BK19:BK36" si="16">BJ19/AH19*100</f>
        <v>94.950302305168861</v>
      </c>
      <c r="BL19" s="777">
        <f t="shared" ref="BL19:CF19" si="17">SUM(BL20:BL28)</f>
        <v>195430</v>
      </c>
      <c r="BM19" s="790">
        <f t="shared" ref="BM19:BM36" si="18">BL19/AJ19*100</f>
        <v>118.6070364323819</v>
      </c>
      <c r="BN19" s="777">
        <f t="shared" si="17"/>
        <v>239088</v>
      </c>
      <c r="BO19" s="790">
        <f t="shared" ref="BO19:BO36" si="19">BN19/AL19*100</f>
        <v>105.70555700472626</v>
      </c>
      <c r="BP19" s="777">
        <f t="shared" si="17"/>
        <v>191886</v>
      </c>
      <c r="BQ19" s="790">
        <f t="shared" ref="BQ19:BQ36" si="20">BP19/AN19*100</f>
        <v>98.916427820277548</v>
      </c>
      <c r="BR19" s="777">
        <f t="shared" si="17"/>
        <v>212095</v>
      </c>
      <c r="BS19" s="790">
        <f t="shared" ref="BS19:BS36" si="21">BR19/AP19*100</f>
        <v>89.843733453071323</v>
      </c>
      <c r="BT19" s="777">
        <f t="shared" si="17"/>
        <v>217378</v>
      </c>
      <c r="BU19" s="790">
        <f t="shared" ref="BU19:BU36" si="22">BT19/AR19*100</f>
        <v>97.632596598233093</v>
      </c>
      <c r="BV19" s="777">
        <f t="shared" si="17"/>
        <v>215793</v>
      </c>
      <c r="BW19" s="790">
        <f t="shared" ref="BW19:BW36" si="23">BV19/AT19*100</f>
        <v>107.2092884609652</v>
      </c>
      <c r="BX19" s="777">
        <f t="shared" si="17"/>
        <v>213545</v>
      </c>
      <c r="BY19" s="790">
        <f t="shared" ref="BY19:BY36" si="24">BX19/AV19*100</f>
        <v>104.9732583518493</v>
      </c>
      <c r="BZ19" s="777">
        <f t="shared" si="17"/>
        <v>227793</v>
      </c>
      <c r="CA19" s="790">
        <f t="shared" ref="CA19:CA36" si="25">BZ19/AX19*100</f>
        <v>105.65930090170322</v>
      </c>
      <c r="CB19" s="777">
        <f t="shared" si="17"/>
        <v>215694</v>
      </c>
      <c r="CC19" s="790">
        <f t="shared" ref="CC19:CC36" si="26">CB19/AZ19*100</f>
        <v>108.04255702822107</v>
      </c>
      <c r="CD19" s="777">
        <f t="shared" si="17"/>
        <v>231299</v>
      </c>
      <c r="CE19" s="790">
        <f t="shared" ref="CE19:CE36" si="27">CD19/BB19*100</f>
        <v>96.821576277146164</v>
      </c>
      <c r="CF19" s="788">
        <f t="shared" si="17"/>
        <v>202498</v>
      </c>
      <c r="CG19" s="790">
        <f t="shared" ref="CG19:CG36" si="28">CF19/BD19*100</f>
        <v>95.868840662045983</v>
      </c>
      <c r="CH19" s="772">
        <f t="shared" si="13"/>
        <v>2556134</v>
      </c>
      <c r="CI19" s="759">
        <v>2513873</v>
      </c>
      <c r="CJ19" s="755">
        <v>1249512</v>
      </c>
      <c r="CK19" s="787">
        <v>1278490</v>
      </c>
      <c r="CL19" s="756">
        <f>SUM(CL20:CL28)</f>
        <v>217210</v>
      </c>
      <c r="CM19" s="782">
        <v>12.174968368321842</v>
      </c>
      <c r="CN19" s="788">
        <f>SUM(CN20:CN28)</f>
        <v>151368</v>
      </c>
      <c r="CO19" s="782">
        <v>-22.546180217980861</v>
      </c>
      <c r="CP19" s="788">
        <f>SUM(CP20:CP28)</f>
        <v>217314</v>
      </c>
      <c r="CQ19" s="782">
        <v>-9.1071070066251707</v>
      </c>
      <c r="CR19" s="788">
        <f>SUM(CR20:CR28)</f>
        <v>185729</v>
      </c>
      <c r="CS19" s="782">
        <v>-3.208675984699255</v>
      </c>
      <c r="CT19" s="788">
        <f>SUM(CT20:CT28)</f>
        <v>227462</v>
      </c>
      <c r="CU19" s="783">
        <v>7.2453381739314864</v>
      </c>
      <c r="CV19" s="777">
        <f>SUM(CV20:CV28)</f>
        <v>212016</v>
      </c>
      <c r="CW19" s="782">
        <v>-2.4666709602627748</v>
      </c>
      <c r="CX19" s="788">
        <f>SUM(CX20:CX28)</f>
        <v>238094</v>
      </c>
      <c r="CY19" s="782">
        <v>10.334440876210067</v>
      </c>
      <c r="CZ19" s="788">
        <f>SUM(CZ20:CZ28)</f>
        <v>226034</v>
      </c>
      <c r="DA19" s="782">
        <v>5.8484160247254806</v>
      </c>
      <c r="DB19" s="788">
        <f>SUM(DB20:DB28)</f>
        <v>217322</v>
      </c>
      <c r="DC19" s="782">
        <v>-4.5967171949972112</v>
      </c>
      <c r="DD19" s="788">
        <f>SUM(DD20:DD28)</f>
        <v>221641</v>
      </c>
      <c r="DE19" s="782">
        <v>2.7571466985637016</v>
      </c>
      <c r="DF19" s="788">
        <f>SUM(DF20:DF28)</f>
        <v>239887</v>
      </c>
      <c r="DG19" s="782">
        <v>3.7129429872156692</v>
      </c>
      <c r="DH19" s="788">
        <f>SUM(DH20:DH28)</f>
        <v>216738</v>
      </c>
      <c r="DI19" s="783">
        <v>7.0321682189453725</v>
      </c>
      <c r="DJ19" s="772">
        <f t="shared" si="14"/>
        <v>2570815</v>
      </c>
      <c r="DK19" s="759">
        <v>2594514</v>
      </c>
      <c r="DL19" s="755">
        <v>1211099</v>
      </c>
      <c r="DM19" s="787">
        <v>1306657</v>
      </c>
      <c r="DN19" s="756">
        <v>223618</v>
      </c>
      <c r="DO19" s="791">
        <v>2.9501404171078605</v>
      </c>
      <c r="DP19" s="777">
        <v>161760</v>
      </c>
      <c r="DQ19" s="778">
        <v>6.8653876644997496</v>
      </c>
      <c r="DR19" s="779">
        <v>224213</v>
      </c>
      <c r="DS19" s="778">
        <v>3.1746689122652043</v>
      </c>
      <c r="DT19" s="779">
        <v>208680</v>
      </c>
      <c r="DU19" s="778">
        <v>12.357251694673437</v>
      </c>
      <c r="DV19" s="779">
        <v>227665</v>
      </c>
      <c r="DW19" s="778">
        <v>8.9245676200860657E-2</v>
      </c>
      <c r="DX19" s="779">
        <v>220608</v>
      </c>
      <c r="DY19" s="778">
        <v>4.052524337785826</v>
      </c>
      <c r="DZ19" s="779">
        <v>220330</v>
      </c>
      <c r="EA19" s="778">
        <v>-7.4609187967777331</v>
      </c>
      <c r="EB19" s="779">
        <v>201951</v>
      </c>
      <c r="EC19" s="778">
        <v>-10.654591787076285</v>
      </c>
      <c r="ED19" s="779">
        <v>205905</v>
      </c>
      <c r="EE19" s="778">
        <v>-5.2534948141467481</v>
      </c>
      <c r="EF19" s="779">
        <v>211694</v>
      </c>
      <c r="EG19" s="778">
        <v>-4.4878880712503531</v>
      </c>
      <c r="EH19" s="779">
        <v>233717</v>
      </c>
      <c r="EI19" s="778">
        <v>-2.5720443375422519</v>
      </c>
      <c r="EJ19" s="779">
        <v>230190</v>
      </c>
      <c r="EK19" s="1048">
        <v>6.2065719901447807</v>
      </c>
      <c r="EL19" s="1215">
        <v>2570331</v>
      </c>
      <c r="EM19" s="759">
        <v>2435464</v>
      </c>
      <c r="EN19" s="755">
        <v>1266544</v>
      </c>
      <c r="EO19" s="1060">
        <v>1285139</v>
      </c>
      <c r="EP19" s="1140">
        <v>195334</v>
      </c>
      <c r="EQ19" s="1202">
        <v>-12.648355677986572</v>
      </c>
      <c r="ER19" s="777">
        <v>102800</v>
      </c>
      <c r="ES19" s="778">
        <v>-36.44906033630069</v>
      </c>
      <c r="ET19" s="779">
        <v>176590</v>
      </c>
      <c r="EU19" s="778">
        <v>-21.240070825509676</v>
      </c>
      <c r="EV19" s="779">
        <v>160364</v>
      </c>
      <c r="EW19" s="778">
        <v>-23.153153153153156</v>
      </c>
      <c r="EX19" s="779">
        <v>169736</v>
      </c>
      <c r="EY19" s="778">
        <v>-25.444842202358728</v>
      </c>
      <c r="EZ19" s="779">
        <v>199710</v>
      </c>
      <c r="FA19" s="778">
        <v>-9.472911227154043</v>
      </c>
      <c r="FB19" s="1384">
        <v>213272</v>
      </c>
      <c r="FC19" s="1202">
        <v>-3.2033767530522397</v>
      </c>
      <c r="FD19" s="1384">
        <v>180303</v>
      </c>
      <c r="FE19" s="1202">
        <v>-10.719431941411528</v>
      </c>
      <c r="FF19" s="1384">
        <v>257253</v>
      </c>
      <c r="FG19" s="1202">
        <v>24.937713994317761</v>
      </c>
      <c r="FH19" s="1384">
        <v>239819</v>
      </c>
      <c r="FI19" s="1202">
        <v>13.28568594291761</v>
      </c>
      <c r="FJ19" s="1384">
        <v>260547</v>
      </c>
      <c r="FK19" s="778">
        <v>11.479695529208399</v>
      </c>
      <c r="FL19" s="1384">
        <v>256867</v>
      </c>
      <c r="FM19" s="1202">
        <v>11.589122029627703</v>
      </c>
      <c r="FN19" s="1592">
        <v>2412595</v>
      </c>
      <c r="FO19" s="1658">
        <v>2612815</v>
      </c>
      <c r="FP19" s="1659">
        <v>7.282021002979306</v>
      </c>
      <c r="FQ19" s="1732">
        <v>1004534</v>
      </c>
      <c r="FR19" s="1060">
        <v>1180638</v>
      </c>
      <c r="FS19" s="1874">
        <v>240906</v>
      </c>
      <c r="FT19" s="1875">
        <v>23.330295801038233</v>
      </c>
      <c r="FU19" s="1384">
        <v>176455</v>
      </c>
      <c r="FV19" s="778">
        <v>71.648832684824896</v>
      </c>
      <c r="FW19" s="1384">
        <v>257583</v>
      </c>
      <c r="FX19" s="778">
        <v>45.86499801800781</v>
      </c>
      <c r="FY19" s="1384">
        <v>225398</v>
      </c>
      <c r="FZ19" s="778">
        <v>40.553989673492794</v>
      </c>
      <c r="GA19" s="1384">
        <v>211285</v>
      </c>
      <c r="GB19" s="778">
        <v>24.478602064382329</v>
      </c>
      <c r="GC19" s="1384">
        <v>231552</v>
      </c>
      <c r="GD19" s="778">
        <v>15.94411897251014</v>
      </c>
      <c r="GE19" s="1384">
        <v>232585</v>
      </c>
      <c r="GF19" s="778">
        <v>9.0555722270152756</v>
      </c>
      <c r="GG19" s="1384">
        <v>141787</v>
      </c>
      <c r="GH19" s="778">
        <v>-21.361818716272055</v>
      </c>
      <c r="GI19" s="1384">
        <v>195984</v>
      </c>
      <c r="GJ19" s="778">
        <v>-23.816631876013105</v>
      </c>
      <c r="GK19" s="1384">
        <v>243302</v>
      </c>
      <c r="GL19" s="778">
        <v>1.452345310421606</v>
      </c>
      <c r="GM19" s="1384">
        <v>286454</v>
      </c>
      <c r="GN19" s="1202">
        <v>9.9433115714247435</v>
      </c>
      <c r="GO19" s="1384">
        <v>308232</v>
      </c>
      <c r="GP19" s="1875">
        <v>19.996729825162433</v>
      </c>
      <c r="GQ19" s="1892">
        <v>2751523</v>
      </c>
      <c r="GR19" s="1906">
        <v>14.04827581919055</v>
      </c>
      <c r="GS19" s="1338"/>
      <c r="GT19" s="1430"/>
      <c r="GU19" s="1483">
        <v>1238591</v>
      </c>
      <c r="GV19" s="2160">
        <v>4.9086172052737567</v>
      </c>
      <c r="GW19" s="2341">
        <v>231300</v>
      </c>
      <c r="GX19" s="2342">
        <v>-3.9874473861174096</v>
      </c>
      <c r="GY19" s="2343"/>
      <c r="GZ19" s="2344"/>
      <c r="HA19" s="2343"/>
      <c r="HB19" s="2344"/>
      <c r="HC19" s="2343"/>
      <c r="HD19" s="2344"/>
      <c r="HE19" s="2343"/>
      <c r="HF19" s="2344"/>
      <c r="HG19" s="2343"/>
      <c r="HH19" s="2344"/>
      <c r="HI19" s="2343"/>
      <c r="HJ19" s="2344"/>
      <c r="HK19" s="2343"/>
      <c r="HL19" s="2344"/>
      <c r="HM19" s="2343"/>
      <c r="HN19" s="2344"/>
      <c r="HO19" s="2343"/>
      <c r="HP19" s="2344"/>
      <c r="HQ19" s="2343"/>
      <c r="HR19" s="2362"/>
      <c r="HS19" s="2347"/>
      <c r="HT19" s="2348"/>
      <c r="HU19" s="2719" t="s">
        <v>363</v>
      </c>
      <c r="HV19" s="780"/>
      <c r="HW19" s="1796"/>
      <c r="HX19" s="2719"/>
      <c r="HY19" s="1948"/>
      <c r="HZ19" s="1924"/>
      <c r="IA19" s="2752"/>
      <c r="IB19" s="1956"/>
      <c r="IC19" s="1936"/>
      <c r="ID19" s="2727"/>
      <c r="IE19" s="1483"/>
      <c r="IF19" s="1544"/>
      <c r="IG19" s="2722"/>
      <c r="II19" s="2556"/>
    </row>
    <row r="20" spans="1:243">
      <c r="A20" s="2"/>
      <c r="B20" s="86"/>
      <c r="C20" s="87" t="s">
        <v>51</v>
      </c>
      <c r="D20" s="362">
        <v>152681</v>
      </c>
      <c r="E20" s="363">
        <v>198400</v>
      </c>
      <c r="F20" s="363">
        <v>178581</v>
      </c>
      <c r="G20" s="364">
        <v>198951</v>
      </c>
      <c r="H20" s="365">
        <v>81402</v>
      </c>
      <c r="I20" s="730">
        <v>87898</v>
      </c>
      <c r="J20" s="363">
        <v>264622</v>
      </c>
      <c r="K20" s="364">
        <v>287750</v>
      </c>
      <c r="L20" s="365">
        <v>126055</v>
      </c>
      <c r="M20" s="730">
        <v>131676</v>
      </c>
      <c r="N20" s="363">
        <v>306284</v>
      </c>
      <c r="O20" s="364">
        <v>324900</v>
      </c>
      <c r="P20" s="365">
        <v>145837</v>
      </c>
      <c r="Q20" s="730">
        <v>148816</v>
      </c>
      <c r="R20" s="363">
        <v>409594</v>
      </c>
      <c r="S20" s="364">
        <v>416260</v>
      </c>
      <c r="T20" s="365">
        <v>203895</v>
      </c>
      <c r="U20" s="730">
        <v>198647</v>
      </c>
      <c r="V20" s="363">
        <v>428534</v>
      </c>
      <c r="W20" s="364">
        <v>430070</v>
      </c>
      <c r="X20" s="365">
        <v>220616</v>
      </c>
      <c r="Y20" s="730">
        <v>214970</v>
      </c>
      <c r="Z20" s="363">
        <v>420649</v>
      </c>
      <c r="AA20" s="364">
        <v>412114</v>
      </c>
      <c r="AB20" s="365">
        <v>218423</v>
      </c>
      <c r="AC20" s="730">
        <v>210263</v>
      </c>
      <c r="AD20" s="363">
        <v>368155</v>
      </c>
      <c r="AE20" s="364">
        <v>353514</v>
      </c>
      <c r="AF20" s="365">
        <v>192874</v>
      </c>
      <c r="AG20" s="730">
        <v>192903</v>
      </c>
      <c r="AH20" s="366">
        <v>25537</v>
      </c>
      <c r="AI20" s="367"/>
      <c r="AJ20" s="368">
        <v>26616</v>
      </c>
      <c r="AK20" s="367"/>
      <c r="AL20" s="368">
        <v>34354</v>
      </c>
      <c r="AM20" s="367"/>
      <c r="AN20" s="368">
        <v>36393</v>
      </c>
      <c r="AO20" s="367"/>
      <c r="AP20" s="368">
        <v>37603</v>
      </c>
      <c r="AQ20" s="367"/>
      <c r="AR20" s="368">
        <v>35472</v>
      </c>
      <c r="AS20" s="367"/>
      <c r="AT20" s="368">
        <v>25038</v>
      </c>
      <c r="AU20" s="367"/>
      <c r="AV20" s="368">
        <v>34591</v>
      </c>
      <c r="AW20" s="367"/>
      <c r="AX20" s="368">
        <v>34034</v>
      </c>
      <c r="AY20" s="367"/>
      <c r="AZ20" s="368">
        <v>32992</v>
      </c>
      <c r="BA20" s="367"/>
      <c r="BB20" s="368">
        <v>35385</v>
      </c>
      <c r="BC20" s="367"/>
      <c r="BD20" s="368">
        <v>28501</v>
      </c>
      <c r="BE20" s="367"/>
      <c r="BF20" s="369">
        <f t="shared" si="0"/>
        <v>386516</v>
      </c>
      <c r="BG20" s="364">
        <v>406861</v>
      </c>
      <c r="BH20" s="365">
        <v>195975</v>
      </c>
      <c r="BI20" s="730">
        <v>203131</v>
      </c>
      <c r="BJ20" s="366">
        <v>32432</v>
      </c>
      <c r="BK20" s="410">
        <f t="shared" si="16"/>
        <v>127.00003915886752</v>
      </c>
      <c r="BL20" s="368">
        <v>35187</v>
      </c>
      <c r="BM20" s="410">
        <f t="shared" si="18"/>
        <v>132.20243462578901</v>
      </c>
      <c r="BN20" s="368">
        <v>39233</v>
      </c>
      <c r="BO20" s="410">
        <f t="shared" si="19"/>
        <v>114.20213075624382</v>
      </c>
      <c r="BP20" s="368">
        <v>34189</v>
      </c>
      <c r="BQ20" s="410">
        <f t="shared" si="20"/>
        <v>93.943890308575831</v>
      </c>
      <c r="BR20" s="368">
        <v>34119</v>
      </c>
      <c r="BS20" s="410">
        <f t="shared" si="21"/>
        <v>90.734781799324523</v>
      </c>
      <c r="BT20" s="368">
        <v>24915</v>
      </c>
      <c r="BU20" s="410">
        <f t="shared" si="22"/>
        <v>70.238497970230043</v>
      </c>
      <c r="BV20" s="368">
        <v>33445</v>
      </c>
      <c r="BW20" s="410">
        <f t="shared" si="23"/>
        <v>133.57696301621536</v>
      </c>
      <c r="BX20" s="368">
        <v>36242</v>
      </c>
      <c r="BY20" s="410">
        <f t="shared" si="24"/>
        <v>104.77291781099129</v>
      </c>
      <c r="BZ20" s="368">
        <v>31655</v>
      </c>
      <c r="CA20" s="410">
        <f t="shared" si="25"/>
        <v>93.00993124522536</v>
      </c>
      <c r="CB20" s="368">
        <v>36954</v>
      </c>
      <c r="CC20" s="410">
        <f t="shared" si="26"/>
        <v>112.00897187196897</v>
      </c>
      <c r="CD20" s="368">
        <v>34647</v>
      </c>
      <c r="CE20" s="410">
        <f t="shared" si="27"/>
        <v>97.914370495972875</v>
      </c>
      <c r="CF20" s="366">
        <v>23587</v>
      </c>
      <c r="CG20" s="410">
        <f t="shared" si="28"/>
        <v>82.758499701764848</v>
      </c>
      <c r="CH20" s="369">
        <f t="shared" si="13"/>
        <v>396605</v>
      </c>
      <c r="CI20" s="364">
        <v>347892</v>
      </c>
      <c r="CJ20" s="365">
        <v>200075</v>
      </c>
      <c r="CK20" s="730">
        <v>194565</v>
      </c>
      <c r="CL20" s="371">
        <v>25412</v>
      </c>
      <c r="CM20" s="372">
        <v>-21.645288603848059</v>
      </c>
      <c r="CN20" s="366">
        <v>15507</v>
      </c>
      <c r="CO20" s="372">
        <v>-55.929746781481796</v>
      </c>
      <c r="CP20" s="366">
        <v>17220</v>
      </c>
      <c r="CQ20" s="372">
        <v>-56.10837815104631</v>
      </c>
      <c r="CR20" s="366">
        <v>17463</v>
      </c>
      <c r="CS20" s="372">
        <v>-48.922167948755444</v>
      </c>
      <c r="CT20" s="366">
        <v>14662</v>
      </c>
      <c r="CU20" s="373">
        <v>-57.026876520413843</v>
      </c>
      <c r="CV20" s="368">
        <v>10135</v>
      </c>
      <c r="CW20" s="372">
        <v>-59.321693758779851</v>
      </c>
      <c r="CX20" s="366">
        <v>18544</v>
      </c>
      <c r="CY20" s="372">
        <v>-44.553744954402752</v>
      </c>
      <c r="CZ20" s="366">
        <v>15982</v>
      </c>
      <c r="DA20" s="372">
        <v>-55.901992163787874</v>
      </c>
      <c r="DB20" s="366">
        <v>14550</v>
      </c>
      <c r="DC20" s="372">
        <v>-54.03569736218607</v>
      </c>
      <c r="DD20" s="366">
        <v>17065</v>
      </c>
      <c r="DE20" s="372">
        <v>-53.820966607133194</v>
      </c>
      <c r="DF20" s="366">
        <v>16543</v>
      </c>
      <c r="DG20" s="372">
        <v>-52.252720293243286</v>
      </c>
      <c r="DH20" s="366">
        <v>14235</v>
      </c>
      <c r="DI20" s="373">
        <v>-39.648959172425492</v>
      </c>
      <c r="DJ20" s="369">
        <f t="shared" si="14"/>
        <v>197318</v>
      </c>
      <c r="DK20" s="364">
        <v>179408</v>
      </c>
      <c r="DL20" s="365">
        <v>100399</v>
      </c>
      <c r="DM20" s="730">
        <v>91336</v>
      </c>
      <c r="DN20" s="371">
        <v>13688</v>
      </c>
      <c r="DO20" s="374">
        <v>-46.135683928852508</v>
      </c>
      <c r="DP20" s="368">
        <v>12627</v>
      </c>
      <c r="DQ20" s="373">
        <v>-18.572257690075446</v>
      </c>
      <c r="DR20" s="376">
        <v>13914</v>
      </c>
      <c r="DS20" s="373">
        <v>-19.19860627177701</v>
      </c>
      <c r="DT20" s="376">
        <v>13174</v>
      </c>
      <c r="DU20" s="373">
        <v>-24.560499341464819</v>
      </c>
      <c r="DV20" s="376">
        <v>15864</v>
      </c>
      <c r="DW20" s="373">
        <v>8.1980630200518334</v>
      </c>
      <c r="DX20" s="376">
        <v>10010</v>
      </c>
      <c r="DY20" s="373">
        <v>-1.2333497779970344</v>
      </c>
      <c r="DZ20" s="376">
        <v>15981</v>
      </c>
      <c r="EA20" s="373">
        <v>-13.821182053494397</v>
      </c>
      <c r="EB20" s="376">
        <v>16726</v>
      </c>
      <c r="EC20" s="373">
        <v>4.6552371417845109</v>
      </c>
      <c r="ED20" s="376">
        <v>14670</v>
      </c>
      <c r="EE20" s="373">
        <v>0.82474226804123418</v>
      </c>
      <c r="EF20" s="376">
        <v>15170</v>
      </c>
      <c r="EG20" s="373">
        <v>-11.104600058599473</v>
      </c>
      <c r="EH20" s="376">
        <v>14626</v>
      </c>
      <c r="EI20" s="373">
        <v>-11.587982832618025</v>
      </c>
      <c r="EJ20" s="376">
        <v>15864</v>
      </c>
      <c r="EK20" s="1049">
        <v>11.443624868282413</v>
      </c>
      <c r="EL20" s="1216">
        <v>172314</v>
      </c>
      <c r="EM20" s="364">
        <v>185838</v>
      </c>
      <c r="EN20" s="365">
        <v>79277</v>
      </c>
      <c r="EO20" s="1057">
        <v>86425</v>
      </c>
      <c r="EP20" s="1135">
        <v>18364</v>
      </c>
      <c r="EQ20" s="1194">
        <v>34.161309175920508</v>
      </c>
      <c r="ER20" s="368">
        <v>17551</v>
      </c>
      <c r="ES20" s="373">
        <v>38.995802645125508</v>
      </c>
      <c r="ET20" s="376">
        <v>17838</v>
      </c>
      <c r="EU20" s="373">
        <v>28.201811125485108</v>
      </c>
      <c r="EV20" s="376">
        <v>4404</v>
      </c>
      <c r="EW20" s="373">
        <v>-66.570517686351906</v>
      </c>
      <c r="EX20" s="376">
        <v>1256</v>
      </c>
      <c r="EY20" s="373">
        <v>-92.082702975289962</v>
      </c>
      <c r="EZ20" s="376">
        <v>5995</v>
      </c>
      <c r="FA20" s="373">
        <v>-40.109890109890109</v>
      </c>
      <c r="FB20" s="1379">
        <v>5577</v>
      </c>
      <c r="FC20" s="1194">
        <v>-65.102308991927913</v>
      </c>
      <c r="FD20" s="1379">
        <v>4809</v>
      </c>
      <c r="FE20" s="1194">
        <v>-71.248355853162735</v>
      </c>
      <c r="FF20" s="1379">
        <v>7694</v>
      </c>
      <c r="FG20" s="1194">
        <v>-47.552828902522158</v>
      </c>
      <c r="FH20" s="1379">
        <v>10719</v>
      </c>
      <c r="FI20" s="1194">
        <v>-29.340804218852995</v>
      </c>
      <c r="FJ20" s="1379">
        <v>12331</v>
      </c>
      <c r="FK20" s="373">
        <v>-15.691234787364976</v>
      </c>
      <c r="FL20" s="1379">
        <v>12532</v>
      </c>
      <c r="FM20" s="1194">
        <v>-21.003530005042876</v>
      </c>
      <c r="FN20" s="1593">
        <v>119070</v>
      </c>
      <c r="FO20" s="1652">
        <v>106661</v>
      </c>
      <c r="FP20" s="1661">
        <v>-42.605387488027205</v>
      </c>
      <c r="FQ20" s="1733">
        <v>65408</v>
      </c>
      <c r="FR20" s="1057">
        <v>29735</v>
      </c>
      <c r="FS20" s="1868">
        <v>12361</v>
      </c>
      <c r="FT20" s="1876">
        <v>-32.688956654323675</v>
      </c>
      <c r="FU20" s="1379">
        <v>13625</v>
      </c>
      <c r="FV20" s="373">
        <v>-22.369095778018348</v>
      </c>
      <c r="FW20" s="1379">
        <v>15358</v>
      </c>
      <c r="FX20" s="373">
        <v>-13.902903912994731</v>
      </c>
      <c r="FY20" s="1379">
        <v>14395</v>
      </c>
      <c r="FZ20" s="373">
        <v>226.86194368755679</v>
      </c>
      <c r="GA20" s="1379">
        <v>10130</v>
      </c>
      <c r="GB20" s="373">
        <v>706.52866242038215</v>
      </c>
      <c r="GC20" s="1379">
        <v>14749</v>
      </c>
      <c r="GD20" s="373">
        <v>146.02168473728105</v>
      </c>
      <c r="GE20" s="1379">
        <v>11814</v>
      </c>
      <c r="GF20" s="373">
        <v>111.83431952662724</v>
      </c>
      <c r="GG20" s="1379">
        <v>18380</v>
      </c>
      <c r="GH20" s="373">
        <v>282.2000415886879</v>
      </c>
      <c r="GI20" s="1379">
        <v>16403</v>
      </c>
      <c r="GJ20" s="373">
        <v>113.19209773849752</v>
      </c>
      <c r="GK20" s="1379">
        <v>17936</v>
      </c>
      <c r="GL20" s="373">
        <v>67.329041888235849</v>
      </c>
      <c r="GM20" s="1379">
        <v>20134</v>
      </c>
      <c r="GN20" s="1194">
        <v>63.279539372313678</v>
      </c>
      <c r="GO20" s="1379">
        <v>20800</v>
      </c>
      <c r="GP20" s="1876">
        <v>65.975103734439841</v>
      </c>
      <c r="GQ20" s="1893">
        <v>186085</v>
      </c>
      <c r="GR20" s="1907">
        <v>56.282018980431673</v>
      </c>
      <c r="GS20" s="1333"/>
      <c r="GT20" s="1431"/>
      <c r="GU20" s="1484">
        <v>85871</v>
      </c>
      <c r="GV20" s="2161">
        <v>188.78762401210696</v>
      </c>
      <c r="GW20" s="2320">
        <v>21462</v>
      </c>
      <c r="GX20" s="2349">
        <v>73.626729229026779</v>
      </c>
      <c r="GY20" s="2322"/>
      <c r="GZ20" s="2350"/>
      <c r="HA20" s="2322"/>
      <c r="HB20" s="2350"/>
      <c r="HC20" s="2322"/>
      <c r="HD20" s="2350"/>
      <c r="HE20" s="2322"/>
      <c r="HF20" s="2350"/>
      <c r="HG20" s="2322"/>
      <c r="HH20" s="2350"/>
      <c r="HI20" s="2322"/>
      <c r="HJ20" s="2350"/>
      <c r="HK20" s="2322"/>
      <c r="HL20" s="2350"/>
      <c r="HM20" s="2322"/>
      <c r="HN20" s="2350"/>
      <c r="HO20" s="2322"/>
      <c r="HP20" s="2350"/>
      <c r="HQ20" s="2322"/>
      <c r="HR20" s="2324"/>
      <c r="HS20" s="2325"/>
      <c r="HT20" s="2351"/>
      <c r="HU20" s="2719"/>
      <c r="HV20" s="411"/>
      <c r="HW20" s="1797"/>
      <c r="HX20" s="2719"/>
      <c r="HY20" s="1943"/>
      <c r="HZ20" s="1919"/>
      <c r="IA20" s="2752"/>
      <c r="IB20" s="1957"/>
      <c r="IC20" s="1931"/>
      <c r="ID20" s="2727"/>
      <c r="IE20" s="1484"/>
      <c r="IF20" s="1545"/>
      <c r="IG20" s="2722"/>
      <c r="II20" s="2556"/>
    </row>
    <row r="21" spans="1:243">
      <c r="A21" s="2"/>
      <c r="B21" s="86"/>
      <c r="C21" s="88" t="s">
        <v>52</v>
      </c>
      <c r="D21" s="412">
        <v>499246</v>
      </c>
      <c r="E21" s="413">
        <v>573363</v>
      </c>
      <c r="F21" s="413">
        <v>434827</v>
      </c>
      <c r="G21" s="386">
        <v>510141</v>
      </c>
      <c r="H21" s="387">
        <v>171872</v>
      </c>
      <c r="I21" s="732">
        <v>206392</v>
      </c>
      <c r="J21" s="413">
        <v>629944</v>
      </c>
      <c r="K21" s="386">
        <v>636167</v>
      </c>
      <c r="L21" s="387">
        <v>304134</v>
      </c>
      <c r="M21" s="732">
        <v>306852</v>
      </c>
      <c r="N21" s="413">
        <v>507822</v>
      </c>
      <c r="O21" s="386">
        <v>560604</v>
      </c>
      <c r="P21" s="387">
        <v>278550</v>
      </c>
      <c r="Q21" s="732">
        <v>291249</v>
      </c>
      <c r="R21" s="413">
        <v>881447</v>
      </c>
      <c r="S21" s="386">
        <v>885032</v>
      </c>
      <c r="T21" s="387">
        <v>427513</v>
      </c>
      <c r="U21" s="732">
        <v>437867</v>
      </c>
      <c r="V21" s="413">
        <v>842868</v>
      </c>
      <c r="W21" s="386">
        <v>832729</v>
      </c>
      <c r="X21" s="387">
        <v>431531</v>
      </c>
      <c r="Y21" s="732">
        <v>408755</v>
      </c>
      <c r="Z21" s="413">
        <v>724737</v>
      </c>
      <c r="AA21" s="386">
        <v>696227</v>
      </c>
      <c r="AB21" s="387">
        <v>398450</v>
      </c>
      <c r="AC21" s="732">
        <v>358669</v>
      </c>
      <c r="AD21" s="413">
        <v>625255</v>
      </c>
      <c r="AE21" s="386">
        <v>580800</v>
      </c>
      <c r="AF21" s="387">
        <v>290193</v>
      </c>
      <c r="AG21" s="732">
        <v>279452</v>
      </c>
      <c r="AH21" s="388">
        <v>39286</v>
      </c>
      <c r="AI21" s="414"/>
      <c r="AJ21" s="390">
        <v>45798</v>
      </c>
      <c r="AK21" s="414"/>
      <c r="AL21" s="390">
        <v>53650</v>
      </c>
      <c r="AM21" s="414"/>
      <c r="AN21" s="390">
        <v>37226</v>
      </c>
      <c r="AO21" s="414"/>
      <c r="AP21" s="390">
        <v>48345</v>
      </c>
      <c r="AQ21" s="414"/>
      <c r="AR21" s="390">
        <v>52587</v>
      </c>
      <c r="AS21" s="414"/>
      <c r="AT21" s="390">
        <v>44927</v>
      </c>
      <c r="AU21" s="414"/>
      <c r="AV21" s="390">
        <v>44529</v>
      </c>
      <c r="AW21" s="414"/>
      <c r="AX21" s="390">
        <v>49653</v>
      </c>
      <c r="AY21" s="414"/>
      <c r="AZ21" s="390">
        <v>45909</v>
      </c>
      <c r="BA21" s="414"/>
      <c r="BB21" s="390">
        <v>50014</v>
      </c>
      <c r="BC21" s="414"/>
      <c r="BD21" s="390">
        <v>37210</v>
      </c>
      <c r="BE21" s="414"/>
      <c r="BF21" s="385">
        <f t="shared" si="0"/>
        <v>549134</v>
      </c>
      <c r="BG21" s="386">
        <v>530269</v>
      </c>
      <c r="BH21" s="387">
        <v>276892</v>
      </c>
      <c r="BI21" s="732">
        <v>277267</v>
      </c>
      <c r="BJ21" s="388">
        <v>36636</v>
      </c>
      <c r="BK21" s="416">
        <f t="shared" si="16"/>
        <v>93.254594512039915</v>
      </c>
      <c r="BL21" s="390">
        <v>38380</v>
      </c>
      <c r="BM21" s="416">
        <f t="shared" si="18"/>
        <v>83.802786147866712</v>
      </c>
      <c r="BN21" s="390">
        <v>44853</v>
      </c>
      <c r="BO21" s="416">
        <f t="shared" si="19"/>
        <v>83.602982292637464</v>
      </c>
      <c r="BP21" s="390">
        <v>31250</v>
      </c>
      <c r="BQ21" s="416">
        <f t="shared" si="20"/>
        <v>83.946703916617409</v>
      </c>
      <c r="BR21" s="390">
        <v>43257</v>
      </c>
      <c r="BS21" s="416">
        <f t="shared" si="21"/>
        <v>89.475643810114804</v>
      </c>
      <c r="BT21" s="390">
        <v>45828</v>
      </c>
      <c r="BU21" s="416">
        <f t="shared" si="22"/>
        <v>87.147013520451821</v>
      </c>
      <c r="BV21" s="390">
        <v>37158</v>
      </c>
      <c r="BW21" s="416">
        <f t="shared" si="23"/>
        <v>82.707503283103705</v>
      </c>
      <c r="BX21" s="390">
        <v>48671</v>
      </c>
      <c r="BY21" s="416">
        <f t="shared" si="24"/>
        <v>109.30180331918524</v>
      </c>
      <c r="BZ21" s="390">
        <v>50869</v>
      </c>
      <c r="CA21" s="416">
        <f t="shared" si="25"/>
        <v>102.44899603246532</v>
      </c>
      <c r="CB21" s="390">
        <v>50183</v>
      </c>
      <c r="CC21" s="416">
        <f t="shared" si="26"/>
        <v>109.30972140538893</v>
      </c>
      <c r="CD21" s="390">
        <v>53623</v>
      </c>
      <c r="CE21" s="416">
        <f t="shared" si="27"/>
        <v>107.21597952573279</v>
      </c>
      <c r="CF21" s="388">
        <v>42882</v>
      </c>
      <c r="CG21" s="416">
        <f t="shared" si="28"/>
        <v>115.24321418973393</v>
      </c>
      <c r="CH21" s="385">
        <f t="shared" si="13"/>
        <v>523590</v>
      </c>
      <c r="CI21" s="386">
        <v>540053</v>
      </c>
      <c r="CJ21" s="387">
        <v>240204</v>
      </c>
      <c r="CK21" s="732">
        <v>257033</v>
      </c>
      <c r="CL21" s="417">
        <v>44515</v>
      </c>
      <c r="CM21" s="392">
        <v>21.506168795720043</v>
      </c>
      <c r="CN21" s="388">
        <v>42872</v>
      </c>
      <c r="CO21" s="392">
        <v>11.704012506513806</v>
      </c>
      <c r="CP21" s="388">
        <v>48945</v>
      </c>
      <c r="CQ21" s="392">
        <v>9.1231355762156454</v>
      </c>
      <c r="CR21" s="388">
        <v>36440</v>
      </c>
      <c r="CS21" s="392">
        <v>16.608000000000004</v>
      </c>
      <c r="CT21" s="388">
        <v>53972</v>
      </c>
      <c r="CU21" s="393">
        <v>24.770557366437799</v>
      </c>
      <c r="CV21" s="390">
        <v>52268</v>
      </c>
      <c r="CW21" s="392">
        <v>14.052544296063559</v>
      </c>
      <c r="CX21" s="388">
        <v>52021</v>
      </c>
      <c r="CY21" s="392">
        <v>39.9994617578987</v>
      </c>
      <c r="CZ21" s="388">
        <v>55572</v>
      </c>
      <c r="DA21" s="392">
        <v>14.178874483778841</v>
      </c>
      <c r="DB21" s="388">
        <v>50556</v>
      </c>
      <c r="DC21" s="392">
        <v>-0.61530598203228237</v>
      </c>
      <c r="DD21" s="388">
        <v>53107</v>
      </c>
      <c r="DE21" s="392">
        <v>5.8266743717992284</v>
      </c>
      <c r="DF21" s="388">
        <v>53394</v>
      </c>
      <c r="DG21" s="392">
        <v>-0.42705555451951227</v>
      </c>
      <c r="DH21" s="388">
        <v>45277</v>
      </c>
      <c r="DI21" s="393">
        <v>5.5850939788256113</v>
      </c>
      <c r="DJ21" s="385">
        <f t="shared" si="14"/>
        <v>588939</v>
      </c>
      <c r="DK21" s="386">
        <v>609032</v>
      </c>
      <c r="DL21" s="387">
        <v>279012</v>
      </c>
      <c r="DM21" s="732">
        <v>300829</v>
      </c>
      <c r="DN21" s="417">
        <v>48718</v>
      </c>
      <c r="DO21" s="394">
        <v>9.4417612040885075</v>
      </c>
      <c r="DP21" s="390">
        <v>49425</v>
      </c>
      <c r="DQ21" s="393">
        <v>15.28503452136593</v>
      </c>
      <c r="DR21" s="418">
        <v>58282</v>
      </c>
      <c r="DS21" s="393">
        <v>19.07651445500052</v>
      </c>
      <c r="DT21" s="418">
        <v>44917</v>
      </c>
      <c r="DU21" s="393">
        <v>23.262897914379806</v>
      </c>
      <c r="DV21" s="418">
        <v>49835</v>
      </c>
      <c r="DW21" s="393">
        <v>-7.6650855999407099</v>
      </c>
      <c r="DX21" s="418">
        <v>53501</v>
      </c>
      <c r="DY21" s="393">
        <v>2.3589959439810144</v>
      </c>
      <c r="DZ21" s="418">
        <v>46413</v>
      </c>
      <c r="EA21" s="393">
        <v>-10.780261817342989</v>
      </c>
      <c r="EB21" s="418">
        <v>50746</v>
      </c>
      <c r="EC21" s="393">
        <v>-8.6842294680774472</v>
      </c>
      <c r="ED21" s="418">
        <v>48727</v>
      </c>
      <c r="EE21" s="393">
        <v>-3.6177703932273175</v>
      </c>
      <c r="EF21" s="418">
        <v>39633</v>
      </c>
      <c r="EG21" s="393">
        <v>-25.371419963469975</v>
      </c>
      <c r="EH21" s="418">
        <v>42447</v>
      </c>
      <c r="EI21" s="393">
        <v>-20.502303629621309</v>
      </c>
      <c r="EJ21" s="418">
        <v>38208</v>
      </c>
      <c r="EK21" s="1046">
        <v>-15.612783532477863</v>
      </c>
      <c r="EL21" s="1213">
        <v>570852</v>
      </c>
      <c r="EM21" s="386">
        <v>532685</v>
      </c>
      <c r="EN21" s="387">
        <v>304678</v>
      </c>
      <c r="EO21" s="1061">
        <v>294139</v>
      </c>
      <c r="EP21" s="1138">
        <v>41614</v>
      </c>
      <c r="EQ21" s="1195">
        <v>-14.581879387495377</v>
      </c>
      <c r="ER21" s="390">
        <v>37780</v>
      </c>
      <c r="ES21" s="393">
        <v>-23.560950935761255</v>
      </c>
      <c r="ET21" s="418">
        <v>38864</v>
      </c>
      <c r="EU21" s="393">
        <v>-33.317319240932022</v>
      </c>
      <c r="EV21" s="418">
        <v>4145</v>
      </c>
      <c r="EW21" s="393">
        <v>-90.771868112296005</v>
      </c>
      <c r="EX21" s="418">
        <v>21099</v>
      </c>
      <c r="EY21" s="393">
        <v>-57.662285542289553</v>
      </c>
      <c r="EZ21" s="418">
        <v>28511</v>
      </c>
      <c r="FA21" s="393">
        <v>-46.709407300798112</v>
      </c>
      <c r="FB21" s="1382">
        <v>26608</v>
      </c>
      <c r="FC21" s="1195">
        <v>-42.671234352444351</v>
      </c>
      <c r="FD21" s="1382">
        <v>35911</v>
      </c>
      <c r="FE21" s="1195">
        <v>-29.23383123793009</v>
      </c>
      <c r="FF21" s="1382">
        <v>55362</v>
      </c>
      <c r="FG21" s="1195">
        <v>13.616680690377009</v>
      </c>
      <c r="FH21" s="1382">
        <v>53640</v>
      </c>
      <c r="FI21" s="1195">
        <v>35.341760654000467</v>
      </c>
      <c r="FJ21" s="1382">
        <v>55254</v>
      </c>
      <c r="FK21" s="393">
        <v>30.171743586119163</v>
      </c>
      <c r="FL21" s="1382">
        <v>44034</v>
      </c>
      <c r="FM21" s="1195">
        <v>15.24811557788945</v>
      </c>
      <c r="FN21" s="1590">
        <v>442822</v>
      </c>
      <c r="FO21" s="1662">
        <v>457102</v>
      </c>
      <c r="FP21" s="1655">
        <v>-14.189061077372173</v>
      </c>
      <c r="FQ21" s="1734">
        <v>172013</v>
      </c>
      <c r="FR21" s="1061">
        <v>171636</v>
      </c>
      <c r="FS21" s="1877">
        <v>43613</v>
      </c>
      <c r="FT21" s="1871">
        <v>4.8036718412072901</v>
      </c>
      <c r="FU21" s="1382">
        <v>43538</v>
      </c>
      <c r="FV21" s="393">
        <v>15.240868184224453</v>
      </c>
      <c r="FW21" s="1382">
        <v>45387</v>
      </c>
      <c r="FX21" s="393">
        <v>16.784170440510508</v>
      </c>
      <c r="FY21" s="1382">
        <v>36268</v>
      </c>
      <c r="FZ21" s="393">
        <v>774.9819059107358</v>
      </c>
      <c r="GA21" s="1382">
        <v>44450</v>
      </c>
      <c r="GB21" s="393">
        <v>110.67349163467463</v>
      </c>
      <c r="GC21" s="1382">
        <v>45109</v>
      </c>
      <c r="GD21" s="393">
        <v>58.216127108835195</v>
      </c>
      <c r="GE21" s="1382">
        <v>31919</v>
      </c>
      <c r="GF21" s="393">
        <v>19.960162357185808</v>
      </c>
      <c r="GG21" s="1382">
        <v>15431</v>
      </c>
      <c r="GH21" s="393">
        <v>-57.029879424131877</v>
      </c>
      <c r="GI21" s="1382">
        <v>51286</v>
      </c>
      <c r="GJ21" s="393">
        <v>-7.3624507785123399</v>
      </c>
      <c r="GK21" s="1382">
        <v>52681</v>
      </c>
      <c r="GL21" s="393">
        <v>-1.7878448918717424</v>
      </c>
      <c r="GM21" s="1382">
        <v>55189</v>
      </c>
      <c r="GN21" s="1195">
        <v>-0.11763854200600576</v>
      </c>
      <c r="GO21" s="1382">
        <v>48965</v>
      </c>
      <c r="GP21" s="1871">
        <v>11.198165054276245</v>
      </c>
      <c r="GQ21" s="1890">
        <v>513836</v>
      </c>
      <c r="GR21" s="1904">
        <v>16.036691943941349</v>
      </c>
      <c r="GS21" s="1336"/>
      <c r="GT21" s="1432"/>
      <c r="GU21" s="1480">
        <v>224463</v>
      </c>
      <c r="GV21" s="2158">
        <v>30.778508005313569</v>
      </c>
      <c r="GW21" s="2352">
        <v>52477</v>
      </c>
      <c r="GX21" s="2328">
        <v>20.324215256918805</v>
      </c>
      <c r="GY21" s="2353"/>
      <c r="GZ21" s="2330"/>
      <c r="HA21" s="2353"/>
      <c r="HB21" s="2330"/>
      <c r="HC21" s="2353"/>
      <c r="HD21" s="2330"/>
      <c r="HE21" s="2353"/>
      <c r="HF21" s="2330"/>
      <c r="HG21" s="2353"/>
      <c r="HH21" s="2330"/>
      <c r="HI21" s="2353"/>
      <c r="HJ21" s="2330"/>
      <c r="HK21" s="2353"/>
      <c r="HL21" s="2330"/>
      <c r="HM21" s="2353"/>
      <c r="HN21" s="2330"/>
      <c r="HO21" s="2353"/>
      <c r="HP21" s="2330"/>
      <c r="HQ21" s="2353"/>
      <c r="HR21" s="2331"/>
      <c r="HS21" s="2354"/>
      <c r="HT21" s="2333"/>
      <c r="HU21" s="2719"/>
      <c r="HV21" s="396"/>
      <c r="HW21" s="1794"/>
      <c r="HX21" s="2719"/>
      <c r="HY21" s="1946"/>
      <c r="HZ21" s="1922"/>
      <c r="IA21" s="2752"/>
      <c r="IB21" s="1958"/>
      <c r="IC21" s="1932"/>
      <c r="ID21" s="2727"/>
      <c r="IE21" s="1480"/>
      <c r="IF21" s="1542"/>
      <c r="IG21" s="2722"/>
      <c r="II21" s="2556"/>
    </row>
    <row r="22" spans="1:243">
      <c r="A22" s="2"/>
      <c r="B22" s="86"/>
      <c r="C22" s="88" t="s">
        <v>106</v>
      </c>
      <c r="D22" s="412">
        <v>19359</v>
      </c>
      <c r="E22" s="413">
        <v>22888</v>
      </c>
      <c r="F22" s="413">
        <v>21234</v>
      </c>
      <c r="G22" s="386">
        <v>21700</v>
      </c>
      <c r="H22" s="387">
        <v>9307</v>
      </c>
      <c r="I22" s="732">
        <v>9177</v>
      </c>
      <c r="J22" s="413">
        <v>28432</v>
      </c>
      <c r="K22" s="386">
        <v>29640</v>
      </c>
      <c r="L22" s="387">
        <v>13768</v>
      </c>
      <c r="M22" s="732">
        <v>15116</v>
      </c>
      <c r="N22" s="413">
        <v>26128</v>
      </c>
      <c r="O22" s="386">
        <v>26465</v>
      </c>
      <c r="P22" s="387">
        <v>11837</v>
      </c>
      <c r="Q22" s="732">
        <v>13293</v>
      </c>
      <c r="R22" s="413">
        <v>30784</v>
      </c>
      <c r="S22" s="386">
        <v>30718</v>
      </c>
      <c r="T22" s="387">
        <v>14960</v>
      </c>
      <c r="U22" s="732">
        <v>15888</v>
      </c>
      <c r="V22" s="413">
        <v>35505</v>
      </c>
      <c r="W22" s="386">
        <v>38334</v>
      </c>
      <c r="X22" s="387">
        <v>14456</v>
      </c>
      <c r="Y22" s="732">
        <v>18127</v>
      </c>
      <c r="Z22" s="413">
        <v>41648</v>
      </c>
      <c r="AA22" s="386">
        <v>43260</v>
      </c>
      <c r="AB22" s="387">
        <v>20350</v>
      </c>
      <c r="AC22" s="732">
        <v>21270</v>
      </c>
      <c r="AD22" s="413">
        <v>49057</v>
      </c>
      <c r="AE22" s="386">
        <v>48394</v>
      </c>
      <c r="AF22" s="387">
        <v>22682</v>
      </c>
      <c r="AG22" s="732">
        <v>23918</v>
      </c>
      <c r="AH22" s="388">
        <v>4729</v>
      </c>
      <c r="AI22" s="414"/>
      <c r="AJ22" s="390">
        <v>4157</v>
      </c>
      <c r="AK22" s="414"/>
      <c r="AL22" s="390">
        <v>2285</v>
      </c>
      <c r="AM22" s="414"/>
      <c r="AN22" s="390">
        <v>3869</v>
      </c>
      <c r="AO22" s="414"/>
      <c r="AP22" s="390">
        <v>5184</v>
      </c>
      <c r="AQ22" s="414"/>
      <c r="AR22" s="390">
        <v>5250</v>
      </c>
      <c r="AS22" s="414"/>
      <c r="AT22" s="390">
        <v>4417</v>
      </c>
      <c r="AU22" s="414"/>
      <c r="AV22" s="390">
        <v>5725</v>
      </c>
      <c r="AW22" s="414"/>
      <c r="AX22" s="390">
        <v>5797</v>
      </c>
      <c r="AY22" s="414"/>
      <c r="AZ22" s="390">
        <v>4898</v>
      </c>
      <c r="BA22" s="414"/>
      <c r="BB22" s="390">
        <v>4945</v>
      </c>
      <c r="BC22" s="414"/>
      <c r="BD22" s="390">
        <v>3783</v>
      </c>
      <c r="BE22" s="414"/>
      <c r="BF22" s="415">
        <f t="shared" si="0"/>
        <v>55039</v>
      </c>
      <c r="BG22" s="364">
        <v>60275</v>
      </c>
      <c r="BH22" s="365">
        <v>25474</v>
      </c>
      <c r="BI22" s="732">
        <v>30242</v>
      </c>
      <c r="BJ22" s="388">
        <v>4834</v>
      </c>
      <c r="BK22" s="416">
        <f t="shared" si="16"/>
        <v>102.22034256713893</v>
      </c>
      <c r="BL22" s="390">
        <v>5302</v>
      </c>
      <c r="BM22" s="416">
        <f t="shared" si="18"/>
        <v>127.54390185229734</v>
      </c>
      <c r="BN22" s="390">
        <v>6271</v>
      </c>
      <c r="BO22" s="416">
        <f t="shared" si="19"/>
        <v>274.44201312910286</v>
      </c>
      <c r="BP22" s="390">
        <v>4236</v>
      </c>
      <c r="BQ22" s="416">
        <f t="shared" si="20"/>
        <v>109.4856552080641</v>
      </c>
      <c r="BR22" s="390">
        <v>5762</v>
      </c>
      <c r="BS22" s="416">
        <f t="shared" si="21"/>
        <v>111.14969135802468</v>
      </c>
      <c r="BT22" s="390">
        <v>6007</v>
      </c>
      <c r="BU22" s="416">
        <f t="shared" si="22"/>
        <v>114.41904761904762</v>
      </c>
      <c r="BV22" s="390">
        <v>5755</v>
      </c>
      <c r="BW22" s="416">
        <f t="shared" si="23"/>
        <v>130.29205342992981</v>
      </c>
      <c r="BX22" s="390">
        <v>5559</v>
      </c>
      <c r="BY22" s="416">
        <f t="shared" si="24"/>
        <v>97.100436681222718</v>
      </c>
      <c r="BZ22" s="390">
        <v>5892</v>
      </c>
      <c r="CA22" s="416">
        <f t="shared" si="25"/>
        <v>101.63877867862688</v>
      </c>
      <c r="CB22" s="390">
        <v>4821</v>
      </c>
      <c r="CC22" s="416">
        <f t="shared" si="26"/>
        <v>98.427929767251939</v>
      </c>
      <c r="CD22" s="390">
        <v>4030</v>
      </c>
      <c r="CE22" s="416">
        <f t="shared" si="27"/>
        <v>81.496461071789682</v>
      </c>
      <c r="CF22" s="388">
        <v>3503</v>
      </c>
      <c r="CG22" s="416">
        <f t="shared" si="28"/>
        <v>92.598466825270947</v>
      </c>
      <c r="CH22" s="415">
        <f t="shared" si="13"/>
        <v>61972</v>
      </c>
      <c r="CI22" s="364">
        <v>57824</v>
      </c>
      <c r="CJ22" s="365">
        <v>32412</v>
      </c>
      <c r="CK22" s="732">
        <v>33211</v>
      </c>
      <c r="CL22" s="417">
        <v>4370</v>
      </c>
      <c r="CM22" s="392">
        <v>-9.5986760446835007</v>
      </c>
      <c r="CN22" s="388">
        <v>4067</v>
      </c>
      <c r="CO22" s="392">
        <v>-23.293096944549234</v>
      </c>
      <c r="CP22" s="388">
        <v>3822</v>
      </c>
      <c r="CQ22" s="392">
        <v>-39.052782650295001</v>
      </c>
      <c r="CR22" s="388">
        <v>4439</v>
      </c>
      <c r="CS22" s="392">
        <v>4.7922568460812016</v>
      </c>
      <c r="CT22" s="388">
        <v>3520</v>
      </c>
      <c r="CU22" s="393">
        <v>-38.910100659493231</v>
      </c>
      <c r="CV22" s="390">
        <v>2025</v>
      </c>
      <c r="CW22" s="392">
        <v>-66.289329116031297</v>
      </c>
      <c r="CX22" s="388">
        <v>3367</v>
      </c>
      <c r="CY22" s="392">
        <v>-41.494352736750649</v>
      </c>
      <c r="CZ22" s="388">
        <v>5452</v>
      </c>
      <c r="DA22" s="392">
        <v>-1.9248066198956622</v>
      </c>
      <c r="DB22" s="388">
        <v>4224</v>
      </c>
      <c r="DC22" s="392">
        <v>-28.309572301425661</v>
      </c>
      <c r="DD22" s="388">
        <v>4405</v>
      </c>
      <c r="DE22" s="392">
        <v>-8.6289151628292871</v>
      </c>
      <c r="DF22" s="388">
        <v>3741</v>
      </c>
      <c r="DG22" s="392">
        <v>-7.1712158808932998</v>
      </c>
      <c r="DH22" s="388">
        <v>2689</v>
      </c>
      <c r="DI22" s="393">
        <v>-23.237225235512412</v>
      </c>
      <c r="DJ22" s="415">
        <f t="shared" si="14"/>
        <v>46121</v>
      </c>
      <c r="DK22" s="364">
        <v>44516</v>
      </c>
      <c r="DL22" s="365">
        <v>22243</v>
      </c>
      <c r="DM22" s="732">
        <v>23027</v>
      </c>
      <c r="DN22" s="417">
        <v>3609</v>
      </c>
      <c r="DO22" s="394">
        <v>-17.414187643020597</v>
      </c>
      <c r="DP22" s="390">
        <v>3239</v>
      </c>
      <c r="DQ22" s="393">
        <v>-20.358986968281286</v>
      </c>
      <c r="DR22" s="418">
        <v>3806</v>
      </c>
      <c r="DS22" s="393">
        <v>-0.41862899005755594</v>
      </c>
      <c r="DT22" s="418">
        <v>3383</v>
      </c>
      <c r="DU22" s="393">
        <v>-23.789141698580764</v>
      </c>
      <c r="DV22" s="418">
        <v>4850</v>
      </c>
      <c r="DW22" s="393">
        <v>37.784090909090907</v>
      </c>
      <c r="DX22" s="418">
        <v>5126</v>
      </c>
      <c r="DY22" s="393">
        <v>153.1358024691358</v>
      </c>
      <c r="DZ22" s="418">
        <v>5464</v>
      </c>
      <c r="EA22" s="393">
        <v>62.280962280962285</v>
      </c>
      <c r="EB22" s="418">
        <v>5057</v>
      </c>
      <c r="EC22" s="393">
        <v>-7.2450476889215025</v>
      </c>
      <c r="ED22" s="418">
        <v>5412</v>
      </c>
      <c r="EE22" s="393">
        <v>28.125</v>
      </c>
      <c r="EF22" s="418">
        <v>5629</v>
      </c>
      <c r="EG22" s="393">
        <v>27.786606129398407</v>
      </c>
      <c r="EH22" s="418">
        <v>5074</v>
      </c>
      <c r="EI22" s="393">
        <v>35.63218390804596</v>
      </c>
      <c r="EJ22" s="418">
        <v>3388</v>
      </c>
      <c r="EK22" s="1046">
        <v>25.994793603570116</v>
      </c>
      <c r="EL22" s="1213">
        <v>54037</v>
      </c>
      <c r="EM22" s="386">
        <v>52492</v>
      </c>
      <c r="EN22" s="365">
        <v>24013</v>
      </c>
      <c r="EO22" s="1061">
        <v>29292</v>
      </c>
      <c r="EP22" s="1138">
        <v>3509</v>
      </c>
      <c r="EQ22" s="1195">
        <v>-2.7708506511498996</v>
      </c>
      <c r="ER22" s="390">
        <v>3631</v>
      </c>
      <c r="ES22" s="393">
        <v>12.102500771843154</v>
      </c>
      <c r="ET22" s="418">
        <v>1969</v>
      </c>
      <c r="EU22" s="393">
        <v>-48.265895953757223</v>
      </c>
      <c r="EV22" s="418">
        <v>0</v>
      </c>
      <c r="EW22" s="1291" t="s">
        <v>28</v>
      </c>
      <c r="EX22" s="418">
        <v>563</v>
      </c>
      <c r="EY22" s="393">
        <v>-88.391752577319593</v>
      </c>
      <c r="EZ22" s="418">
        <v>1829</v>
      </c>
      <c r="FA22" s="393">
        <v>-64.319157237612174</v>
      </c>
      <c r="FB22" s="1382">
        <v>2788</v>
      </c>
      <c r="FC22" s="1195">
        <v>-48.975109809663252</v>
      </c>
      <c r="FD22" s="1382">
        <v>2950</v>
      </c>
      <c r="FE22" s="1195">
        <v>-41.665018785841411</v>
      </c>
      <c r="FF22" s="1382">
        <v>4424</v>
      </c>
      <c r="FG22" s="1195">
        <v>-18.255728011825582</v>
      </c>
      <c r="FH22" s="1382">
        <v>5464</v>
      </c>
      <c r="FI22" s="1195">
        <v>-2.9312488896784572</v>
      </c>
      <c r="FJ22" s="1382">
        <v>4417</v>
      </c>
      <c r="FK22" s="393">
        <v>-12.948364209696493</v>
      </c>
      <c r="FL22" s="1382">
        <v>3669</v>
      </c>
      <c r="FM22" s="1195">
        <v>8.2939787485241965</v>
      </c>
      <c r="FN22" s="1590">
        <v>35213</v>
      </c>
      <c r="FO22" s="1662">
        <v>37630</v>
      </c>
      <c r="FP22" s="1655">
        <v>-28.312885773070178</v>
      </c>
      <c r="FQ22" s="1733">
        <v>11501</v>
      </c>
      <c r="FR22" s="1061">
        <v>12554</v>
      </c>
      <c r="FS22" s="1877">
        <v>3532</v>
      </c>
      <c r="FT22" s="1871">
        <v>0.65545739526930902</v>
      </c>
      <c r="FU22" s="1382">
        <v>2747</v>
      </c>
      <c r="FV22" s="393">
        <v>-24.345910217570918</v>
      </c>
      <c r="FW22" s="1382">
        <v>5247</v>
      </c>
      <c r="FX22" s="393">
        <v>166.48044692737432</v>
      </c>
      <c r="FY22" s="1382">
        <v>3921</v>
      </c>
      <c r="FZ22" s="393" t="s">
        <v>28</v>
      </c>
      <c r="GA22" s="1382">
        <v>4988</v>
      </c>
      <c r="GB22" s="393">
        <v>785.96802841918304</v>
      </c>
      <c r="GC22" s="1382">
        <v>4744</v>
      </c>
      <c r="GD22" s="393">
        <v>159.37670858392562</v>
      </c>
      <c r="GE22" s="1382">
        <v>4539</v>
      </c>
      <c r="GF22" s="393">
        <v>62.804878048780466</v>
      </c>
      <c r="GG22" s="1382">
        <v>2271</v>
      </c>
      <c r="GH22" s="393">
        <v>-23.016949152542381</v>
      </c>
      <c r="GI22" s="1382">
        <v>4989</v>
      </c>
      <c r="GJ22" s="393">
        <v>12.77124773960216</v>
      </c>
      <c r="GK22" s="1382">
        <v>5047</v>
      </c>
      <c r="GL22" s="393">
        <v>-7.6317715959004317</v>
      </c>
      <c r="GM22" s="1382">
        <v>4140</v>
      </c>
      <c r="GN22" s="1195">
        <v>-6.2712248132216359</v>
      </c>
      <c r="GO22" s="1382">
        <v>2587</v>
      </c>
      <c r="GP22" s="1871">
        <v>-29.490324339056968</v>
      </c>
      <c r="GQ22" s="1890">
        <v>48752</v>
      </c>
      <c r="GR22" s="1904">
        <v>38.448868315678851</v>
      </c>
      <c r="GS22" s="1336"/>
      <c r="GT22" s="1431"/>
      <c r="GU22" s="1480">
        <v>25452</v>
      </c>
      <c r="GV22" s="2158">
        <v>102.7401624980086</v>
      </c>
      <c r="GW22" s="2352">
        <v>3396</v>
      </c>
      <c r="GX22" s="2328">
        <v>-3.8505096262740608</v>
      </c>
      <c r="GY22" s="2353"/>
      <c r="GZ22" s="2330"/>
      <c r="HA22" s="2353"/>
      <c r="HB22" s="2330"/>
      <c r="HC22" s="2353"/>
      <c r="HD22" s="2330"/>
      <c r="HE22" s="2353"/>
      <c r="HF22" s="2330"/>
      <c r="HG22" s="2353"/>
      <c r="HH22" s="2330"/>
      <c r="HI22" s="2353"/>
      <c r="HJ22" s="2330"/>
      <c r="HK22" s="2353"/>
      <c r="HL22" s="2330"/>
      <c r="HM22" s="2353"/>
      <c r="HN22" s="2330"/>
      <c r="HO22" s="2353"/>
      <c r="HP22" s="2330"/>
      <c r="HQ22" s="2353"/>
      <c r="HR22" s="2331"/>
      <c r="HS22" s="2354"/>
      <c r="HT22" s="2333"/>
      <c r="HU22" s="2719"/>
      <c r="HV22" s="396"/>
      <c r="HW22" s="1794"/>
      <c r="HX22" s="2719"/>
      <c r="HY22" s="1946"/>
      <c r="HZ22" s="1922"/>
      <c r="IA22" s="2752"/>
      <c r="IB22" s="1957"/>
      <c r="IC22" s="1931"/>
      <c r="ID22" s="2727"/>
      <c r="IE22" s="1480"/>
      <c r="IF22" s="1542"/>
      <c r="IG22" s="2722"/>
      <c r="II22" s="2556"/>
    </row>
    <row r="23" spans="1:243">
      <c r="A23" s="2"/>
      <c r="B23" s="86"/>
      <c r="C23" s="88" t="s">
        <v>55</v>
      </c>
      <c r="D23" s="412">
        <v>64941</v>
      </c>
      <c r="E23" s="413">
        <v>74200</v>
      </c>
      <c r="F23" s="413">
        <v>60709</v>
      </c>
      <c r="G23" s="386">
        <v>60069</v>
      </c>
      <c r="H23" s="387">
        <v>29435</v>
      </c>
      <c r="I23" s="732">
        <v>28949</v>
      </c>
      <c r="J23" s="413">
        <v>65137</v>
      </c>
      <c r="K23" s="386">
        <v>66054</v>
      </c>
      <c r="L23" s="387">
        <v>32470</v>
      </c>
      <c r="M23" s="732">
        <v>35332</v>
      </c>
      <c r="N23" s="413">
        <v>59042</v>
      </c>
      <c r="O23" s="386">
        <v>62721</v>
      </c>
      <c r="P23" s="387">
        <v>28516</v>
      </c>
      <c r="Q23" s="732">
        <v>31209</v>
      </c>
      <c r="R23" s="413">
        <v>71250</v>
      </c>
      <c r="S23" s="386">
        <v>70719</v>
      </c>
      <c r="T23" s="387">
        <v>37998</v>
      </c>
      <c r="U23" s="732">
        <v>35709</v>
      </c>
      <c r="V23" s="413">
        <v>64247</v>
      </c>
      <c r="W23" s="386">
        <v>63763</v>
      </c>
      <c r="X23" s="387">
        <v>34213</v>
      </c>
      <c r="Y23" s="732">
        <v>26100</v>
      </c>
      <c r="Z23" s="413">
        <v>74604</v>
      </c>
      <c r="AA23" s="386">
        <v>72348</v>
      </c>
      <c r="AB23" s="387">
        <v>40462</v>
      </c>
      <c r="AC23" s="732">
        <v>38080</v>
      </c>
      <c r="AD23" s="413">
        <v>74145</v>
      </c>
      <c r="AE23" s="386">
        <v>71330</v>
      </c>
      <c r="AF23" s="387">
        <v>35422</v>
      </c>
      <c r="AG23" s="732">
        <v>37824</v>
      </c>
      <c r="AH23" s="388">
        <v>6852</v>
      </c>
      <c r="AI23" s="414"/>
      <c r="AJ23" s="390">
        <v>2390</v>
      </c>
      <c r="AK23" s="414"/>
      <c r="AL23" s="390">
        <v>3856</v>
      </c>
      <c r="AM23" s="414"/>
      <c r="AN23" s="390">
        <v>4857</v>
      </c>
      <c r="AO23" s="414"/>
      <c r="AP23" s="390">
        <v>6554</v>
      </c>
      <c r="AQ23" s="414"/>
      <c r="AR23" s="390">
        <v>4689</v>
      </c>
      <c r="AS23" s="414"/>
      <c r="AT23" s="390">
        <v>3603</v>
      </c>
      <c r="AU23" s="414"/>
      <c r="AV23" s="390">
        <v>2997</v>
      </c>
      <c r="AW23" s="414"/>
      <c r="AX23" s="390">
        <v>3210</v>
      </c>
      <c r="AY23" s="414"/>
      <c r="AZ23" s="390">
        <v>4480</v>
      </c>
      <c r="BA23" s="414"/>
      <c r="BB23" s="390">
        <v>4710</v>
      </c>
      <c r="BC23" s="414"/>
      <c r="BD23" s="390">
        <v>3334</v>
      </c>
      <c r="BE23" s="414"/>
      <c r="BF23" s="415">
        <f t="shared" si="0"/>
        <v>51532</v>
      </c>
      <c r="BG23" s="364">
        <v>50891</v>
      </c>
      <c r="BH23" s="365">
        <v>29198</v>
      </c>
      <c r="BI23" s="732">
        <v>25910</v>
      </c>
      <c r="BJ23" s="388">
        <v>3446</v>
      </c>
      <c r="BK23" s="416">
        <f t="shared" si="16"/>
        <v>50.291885580852302</v>
      </c>
      <c r="BL23" s="390">
        <v>3133</v>
      </c>
      <c r="BM23" s="416">
        <f t="shared" si="18"/>
        <v>131.08786610878661</v>
      </c>
      <c r="BN23" s="390">
        <v>5878</v>
      </c>
      <c r="BO23" s="416">
        <f t="shared" si="19"/>
        <v>152.43775933609959</v>
      </c>
      <c r="BP23" s="390">
        <v>5243</v>
      </c>
      <c r="BQ23" s="416">
        <f t="shared" si="20"/>
        <v>107.94729256742845</v>
      </c>
      <c r="BR23" s="390">
        <v>5837</v>
      </c>
      <c r="BS23" s="416">
        <f t="shared" si="21"/>
        <v>89.060115959719255</v>
      </c>
      <c r="BT23" s="390">
        <v>3912</v>
      </c>
      <c r="BU23" s="416">
        <f t="shared" si="22"/>
        <v>83.429302623160581</v>
      </c>
      <c r="BV23" s="390">
        <v>3869</v>
      </c>
      <c r="BW23" s="416">
        <f t="shared" si="23"/>
        <v>107.38273660838192</v>
      </c>
      <c r="BX23" s="390">
        <v>3982</v>
      </c>
      <c r="BY23" s="416">
        <f t="shared" si="24"/>
        <v>132.8661995328662</v>
      </c>
      <c r="BZ23" s="390">
        <v>4573</v>
      </c>
      <c r="CA23" s="416">
        <f t="shared" si="25"/>
        <v>142.46105919003116</v>
      </c>
      <c r="CB23" s="390">
        <v>5311</v>
      </c>
      <c r="CC23" s="416">
        <f t="shared" si="26"/>
        <v>118.54910714285714</v>
      </c>
      <c r="CD23" s="390">
        <v>5363</v>
      </c>
      <c r="CE23" s="416">
        <f t="shared" si="27"/>
        <v>113.86411889596604</v>
      </c>
      <c r="CF23" s="388">
        <v>4260</v>
      </c>
      <c r="CG23" s="416">
        <f t="shared" si="28"/>
        <v>127.77444511097779</v>
      </c>
      <c r="CH23" s="415">
        <f t="shared" si="13"/>
        <v>54807</v>
      </c>
      <c r="CI23" s="364">
        <v>56653</v>
      </c>
      <c r="CJ23" s="365">
        <v>27449</v>
      </c>
      <c r="CK23" s="732">
        <v>27416</v>
      </c>
      <c r="CL23" s="417">
        <v>4771</v>
      </c>
      <c r="CM23" s="392">
        <v>38.450377248984324</v>
      </c>
      <c r="CN23" s="388">
        <v>4450</v>
      </c>
      <c r="CO23" s="392">
        <v>42.036386849664865</v>
      </c>
      <c r="CP23" s="388">
        <v>5082</v>
      </c>
      <c r="CQ23" s="392">
        <v>-13.54202109561075</v>
      </c>
      <c r="CR23" s="388">
        <v>5417</v>
      </c>
      <c r="CS23" s="392">
        <v>3.3187106618348281</v>
      </c>
      <c r="CT23" s="388">
        <v>3747</v>
      </c>
      <c r="CU23" s="393">
        <v>-35.806064759294159</v>
      </c>
      <c r="CV23" s="390">
        <v>3984</v>
      </c>
      <c r="CW23" s="392">
        <v>1.8404907975459963</v>
      </c>
      <c r="CX23" s="388">
        <v>4176</v>
      </c>
      <c r="CY23" s="392">
        <v>7.9348668906694257</v>
      </c>
      <c r="CZ23" s="388">
        <v>3514</v>
      </c>
      <c r="DA23" s="392">
        <v>-11.752887995981922</v>
      </c>
      <c r="DB23" s="388">
        <v>3766</v>
      </c>
      <c r="DC23" s="392">
        <v>-17.64705882352942</v>
      </c>
      <c r="DD23" s="388">
        <v>4088</v>
      </c>
      <c r="DE23" s="392">
        <v>-23.027678403313871</v>
      </c>
      <c r="DF23" s="388">
        <v>2115</v>
      </c>
      <c r="DG23" s="392">
        <v>-60.563117658027224</v>
      </c>
      <c r="DH23" s="388">
        <v>3071</v>
      </c>
      <c r="DI23" s="393">
        <v>-27.910798122065728</v>
      </c>
      <c r="DJ23" s="415">
        <f t="shared" si="14"/>
        <v>48181</v>
      </c>
      <c r="DK23" s="364">
        <v>48993</v>
      </c>
      <c r="DL23" s="365">
        <v>27451</v>
      </c>
      <c r="DM23" s="732">
        <v>24604</v>
      </c>
      <c r="DN23" s="417">
        <v>4122</v>
      </c>
      <c r="DO23" s="394">
        <v>-13.603018235170822</v>
      </c>
      <c r="DP23" s="390">
        <v>5087</v>
      </c>
      <c r="DQ23" s="393">
        <v>14.31460674157303</v>
      </c>
      <c r="DR23" s="418">
        <v>5906</v>
      </c>
      <c r="DS23" s="393">
        <v>16.214088941361666</v>
      </c>
      <c r="DT23" s="418">
        <v>6237</v>
      </c>
      <c r="DU23" s="393">
        <v>15.137529998153965</v>
      </c>
      <c r="DV23" s="418">
        <v>5375</v>
      </c>
      <c r="DW23" s="393">
        <v>43.448091806778763</v>
      </c>
      <c r="DX23" s="418">
        <v>4016</v>
      </c>
      <c r="DY23" s="393">
        <v>0.80321285140563248</v>
      </c>
      <c r="DZ23" s="418">
        <v>5135</v>
      </c>
      <c r="EA23" s="393">
        <v>22.964559386973178</v>
      </c>
      <c r="EB23" s="418">
        <v>3878</v>
      </c>
      <c r="EC23" s="393">
        <v>10.358565737051777</v>
      </c>
      <c r="ED23" s="418">
        <v>4424</v>
      </c>
      <c r="EE23" s="393">
        <v>17.472118959107803</v>
      </c>
      <c r="EF23" s="418">
        <v>4974</v>
      </c>
      <c r="EG23" s="393">
        <v>21.673189823874765</v>
      </c>
      <c r="EH23" s="418">
        <v>4865</v>
      </c>
      <c r="EI23" s="393">
        <v>130.02364066193851</v>
      </c>
      <c r="EJ23" s="418">
        <v>4328</v>
      </c>
      <c r="EK23" s="1046">
        <v>40.931292738521648</v>
      </c>
      <c r="EL23" s="1213">
        <v>58347</v>
      </c>
      <c r="EM23" s="386">
        <v>54175</v>
      </c>
      <c r="EN23" s="365">
        <v>30743</v>
      </c>
      <c r="EO23" s="1061">
        <v>29065</v>
      </c>
      <c r="EP23" s="1138">
        <v>4542</v>
      </c>
      <c r="EQ23" s="1195">
        <v>10.18922852983988</v>
      </c>
      <c r="ER23" s="390">
        <v>3947</v>
      </c>
      <c r="ES23" s="393">
        <v>-22.410064871240422</v>
      </c>
      <c r="ET23" s="418">
        <v>2454</v>
      </c>
      <c r="EU23" s="393">
        <v>-58.449034879783277</v>
      </c>
      <c r="EV23" s="418">
        <v>0</v>
      </c>
      <c r="EW23" s="1291" t="s">
        <v>28</v>
      </c>
      <c r="EX23" s="418">
        <v>1308</v>
      </c>
      <c r="EY23" s="393">
        <v>-75.665116279069764</v>
      </c>
      <c r="EZ23" s="418">
        <v>4456</v>
      </c>
      <c r="FA23" s="393">
        <v>10.956175298804766</v>
      </c>
      <c r="FB23" s="1382">
        <v>4702</v>
      </c>
      <c r="FC23" s="1195">
        <v>-8.4323271665043791</v>
      </c>
      <c r="FD23" s="1382">
        <v>3731</v>
      </c>
      <c r="FE23" s="1195">
        <v>-3.7906137184115494</v>
      </c>
      <c r="FF23" s="1382">
        <v>5005</v>
      </c>
      <c r="FG23" s="1195">
        <v>13.132911392405063</v>
      </c>
      <c r="FH23" s="1382">
        <v>5974</v>
      </c>
      <c r="FI23" s="1195">
        <v>20.104543626859666</v>
      </c>
      <c r="FJ23" s="1382">
        <v>6093</v>
      </c>
      <c r="FK23" s="393">
        <v>25.2415210688592</v>
      </c>
      <c r="FL23" s="1382">
        <v>7363</v>
      </c>
      <c r="FM23" s="1195">
        <v>70.124768946395562</v>
      </c>
      <c r="FN23" s="1590">
        <v>49575</v>
      </c>
      <c r="FO23" s="1662">
        <v>56329</v>
      </c>
      <c r="FP23" s="1655">
        <v>3.9760036917397343</v>
      </c>
      <c r="FQ23" s="1733">
        <v>16707</v>
      </c>
      <c r="FR23" s="1061">
        <v>19202</v>
      </c>
      <c r="FS23" s="1877">
        <v>4199</v>
      </c>
      <c r="FT23" s="1871">
        <v>-7.5517393218846252</v>
      </c>
      <c r="FU23" s="1382">
        <v>5228</v>
      </c>
      <c r="FV23" s="393">
        <v>32.455029136052701</v>
      </c>
      <c r="FW23" s="1382">
        <v>8270</v>
      </c>
      <c r="FX23" s="393">
        <v>237.000814995925</v>
      </c>
      <c r="FY23" s="1382">
        <v>5714</v>
      </c>
      <c r="FZ23" s="393" t="s">
        <v>28</v>
      </c>
      <c r="GA23" s="1382">
        <v>4347</v>
      </c>
      <c r="GB23" s="393">
        <v>232.33944954128441</v>
      </c>
      <c r="GC23" s="1382">
        <v>0</v>
      </c>
      <c r="GD23" s="393">
        <v>-100</v>
      </c>
      <c r="GE23" s="1382">
        <v>0</v>
      </c>
      <c r="GF23" s="393">
        <v>-100</v>
      </c>
      <c r="GG23" s="1382">
        <v>2194</v>
      </c>
      <c r="GH23" s="393">
        <v>-41.195389975877781</v>
      </c>
      <c r="GI23" s="1382">
        <v>6523</v>
      </c>
      <c r="GJ23" s="393">
        <v>30.329670329670336</v>
      </c>
      <c r="GK23" s="1382">
        <v>6910</v>
      </c>
      <c r="GL23" s="393">
        <v>15.667894208235694</v>
      </c>
      <c r="GM23" s="1382">
        <v>7490</v>
      </c>
      <c r="GN23" s="1195">
        <v>22.927950106679802</v>
      </c>
      <c r="GO23" s="1382">
        <v>6497</v>
      </c>
      <c r="GP23" s="1871">
        <v>-11.76151025397256</v>
      </c>
      <c r="GQ23" s="1890">
        <v>57372</v>
      </c>
      <c r="GR23" s="1904">
        <v>15.727685325264744</v>
      </c>
      <c r="GS23" s="1336"/>
      <c r="GT23" s="1431"/>
      <c r="GU23" s="1480">
        <v>18778</v>
      </c>
      <c r="GV23" s="2158">
        <v>-2.2081033225705653</v>
      </c>
      <c r="GW23" s="2352">
        <v>5158</v>
      </c>
      <c r="GX23" s="2328">
        <v>22.838771135984757</v>
      </c>
      <c r="GY23" s="2353"/>
      <c r="GZ23" s="2330"/>
      <c r="HA23" s="2353"/>
      <c r="HB23" s="2330"/>
      <c r="HC23" s="2353"/>
      <c r="HD23" s="2330"/>
      <c r="HE23" s="2353"/>
      <c r="HF23" s="2330"/>
      <c r="HG23" s="2353"/>
      <c r="HH23" s="2330"/>
      <c r="HI23" s="2353"/>
      <c r="HJ23" s="2330"/>
      <c r="HK23" s="2353"/>
      <c r="HL23" s="2330"/>
      <c r="HM23" s="2353"/>
      <c r="HN23" s="2330"/>
      <c r="HO23" s="2353"/>
      <c r="HP23" s="2330"/>
      <c r="HQ23" s="2353"/>
      <c r="HR23" s="2331"/>
      <c r="HS23" s="2354"/>
      <c r="HT23" s="2333"/>
      <c r="HU23" s="2719"/>
      <c r="HV23" s="396"/>
      <c r="HW23" s="1794"/>
      <c r="HX23" s="2719"/>
      <c r="HY23" s="1946"/>
      <c r="HZ23" s="1922"/>
      <c r="IA23" s="2752"/>
      <c r="IB23" s="1957"/>
      <c r="IC23" s="1931"/>
      <c r="ID23" s="2727"/>
      <c r="IE23" s="1480"/>
      <c r="IF23" s="1542"/>
      <c r="IG23" s="2722"/>
      <c r="II23" s="2556"/>
    </row>
    <row r="24" spans="1:243">
      <c r="A24" s="2"/>
      <c r="B24" s="79"/>
      <c r="C24" s="89" t="s">
        <v>54</v>
      </c>
      <c r="D24" s="412">
        <v>98569</v>
      </c>
      <c r="E24" s="413">
        <v>65594</v>
      </c>
      <c r="F24" s="413">
        <v>90795</v>
      </c>
      <c r="G24" s="386">
        <v>102069</v>
      </c>
      <c r="H24" s="387">
        <v>36581</v>
      </c>
      <c r="I24" s="732">
        <v>43496</v>
      </c>
      <c r="J24" s="413">
        <v>117696</v>
      </c>
      <c r="K24" s="386">
        <v>127073</v>
      </c>
      <c r="L24" s="387">
        <v>50145</v>
      </c>
      <c r="M24" s="732">
        <v>52757</v>
      </c>
      <c r="N24" s="413">
        <v>151898</v>
      </c>
      <c r="O24" s="386">
        <v>155339</v>
      </c>
      <c r="P24" s="387">
        <v>62348</v>
      </c>
      <c r="Q24" s="732">
        <v>70110</v>
      </c>
      <c r="R24" s="413">
        <v>166579</v>
      </c>
      <c r="S24" s="386">
        <v>167480</v>
      </c>
      <c r="T24" s="387">
        <v>80204</v>
      </c>
      <c r="U24" s="732">
        <v>81846</v>
      </c>
      <c r="V24" s="413">
        <v>169338</v>
      </c>
      <c r="W24" s="386">
        <v>172888</v>
      </c>
      <c r="X24" s="387">
        <v>80478</v>
      </c>
      <c r="Y24" s="732">
        <v>78326</v>
      </c>
      <c r="Z24" s="413">
        <v>199486</v>
      </c>
      <c r="AA24" s="386">
        <v>202722</v>
      </c>
      <c r="AB24" s="387">
        <v>98115</v>
      </c>
      <c r="AC24" s="732">
        <v>102129</v>
      </c>
      <c r="AD24" s="413">
        <v>182335</v>
      </c>
      <c r="AE24" s="386">
        <v>176636</v>
      </c>
      <c r="AF24" s="387">
        <v>90388</v>
      </c>
      <c r="AG24" s="732">
        <v>87138</v>
      </c>
      <c r="AH24" s="388">
        <v>15974</v>
      </c>
      <c r="AI24" s="414"/>
      <c r="AJ24" s="390">
        <v>9983</v>
      </c>
      <c r="AK24" s="414"/>
      <c r="AL24" s="390">
        <v>15512</v>
      </c>
      <c r="AM24" s="414"/>
      <c r="AN24" s="390">
        <v>7699</v>
      </c>
      <c r="AO24" s="414"/>
      <c r="AP24" s="390">
        <v>15797</v>
      </c>
      <c r="AQ24" s="414"/>
      <c r="AR24" s="390">
        <v>14583</v>
      </c>
      <c r="AS24" s="414"/>
      <c r="AT24" s="390">
        <v>13755</v>
      </c>
      <c r="AU24" s="414"/>
      <c r="AV24" s="390">
        <v>7657</v>
      </c>
      <c r="AW24" s="414"/>
      <c r="AX24" s="390">
        <v>7495</v>
      </c>
      <c r="AY24" s="414"/>
      <c r="AZ24" s="390">
        <v>11356</v>
      </c>
      <c r="BA24" s="414"/>
      <c r="BB24" s="390">
        <v>10828</v>
      </c>
      <c r="BC24" s="414"/>
      <c r="BD24" s="390">
        <v>11981</v>
      </c>
      <c r="BE24" s="414"/>
      <c r="BF24" s="415">
        <f t="shared" si="0"/>
        <v>142620</v>
      </c>
      <c r="BG24" s="364">
        <v>132778</v>
      </c>
      <c r="BH24" s="365">
        <v>79548</v>
      </c>
      <c r="BI24" s="732">
        <v>66986</v>
      </c>
      <c r="BJ24" s="388">
        <v>9360</v>
      </c>
      <c r="BK24" s="416">
        <f t="shared" si="16"/>
        <v>58.595217227995491</v>
      </c>
      <c r="BL24" s="390">
        <v>9669</v>
      </c>
      <c r="BM24" s="416">
        <f t="shared" si="18"/>
        <v>96.854652909946921</v>
      </c>
      <c r="BN24" s="390">
        <v>12598</v>
      </c>
      <c r="BO24" s="416">
        <f t="shared" si="19"/>
        <v>81.214543579164527</v>
      </c>
      <c r="BP24" s="390">
        <v>9689</v>
      </c>
      <c r="BQ24" s="416">
        <f t="shared" si="20"/>
        <v>125.84751266398233</v>
      </c>
      <c r="BR24" s="390">
        <v>8311</v>
      </c>
      <c r="BS24" s="416">
        <f t="shared" si="21"/>
        <v>52.611255301639545</v>
      </c>
      <c r="BT24" s="390">
        <v>10846</v>
      </c>
      <c r="BU24" s="416">
        <f t="shared" si="22"/>
        <v>74.374271411917988</v>
      </c>
      <c r="BV24" s="390">
        <v>10369</v>
      </c>
      <c r="BW24" s="416">
        <f t="shared" si="23"/>
        <v>75.383496910214461</v>
      </c>
      <c r="BX24" s="390">
        <v>9049</v>
      </c>
      <c r="BY24" s="416">
        <f t="shared" si="24"/>
        <v>118.17944364633668</v>
      </c>
      <c r="BZ24" s="390">
        <v>9393</v>
      </c>
      <c r="CA24" s="416">
        <f t="shared" si="25"/>
        <v>125.32354903268845</v>
      </c>
      <c r="CB24" s="390">
        <v>9188</v>
      </c>
      <c r="CC24" s="416">
        <f t="shared" si="26"/>
        <v>80.908770693906305</v>
      </c>
      <c r="CD24" s="390">
        <v>10093</v>
      </c>
      <c r="CE24" s="416">
        <f t="shared" si="27"/>
        <v>93.212042851865533</v>
      </c>
      <c r="CF24" s="388">
        <v>9180</v>
      </c>
      <c r="CG24" s="416">
        <f t="shared" si="28"/>
        <v>76.621317085385186</v>
      </c>
      <c r="CH24" s="415">
        <f t="shared" si="13"/>
        <v>117745</v>
      </c>
      <c r="CI24" s="364">
        <v>111561</v>
      </c>
      <c r="CJ24" s="365">
        <v>60473</v>
      </c>
      <c r="CK24" s="732">
        <v>57657</v>
      </c>
      <c r="CL24" s="417">
        <v>10205</v>
      </c>
      <c r="CM24" s="392">
        <v>9.0277777777777715</v>
      </c>
      <c r="CN24" s="388">
        <v>4557</v>
      </c>
      <c r="CO24" s="392">
        <v>-52.869996897300652</v>
      </c>
      <c r="CP24" s="388">
        <v>10681</v>
      </c>
      <c r="CQ24" s="392">
        <v>-15.216701063660892</v>
      </c>
      <c r="CR24" s="388">
        <v>8192</v>
      </c>
      <c r="CS24" s="392">
        <v>-15.450510888636586</v>
      </c>
      <c r="CT24" s="388">
        <v>11178</v>
      </c>
      <c r="CU24" s="393">
        <v>34.496450487305992</v>
      </c>
      <c r="CV24" s="390">
        <v>9175</v>
      </c>
      <c r="CW24" s="392">
        <v>-15.406601512078183</v>
      </c>
      <c r="CX24" s="388">
        <v>10010</v>
      </c>
      <c r="CY24" s="392">
        <v>-3.4622432249975787</v>
      </c>
      <c r="CZ24" s="388">
        <v>6891</v>
      </c>
      <c r="DA24" s="392">
        <v>-23.8479389987844</v>
      </c>
      <c r="DB24" s="388">
        <v>5549</v>
      </c>
      <c r="DC24" s="392">
        <v>-40.92409240924092</v>
      </c>
      <c r="DD24" s="388">
        <v>5833</v>
      </c>
      <c r="DE24" s="392">
        <v>-36.515019590770571</v>
      </c>
      <c r="DF24" s="388">
        <v>5979</v>
      </c>
      <c r="DG24" s="392">
        <v>-40.760923412265925</v>
      </c>
      <c r="DH24" s="388">
        <v>5502</v>
      </c>
      <c r="DI24" s="393">
        <v>-40.065359477124183</v>
      </c>
      <c r="DJ24" s="415">
        <f t="shared" si="14"/>
        <v>93752</v>
      </c>
      <c r="DK24" s="364">
        <v>84672</v>
      </c>
      <c r="DL24" s="365">
        <v>53988</v>
      </c>
      <c r="DM24" s="732">
        <v>50995</v>
      </c>
      <c r="DN24" s="417">
        <v>6895</v>
      </c>
      <c r="DO24" s="394">
        <v>-32.435080842724147</v>
      </c>
      <c r="DP24" s="390">
        <v>4375</v>
      </c>
      <c r="DQ24" s="393">
        <v>-3.993855606758828</v>
      </c>
      <c r="DR24" s="418">
        <v>5093</v>
      </c>
      <c r="DS24" s="393">
        <v>-52.317198764160658</v>
      </c>
      <c r="DT24" s="418">
        <v>8592</v>
      </c>
      <c r="DU24" s="393">
        <v>4.8828125</v>
      </c>
      <c r="DV24" s="418">
        <v>9441</v>
      </c>
      <c r="DW24" s="393">
        <v>-15.539452495974231</v>
      </c>
      <c r="DX24" s="418">
        <v>9213</v>
      </c>
      <c r="DY24" s="393">
        <v>0.4141689373297055</v>
      </c>
      <c r="DZ24" s="418">
        <v>9917</v>
      </c>
      <c r="EA24" s="393">
        <v>-0.92907092907093158</v>
      </c>
      <c r="EB24" s="418">
        <v>6555</v>
      </c>
      <c r="EC24" s="393">
        <v>-4.8759251197213871</v>
      </c>
      <c r="ED24" s="418">
        <v>8197</v>
      </c>
      <c r="EE24" s="393">
        <v>47.720309965759611</v>
      </c>
      <c r="EF24" s="418">
        <v>9072</v>
      </c>
      <c r="EG24" s="393">
        <v>55.528887364992272</v>
      </c>
      <c r="EH24" s="418">
        <v>10042</v>
      </c>
      <c r="EI24" s="393">
        <v>67.954507442716192</v>
      </c>
      <c r="EJ24" s="418">
        <v>10003</v>
      </c>
      <c r="EK24" s="1046">
        <v>81.806615776081401</v>
      </c>
      <c r="EL24" s="1213">
        <v>97395</v>
      </c>
      <c r="EM24" s="386">
        <v>106710</v>
      </c>
      <c r="EN24" s="365">
        <v>43609</v>
      </c>
      <c r="EO24" s="1061">
        <v>51915</v>
      </c>
      <c r="EP24" s="1138">
        <v>7680</v>
      </c>
      <c r="EQ24" s="1195">
        <v>11.385061638868748</v>
      </c>
      <c r="ER24" s="390">
        <v>7492</v>
      </c>
      <c r="ES24" s="393">
        <v>71.245714285714286</v>
      </c>
      <c r="ET24" s="418">
        <v>10506</v>
      </c>
      <c r="EU24" s="393">
        <v>106.28313371293933</v>
      </c>
      <c r="EV24" s="418">
        <v>7821</v>
      </c>
      <c r="EW24" s="393">
        <v>-8.97346368715084</v>
      </c>
      <c r="EX24" s="418">
        <v>5749</v>
      </c>
      <c r="EY24" s="393">
        <v>-39.106026903929667</v>
      </c>
      <c r="EZ24" s="418">
        <v>6360</v>
      </c>
      <c r="FA24" s="393">
        <v>-30.967111690003264</v>
      </c>
      <c r="FB24" s="1382">
        <v>7149</v>
      </c>
      <c r="FC24" s="1195">
        <v>-27.911666834728237</v>
      </c>
      <c r="FD24" s="1382">
        <v>2752</v>
      </c>
      <c r="FE24" s="1195">
        <v>-58.016781083142639</v>
      </c>
      <c r="FF24" s="1382">
        <v>5105</v>
      </c>
      <c r="FG24" s="1195">
        <v>-37.721117482005617</v>
      </c>
      <c r="FH24" s="1382">
        <v>9240</v>
      </c>
      <c r="FI24" s="1195">
        <v>1.8518518518518619</v>
      </c>
      <c r="FJ24" s="1382">
        <v>11332</v>
      </c>
      <c r="FK24" s="393">
        <v>12.846046604262099</v>
      </c>
      <c r="FL24" s="1382">
        <v>12833</v>
      </c>
      <c r="FM24" s="1195">
        <v>28.291512546236106</v>
      </c>
      <c r="FN24" s="1590">
        <v>94019</v>
      </c>
      <c r="FO24" s="1662">
        <v>98960</v>
      </c>
      <c r="FP24" s="1655">
        <v>-7.2626745384687439</v>
      </c>
      <c r="FQ24" s="1733">
        <v>45608</v>
      </c>
      <c r="FR24" s="1061">
        <v>34936</v>
      </c>
      <c r="FS24" s="1877">
        <v>11941</v>
      </c>
      <c r="FT24" s="1871">
        <v>55.481770833333343</v>
      </c>
      <c r="FU24" s="1382">
        <v>7008</v>
      </c>
      <c r="FV24" s="393">
        <v>-6.4602242391884772</v>
      </c>
      <c r="FW24" s="1382">
        <v>11670</v>
      </c>
      <c r="FX24" s="393">
        <v>11.079383209594511</v>
      </c>
      <c r="FY24" s="1382">
        <v>9812</v>
      </c>
      <c r="FZ24" s="393">
        <v>25.45710267229255</v>
      </c>
      <c r="GA24" s="1382">
        <v>9985</v>
      </c>
      <c r="GB24" s="393">
        <v>73.682379544268571</v>
      </c>
      <c r="GC24" s="1382">
        <v>9428</v>
      </c>
      <c r="GD24" s="393">
        <v>48.23899371069183</v>
      </c>
      <c r="GE24" s="1382">
        <v>8395</v>
      </c>
      <c r="GF24" s="393">
        <v>17.42901105049657</v>
      </c>
      <c r="GG24" s="1382">
        <v>5030</v>
      </c>
      <c r="GH24" s="393">
        <v>82.776162790697697</v>
      </c>
      <c r="GI24" s="1382">
        <v>9164</v>
      </c>
      <c r="GJ24" s="393">
        <v>79.510284035259559</v>
      </c>
      <c r="GK24" s="1382">
        <v>10425</v>
      </c>
      <c r="GL24" s="393">
        <v>12.824675324675326</v>
      </c>
      <c r="GM24" s="1382">
        <v>11524</v>
      </c>
      <c r="GN24" s="1195">
        <v>1.6943169784680521</v>
      </c>
      <c r="GO24" s="1382">
        <v>11523</v>
      </c>
      <c r="GP24" s="1871">
        <v>-10.208057352139022</v>
      </c>
      <c r="GQ24" s="1890">
        <v>115905</v>
      </c>
      <c r="GR24" s="1904">
        <v>23.278273540454592</v>
      </c>
      <c r="GS24" s="1336"/>
      <c r="GT24" s="1431"/>
      <c r="GU24" s="1480">
        <v>51814</v>
      </c>
      <c r="GV24" s="2158">
        <v>48.311197618502405</v>
      </c>
      <c r="GW24" s="2352">
        <v>10442</v>
      </c>
      <c r="GX24" s="2328">
        <v>-12.553387488485043</v>
      </c>
      <c r="GY24" s="2353"/>
      <c r="GZ24" s="2330"/>
      <c r="HA24" s="2353"/>
      <c r="HB24" s="2330"/>
      <c r="HC24" s="2353"/>
      <c r="HD24" s="2330"/>
      <c r="HE24" s="2353"/>
      <c r="HF24" s="2330"/>
      <c r="HG24" s="2353"/>
      <c r="HH24" s="2330"/>
      <c r="HI24" s="2353"/>
      <c r="HJ24" s="2330"/>
      <c r="HK24" s="2353"/>
      <c r="HL24" s="2330"/>
      <c r="HM24" s="2353"/>
      <c r="HN24" s="2330"/>
      <c r="HO24" s="2353"/>
      <c r="HP24" s="2330"/>
      <c r="HQ24" s="2353"/>
      <c r="HR24" s="2331"/>
      <c r="HS24" s="2354"/>
      <c r="HT24" s="2333"/>
      <c r="HU24" s="2719"/>
      <c r="HV24" s="396"/>
      <c r="HW24" s="1794"/>
      <c r="HX24" s="2719"/>
      <c r="HY24" s="1946"/>
      <c r="HZ24" s="1922"/>
      <c r="IA24" s="2752"/>
      <c r="IB24" s="1957"/>
      <c r="IC24" s="1931"/>
      <c r="ID24" s="2727"/>
      <c r="IE24" s="1480"/>
      <c r="IF24" s="1542"/>
      <c r="IG24" s="2722"/>
      <c r="II24" s="2556"/>
    </row>
    <row r="25" spans="1:243">
      <c r="A25" s="2"/>
      <c r="B25" s="79"/>
      <c r="C25" s="89" t="s">
        <v>57</v>
      </c>
      <c r="D25" s="412">
        <v>18461</v>
      </c>
      <c r="E25" s="413">
        <v>25502</v>
      </c>
      <c r="F25" s="413">
        <v>28014</v>
      </c>
      <c r="G25" s="386">
        <v>30887</v>
      </c>
      <c r="H25" s="387">
        <v>10048</v>
      </c>
      <c r="I25" s="732">
        <v>13699</v>
      </c>
      <c r="J25" s="413">
        <v>30618</v>
      </c>
      <c r="K25" s="386">
        <v>30857</v>
      </c>
      <c r="L25" s="387">
        <v>14279</v>
      </c>
      <c r="M25" s="732">
        <v>14663</v>
      </c>
      <c r="N25" s="413">
        <v>27245</v>
      </c>
      <c r="O25" s="386">
        <v>25614</v>
      </c>
      <c r="P25" s="387">
        <v>12776</v>
      </c>
      <c r="Q25" s="732">
        <v>12867</v>
      </c>
      <c r="R25" s="413">
        <v>22230</v>
      </c>
      <c r="S25" s="386">
        <v>22809</v>
      </c>
      <c r="T25" s="387">
        <v>11127</v>
      </c>
      <c r="U25" s="732">
        <v>9696</v>
      </c>
      <c r="V25" s="413">
        <v>31962</v>
      </c>
      <c r="W25" s="386">
        <v>30942</v>
      </c>
      <c r="X25" s="387">
        <v>14042</v>
      </c>
      <c r="Y25" s="732">
        <v>15567</v>
      </c>
      <c r="Z25" s="413">
        <v>34786</v>
      </c>
      <c r="AA25" s="386">
        <v>39046</v>
      </c>
      <c r="AB25" s="387">
        <v>14044</v>
      </c>
      <c r="AC25" s="732">
        <v>18266</v>
      </c>
      <c r="AD25" s="413">
        <v>44413</v>
      </c>
      <c r="AE25" s="386">
        <v>45626</v>
      </c>
      <c r="AF25" s="387">
        <v>20558</v>
      </c>
      <c r="AG25" s="732">
        <v>22087</v>
      </c>
      <c r="AH25" s="388">
        <v>3880</v>
      </c>
      <c r="AI25" s="414"/>
      <c r="AJ25" s="390">
        <v>2839</v>
      </c>
      <c r="AK25" s="414"/>
      <c r="AL25" s="390">
        <v>4289</v>
      </c>
      <c r="AM25" s="414"/>
      <c r="AN25" s="390">
        <v>4132</v>
      </c>
      <c r="AO25" s="414"/>
      <c r="AP25" s="390">
        <v>4017</v>
      </c>
      <c r="AQ25" s="414"/>
      <c r="AR25" s="390">
        <v>3759</v>
      </c>
      <c r="AS25" s="414"/>
      <c r="AT25" s="390">
        <v>3904</v>
      </c>
      <c r="AU25" s="414"/>
      <c r="AV25" s="390">
        <v>4297</v>
      </c>
      <c r="AW25" s="414"/>
      <c r="AX25" s="390">
        <v>4565</v>
      </c>
      <c r="AY25" s="414"/>
      <c r="AZ25" s="390">
        <v>4873</v>
      </c>
      <c r="BA25" s="414"/>
      <c r="BB25" s="390">
        <v>5047</v>
      </c>
      <c r="BC25" s="414"/>
      <c r="BD25" s="390">
        <v>5240</v>
      </c>
      <c r="BE25" s="414"/>
      <c r="BF25" s="415">
        <f t="shared" si="0"/>
        <v>50842</v>
      </c>
      <c r="BG25" s="364">
        <v>50112</v>
      </c>
      <c r="BH25" s="365">
        <v>22916</v>
      </c>
      <c r="BI25" s="732">
        <v>24674</v>
      </c>
      <c r="BJ25" s="388">
        <v>3887</v>
      </c>
      <c r="BK25" s="416">
        <f t="shared" si="16"/>
        <v>100.18041237113403</v>
      </c>
      <c r="BL25" s="390">
        <v>2665</v>
      </c>
      <c r="BM25" s="416">
        <f t="shared" si="18"/>
        <v>93.871081366678411</v>
      </c>
      <c r="BN25" s="390">
        <v>3726</v>
      </c>
      <c r="BO25" s="416">
        <f t="shared" si="19"/>
        <v>86.87339706225228</v>
      </c>
      <c r="BP25" s="390">
        <v>3209</v>
      </c>
      <c r="BQ25" s="416">
        <f t="shared" si="20"/>
        <v>77.662149080348499</v>
      </c>
      <c r="BR25" s="390">
        <v>3367</v>
      </c>
      <c r="BS25" s="416">
        <f t="shared" si="21"/>
        <v>83.818770226537225</v>
      </c>
      <c r="BT25" s="390">
        <v>3597</v>
      </c>
      <c r="BU25" s="416">
        <f t="shared" si="22"/>
        <v>95.690343176376686</v>
      </c>
      <c r="BV25" s="390">
        <v>3314</v>
      </c>
      <c r="BW25" s="416">
        <f t="shared" si="23"/>
        <v>84.887295081967224</v>
      </c>
      <c r="BX25" s="390">
        <v>3066</v>
      </c>
      <c r="BY25" s="416">
        <f t="shared" si="24"/>
        <v>71.352106120549223</v>
      </c>
      <c r="BZ25" s="390">
        <v>2895</v>
      </c>
      <c r="CA25" s="416">
        <f t="shared" si="25"/>
        <v>63.417305585980287</v>
      </c>
      <c r="CB25" s="390">
        <v>3030</v>
      </c>
      <c r="CC25" s="416">
        <f t="shared" si="26"/>
        <v>62.179355633080235</v>
      </c>
      <c r="CD25" s="390">
        <v>4366</v>
      </c>
      <c r="CE25" s="416">
        <f t="shared" si="27"/>
        <v>86.506835744006338</v>
      </c>
      <c r="CF25" s="388">
        <v>4323</v>
      </c>
      <c r="CG25" s="416">
        <f t="shared" si="28"/>
        <v>82.5</v>
      </c>
      <c r="CH25" s="415">
        <f t="shared" si="13"/>
        <v>41445</v>
      </c>
      <c r="CI25" s="364">
        <v>43994</v>
      </c>
      <c r="CJ25" s="365">
        <v>20451</v>
      </c>
      <c r="CK25" s="732">
        <v>19448</v>
      </c>
      <c r="CL25" s="417">
        <v>4757</v>
      </c>
      <c r="CM25" s="392">
        <v>22.382299974273209</v>
      </c>
      <c r="CN25" s="388">
        <v>3247</v>
      </c>
      <c r="CO25" s="392">
        <v>21.838649155722337</v>
      </c>
      <c r="CP25" s="388">
        <v>4823</v>
      </c>
      <c r="CQ25" s="392">
        <v>29.441760601180874</v>
      </c>
      <c r="CR25" s="388">
        <v>4288</v>
      </c>
      <c r="CS25" s="392">
        <v>33.624181988158313</v>
      </c>
      <c r="CT25" s="388">
        <v>4392</v>
      </c>
      <c r="CU25" s="393">
        <v>30.442530442530455</v>
      </c>
      <c r="CV25" s="390">
        <v>4321</v>
      </c>
      <c r="CW25" s="392">
        <v>20.127884348067823</v>
      </c>
      <c r="CX25" s="388">
        <v>4334</v>
      </c>
      <c r="CY25" s="392">
        <v>30.778515389257677</v>
      </c>
      <c r="CZ25" s="388">
        <v>4126</v>
      </c>
      <c r="DA25" s="392">
        <v>34.572733202870211</v>
      </c>
      <c r="DB25" s="388">
        <v>4373</v>
      </c>
      <c r="DC25" s="392">
        <v>51.053540587219345</v>
      </c>
      <c r="DD25" s="388">
        <v>4635</v>
      </c>
      <c r="DE25" s="392">
        <v>52.970297029702976</v>
      </c>
      <c r="DF25" s="388">
        <v>4656</v>
      </c>
      <c r="DG25" s="392">
        <v>6.6422354557947898</v>
      </c>
      <c r="DH25" s="388">
        <v>4714</v>
      </c>
      <c r="DI25" s="393">
        <v>9.0446449225075156</v>
      </c>
      <c r="DJ25" s="415">
        <f t="shared" si="14"/>
        <v>52666</v>
      </c>
      <c r="DK25" s="364">
        <v>50900</v>
      </c>
      <c r="DL25" s="365">
        <v>25828</v>
      </c>
      <c r="DM25" s="732">
        <v>25834</v>
      </c>
      <c r="DN25" s="417">
        <v>4880</v>
      </c>
      <c r="DO25" s="394">
        <v>2.5856632331301199</v>
      </c>
      <c r="DP25" s="390">
        <v>2064</v>
      </c>
      <c r="DQ25" s="393">
        <v>-36.433631044040652</v>
      </c>
      <c r="DR25" s="418">
        <v>4117</v>
      </c>
      <c r="DS25" s="393">
        <v>-14.638191996682565</v>
      </c>
      <c r="DT25" s="418">
        <v>3879</v>
      </c>
      <c r="DU25" s="393">
        <v>-9.5382462686567067</v>
      </c>
      <c r="DV25" s="418">
        <v>4378</v>
      </c>
      <c r="DW25" s="393">
        <v>-0.31876138433514711</v>
      </c>
      <c r="DX25" s="418">
        <v>4027</v>
      </c>
      <c r="DY25" s="393">
        <v>-6.8039805600555496</v>
      </c>
      <c r="DZ25" s="418">
        <v>4833</v>
      </c>
      <c r="EA25" s="393">
        <v>11.513613290263038</v>
      </c>
      <c r="EB25" s="418">
        <v>3498</v>
      </c>
      <c r="EC25" s="393">
        <v>-15.220552593310714</v>
      </c>
      <c r="ED25" s="418">
        <v>3831</v>
      </c>
      <c r="EE25" s="393">
        <v>-12.39423736565287</v>
      </c>
      <c r="EF25" s="418">
        <v>4446</v>
      </c>
      <c r="EG25" s="393">
        <v>-4.0776699029126178</v>
      </c>
      <c r="EH25" s="418">
        <v>5346</v>
      </c>
      <c r="EI25" s="393">
        <v>14.819587628865975</v>
      </c>
      <c r="EJ25" s="418">
        <v>4821</v>
      </c>
      <c r="EK25" s="1046">
        <v>2.2698345354263978</v>
      </c>
      <c r="EL25" s="1213">
        <v>50120</v>
      </c>
      <c r="EM25" s="386">
        <v>50734</v>
      </c>
      <c r="EN25" s="365">
        <v>23345</v>
      </c>
      <c r="EO25" s="1061">
        <v>24446</v>
      </c>
      <c r="EP25" s="1138">
        <v>3740</v>
      </c>
      <c r="EQ25" s="1195">
        <v>-23.360655737704917</v>
      </c>
      <c r="ER25" s="390">
        <v>3940</v>
      </c>
      <c r="ES25" s="393">
        <v>90.891472868217051</v>
      </c>
      <c r="ET25" s="418">
        <v>3995</v>
      </c>
      <c r="EU25" s="393">
        <v>-2.9633228078698011</v>
      </c>
      <c r="EV25" s="418">
        <v>859</v>
      </c>
      <c r="EW25" s="393">
        <v>-77.855117298272745</v>
      </c>
      <c r="EX25" s="418">
        <v>1945</v>
      </c>
      <c r="EY25" s="393">
        <v>-55.5733211512106</v>
      </c>
      <c r="EZ25" s="418">
        <v>2438</v>
      </c>
      <c r="FA25" s="393">
        <v>-39.458654084926749</v>
      </c>
      <c r="FB25" s="1382">
        <v>3448</v>
      </c>
      <c r="FC25" s="1195">
        <v>-28.657148768880617</v>
      </c>
      <c r="FD25" s="1382">
        <v>3047</v>
      </c>
      <c r="FE25" s="1195">
        <v>-12.893081761006286</v>
      </c>
      <c r="FF25" s="1382">
        <v>4576</v>
      </c>
      <c r="FG25" s="1195">
        <v>19.446619681545286</v>
      </c>
      <c r="FH25" s="1382">
        <v>5454</v>
      </c>
      <c r="FI25" s="1195">
        <v>22.672064777327932</v>
      </c>
      <c r="FJ25" s="1382">
        <v>4892</v>
      </c>
      <c r="FK25" s="393">
        <v>-8.492330714552935</v>
      </c>
      <c r="FL25" s="1382">
        <v>4908</v>
      </c>
      <c r="FM25" s="1195">
        <v>1.8046048537647721</v>
      </c>
      <c r="FN25" s="1590">
        <v>43242</v>
      </c>
      <c r="FO25" s="1662">
        <v>40286</v>
      </c>
      <c r="FP25" s="1655">
        <v>-20.593684708479515</v>
      </c>
      <c r="FQ25" s="1733">
        <v>16917</v>
      </c>
      <c r="FR25" s="1061">
        <v>16313</v>
      </c>
      <c r="FS25" s="1877">
        <v>2541</v>
      </c>
      <c r="FT25" s="1871">
        <v>-32.058823529411768</v>
      </c>
      <c r="FU25" s="1382">
        <v>1455</v>
      </c>
      <c r="FV25" s="393">
        <v>-63.07106598984771</v>
      </c>
      <c r="FW25" s="1382">
        <v>4723</v>
      </c>
      <c r="FX25" s="393">
        <v>18.222778473091367</v>
      </c>
      <c r="FY25" s="1382">
        <v>4032</v>
      </c>
      <c r="FZ25" s="393">
        <v>369.38300349243303</v>
      </c>
      <c r="GA25" s="1382">
        <v>3549</v>
      </c>
      <c r="GB25" s="393">
        <v>82.467866323907458</v>
      </c>
      <c r="GC25" s="1382">
        <v>3399</v>
      </c>
      <c r="GD25" s="393">
        <v>39.417555373256761</v>
      </c>
      <c r="GE25" s="1382">
        <v>1821</v>
      </c>
      <c r="GF25" s="393">
        <v>-47.18677494199536</v>
      </c>
      <c r="GG25" s="1382">
        <v>655</v>
      </c>
      <c r="GH25" s="393">
        <v>-78.503446012471287</v>
      </c>
      <c r="GI25" s="1382">
        <v>885</v>
      </c>
      <c r="GJ25" s="393">
        <v>-80.65996503496504</v>
      </c>
      <c r="GK25" s="1382">
        <v>1597</v>
      </c>
      <c r="GL25" s="393">
        <v>-70.718738540520718</v>
      </c>
      <c r="GM25" s="1382">
        <v>2500</v>
      </c>
      <c r="GN25" s="1195">
        <v>-48.896156991005725</v>
      </c>
      <c r="GO25" s="1382">
        <v>3205</v>
      </c>
      <c r="GP25" s="1871">
        <v>-34.698451507742462</v>
      </c>
      <c r="GQ25" s="1890">
        <v>30362</v>
      </c>
      <c r="GR25" s="1904">
        <v>-29.785856343369872</v>
      </c>
      <c r="GS25" s="1336"/>
      <c r="GT25" s="1431"/>
      <c r="GU25" s="1480">
        <v>14341</v>
      </c>
      <c r="GV25" s="2158">
        <v>-12.088518359590509</v>
      </c>
      <c r="GW25" s="2352">
        <v>3266</v>
      </c>
      <c r="GX25" s="2328">
        <v>28.532073986619423</v>
      </c>
      <c r="GY25" s="2353"/>
      <c r="GZ25" s="2330"/>
      <c r="HA25" s="2353"/>
      <c r="HB25" s="2330"/>
      <c r="HC25" s="2353"/>
      <c r="HD25" s="2330"/>
      <c r="HE25" s="2353"/>
      <c r="HF25" s="2330"/>
      <c r="HG25" s="2353"/>
      <c r="HH25" s="2330"/>
      <c r="HI25" s="2353"/>
      <c r="HJ25" s="2330"/>
      <c r="HK25" s="2353"/>
      <c r="HL25" s="2330"/>
      <c r="HM25" s="2353"/>
      <c r="HN25" s="2330"/>
      <c r="HO25" s="2353"/>
      <c r="HP25" s="2330"/>
      <c r="HQ25" s="2353"/>
      <c r="HR25" s="2331"/>
      <c r="HS25" s="2354"/>
      <c r="HT25" s="2333"/>
      <c r="HU25" s="2719"/>
      <c r="HV25" s="396"/>
      <c r="HW25" s="1794"/>
      <c r="HX25" s="2719"/>
      <c r="HY25" s="1946"/>
      <c r="HZ25" s="1922"/>
      <c r="IA25" s="2752"/>
      <c r="IB25" s="1957"/>
      <c r="IC25" s="1931"/>
      <c r="ID25" s="2727"/>
      <c r="IE25" s="1480"/>
      <c r="IF25" s="1542"/>
      <c r="IG25" s="2722"/>
      <c r="II25" s="2556"/>
    </row>
    <row r="26" spans="1:243">
      <c r="A26" s="2"/>
      <c r="B26" s="79"/>
      <c r="C26" s="89" t="s">
        <v>107</v>
      </c>
      <c r="D26" s="412">
        <v>52402</v>
      </c>
      <c r="E26" s="413">
        <v>54251</v>
      </c>
      <c r="F26" s="413">
        <v>51151</v>
      </c>
      <c r="G26" s="386">
        <v>63379</v>
      </c>
      <c r="H26" s="387">
        <v>18167</v>
      </c>
      <c r="I26" s="732">
        <v>27321</v>
      </c>
      <c r="J26" s="413">
        <v>75515</v>
      </c>
      <c r="K26" s="386">
        <v>83839</v>
      </c>
      <c r="L26" s="387">
        <v>37196</v>
      </c>
      <c r="M26" s="732">
        <v>37400</v>
      </c>
      <c r="N26" s="413">
        <v>136525</v>
      </c>
      <c r="O26" s="386">
        <v>161321</v>
      </c>
      <c r="P26" s="387">
        <v>56620</v>
      </c>
      <c r="Q26" s="732">
        <v>68716</v>
      </c>
      <c r="R26" s="413">
        <v>192040</v>
      </c>
      <c r="S26" s="386">
        <v>189393</v>
      </c>
      <c r="T26" s="387">
        <v>104738</v>
      </c>
      <c r="U26" s="732">
        <v>101475</v>
      </c>
      <c r="V26" s="413">
        <v>173769</v>
      </c>
      <c r="W26" s="386">
        <v>154218</v>
      </c>
      <c r="X26" s="387">
        <v>86659</v>
      </c>
      <c r="Y26" s="732">
        <v>84557</v>
      </c>
      <c r="Z26" s="413">
        <v>147791</v>
      </c>
      <c r="AA26" s="386">
        <v>159591</v>
      </c>
      <c r="AB26" s="387">
        <v>65010</v>
      </c>
      <c r="AC26" s="732">
        <v>75596</v>
      </c>
      <c r="AD26" s="413">
        <v>158714</v>
      </c>
      <c r="AE26" s="386">
        <v>146967</v>
      </c>
      <c r="AF26" s="387">
        <v>80958</v>
      </c>
      <c r="AG26" s="732">
        <v>80766</v>
      </c>
      <c r="AH26" s="388">
        <v>9507</v>
      </c>
      <c r="AI26" s="414"/>
      <c r="AJ26" s="390">
        <v>11810</v>
      </c>
      <c r="AK26" s="414"/>
      <c r="AL26" s="390">
        <v>8489</v>
      </c>
      <c r="AM26" s="414"/>
      <c r="AN26" s="390">
        <v>7788</v>
      </c>
      <c r="AO26" s="414"/>
      <c r="AP26" s="390">
        <v>13732</v>
      </c>
      <c r="AQ26" s="414"/>
      <c r="AR26" s="390">
        <v>14738</v>
      </c>
      <c r="AS26" s="414"/>
      <c r="AT26" s="390">
        <v>13950</v>
      </c>
      <c r="AU26" s="414"/>
      <c r="AV26" s="390">
        <v>14197</v>
      </c>
      <c r="AW26" s="414"/>
      <c r="AX26" s="390">
        <v>11878</v>
      </c>
      <c r="AY26" s="414"/>
      <c r="AZ26" s="390">
        <v>12225</v>
      </c>
      <c r="BA26" s="414"/>
      <c r="BB26" s="390">
        <v>14518</v>
      </c>
      <c r="BC26" s="414"/>
      <c r="BD26" s="390">
        <v>13671</v>
      </c>
      <c r="BE26" s="414"/>
      <c r="BF26" s="415">
        <f t="shared" si="0"/>
        <v>146503</v>
      </c>
      <c r="BG26" s="364">
        <v>153980</v>
      </c>
      <c r="BH26" s="365">
        <v>66064</v>
      </c>
      <c r="BI26" s="732">
        <v>76283</v>
      </c>
      <c r="BJ26" s="388">
        <v>11767</v>
      </c>
      <c r="BK26" s="416">
        <f t="shared" si="16"/>
        <v>123.77195750499632</v>
      </c>
      <c r="BL26" s="390">
        <v>11960</v>
      </c>
      <c r="BM26" s="416">
        <f t="shared" si="18"/>
        <v>101.27011007620661</v>
      </c>
      <c r="BN26" s="390">
        <v>13556</v>
      </c>
      <c r="BO26" s="416">
        <f t="shared" si="19"/>
        <v>159.68900930616093</v>
      </c>
      <c r="BP26" s="390">
        <v>13500</v>
      </c>
      <c r="BQ26" s="416">
        <f t="shared" si="20"/>
        <v>173.34360554699538</v>
      </c>
      <c r="BR26" s="390">
        <v>13275</v>
      </c>
      <c r="BS26" s="416">
        <f t="shared" si="21"/>
        <v>96.67200699096999</v>
      </c>
      <c r="BT26" s="390">
        <v>11137</v>
      </c>
      <c r="BU26" s="416">
        <f t="shared" si="22"/>
        <v>75.56656262722214</v>
      </c>
      <c r="BV26" s="390">
        <v>11848</v>
      </c>
      <c r="BW26" s="416">
        <f t="shared" si="23"/>
        <v>84.931899641577061</v>
      </c>
      <c r="BX26" s="390">
        <v>12169</v>
      </c>
      <c r="BY26" s="416">
        <f t="shared" si="24"/>
        <v>85.715291963090792</v>
      </c>
      <c r="BZ26" s="390">
        <v>13014</v>
      </c>
      <c r="CA26" s="416">
        <f t="shared" si="25"/>
        <v>109.56389964640512</v>
      </c>
      <c r="CB26" s="390">
        <v>13597</v>
      </c>
      <c r="CC26" s="416">
        <f t="shared" si="26"/>
        <v>111.22290388548058</v>
      </c>
      <c r="CD26" s="390">
        <v>14456</v>
      </c>
      <c r="CE26" s="416">
        <f t="shared" si="27"/>
        <v>99.572943931671034</v>
      </c>
      <c r="CF26" s="388">
        <v>13107</v>
      </c>
      <c r="CG26" s="416">
        <f t="shared" si="28"/>
        <v>95.874478823787584</v>
      </c>
      <c r="CH26" s="415">
        <f t="shared" si="13"/>
        <v>153386</v>
      </c>
      <c r="CI26" s="364">
        <v>153540</v>
      </c>
      <c r="CJ26" s="365">
        <v>75195</v>
      </c>
      <c r="CK26" s="732">
        <v>74943</v>
      </c>
      <c r="CL26" s="417">
        <v>12967</v>
      </c>
      <c r="CM26" s="392">
        <v>10.198011387779388</v>
      </c>
      <c r="CN26" s="388">
        <v>11481</v>
      </c>
      <c r="CO26" s="392">
        <v>-4.0050167224080298</v>
      </c>
      <c r="CP26" s="388">
        <v>12989</v>
      </c>
      <c r="CQ26" s="392">
        <v>-4.1826497491885561</v>
      </c>
      <c r="CR26" s="388">
        <v>13240</v>
      </c>
      <c r="CS26" s="392">
        <v>-1.9259259259259238</v>
      </c>
      <c r="CT26" s="388">
        <v>14451</v>
      </c>
      <c r="CU26" s="393">
        <v>8.8587570621468927</v>
      </c>
      <c r="CV26" s="390">
        <v>14088</v>
      </c>
      <c r="CW26" s="392">
        <v>26.497261380982323</v>
      </c>
      <c r="CX26" s="388">
        <v>15723</v>
      </c>
      <c r="CY26" s="392">
        <v>32.705941931127626</v>
      </c>
      <c r="CZ26" s="388">
        <v>16036</v>
      </c>
      <c r="DA26" s="392">
        <v>31.777467335031645</v>
      </c>
      <c r="DB26" s="388">
        <v>13077</v>
      </c>
      <c r="DC26" s="392">
        <v>0.48409405255878823</v>
      </c>
      <c r="DD26" s="388">
        <v>13438</v>
      </c>
      <c r="DE26" s="392">
        <v>-1.169375597558286</v>
      </c>
      <c r="DF26" s="388">
        <v>11144</v>
      </c>
      <c r="DG26" s="392">
        <v>-22.9109020475927</v>
      </c>
      <c r="DH26" s="388">
        <v>12317</v>
      </c>
      <c r="DI26" s="393">
        <v>-6.0273136491950936</v>
      </c>
      <c r="DJ26" s="415">
        <f t="shared" si="14"/>
        <v>160951</v>
      </c>
      <c r="DK26" s="364">
        <v>159892</v>
      </c>
      <c r="DL26" s="365">
        <v>79216</v>
      </c>
      <c r="DM26" s="732">
        <v>86615</v>
      </c>
      <c r="DN26" s="417">
        <v>13003</v>
      </c>
      <c r="DO26" s="394">
        <v>0.27762782447750567</v>
      </c>
      <c r="DP26" s="390">
        <v>11542</v>
      </c>
      <c r="DQ26" s="393">
        <v>0.53131260343175768</v>
      </c>
      <c r="DR26" s="418">
        <v>11833</v>
      </c>
      <c r="DS26" s="393">
        <v>-8.8998383247363222</v>
      </c>
      <c r="DT26" s="418">
        <v>10743</v>
      </c>
      <c r="DU26" s="393">
        <v>-18.859516616314195</v>
      </c>
      <c r="DV26" s="418">
        <v>12596</v>
      </c>
      <c r="DW26" s="393">
        <v>-12.83648190436648</v>
      </c>
      <c r="DX26" s="418">
        <v>10914</v>
      </c>
      <c r="DY26" s="393">
        <v>-22.529812606473598</v>
      </c>
      <c r="DZ26" s="418">
        <v>11262</v>
      </c>
      <c r="EA26" s="393">
        <v>-28.372448006105714</v>
      </c>
      <c r="EB26" s="418">
        <v>8430</v>
      </c>
      <c r="EC26" s="393">
        <v>-47.430780743327517</v>
      </c>
      <c r="ED26" s="418">
        <v>8157</v>
      </c>
      <c r="EE26" s="393">
        <v>-37.623308098187657</v>
      </c>
      <c r="EF26" s="418">
        <v>6498</v>
      </c>
      <c r="EG26" s="393">
        <v>-51.64458996874535</v>
      </c>
      <c r="EH26" s="418">
        <v>5970</v>
      </c>
      <c r="EI26" s="393">
        <v>-46.428571428571431</v>
      </c>
      <c r="EJ26" s="418">
        <v>5445</v>
      </c>
      <c r="EK26" s="1046">
        <v>-55.792806689940733</v>
      </c>
      <c r="EL26" s="1213">
        <v>116393</v>
      </c>
      <c r="EM26" s="386">
        <v>100606</v>
      </c>
      <c r="EN26" s="365">
        <v>70631</v>
      </c>
      <c r="EO26" s="1061">
        <v>62102</v>
      </c>
      <c r="EP26" s="1138">
        <v>4719</v>
      </c>
      <c r="EQ26" s="1195">
        <v>-63.708374990386837</v>
      </c>
      <c r="ER26" s="390">
        <v>8727</v>
      </c>
      <c r="ES26" s="393">
        <v>-24.389187315889799</v>
      </c>
      <c r="ET26" s="418">
        <v>7145</v>
      </c>
      <c r="EU26" s="393">
        <v>-39.6180174089411</v>
      </c>
      <c r="EV26" s="418">
        <v>0</v>
      </c>
      <c r="EW26" s="1291" t="s">
        <v>28</v>
      </c>
      <c r="EX26" s="418">
        <v>471</v>
      </c>
      <c r="EY26" s="393">
        <v>-96.260717688154969</v>
      </c>
      <c r="EZ26" s="418">
        <v>3141</v>
      </c>
      <c r="FA26" s="393">
        <v>-71.220450797141297</v>
      </c>
      <c r="FB26" s="1382">
        <v>3988</v>
      </c>
      <c r="FC26" s="1195">
        <v>-64.588882969277222</v>
      </c>
      <c r="FD26" s="1382">
        <v>4107</v>
      </c>
      <c r="FE26" s="1195">
        <v>-51.281138790035584</v>
      </c>
      <c r="FF26" s="1382">
        <v>6142</v>
      </c>
      <c r="FG26" s="1195">
        <v>-24.702709329410325</v>
      </c>
      <c r="FH26" s="1382">
        <v>6696</v>
      </c>
      <c r="FI26" s="1195">
        <v>3.0470914127423754</v>
      </c>
      <c r="FJ26" s="1382">
        <v>2563</v>
      </c>
      <c r="FK26" s="393">
        <v>-57.068676716917921</v>
      </c>
      <c r="FL26" s="1382">
        <v>3234</v>
      </c>
      <c r="FM26" s="1195">
        <v>-40.606060606060602</v>
      </c>
      <c r="FN26" s="1590">
        <v>50933</v>
      </c>
      <c r="FO26" s="1662">
        <v>53310</v>
      </c>
      <c r="FP26" s="1655">
        <v>-47.011112657296785</v>
      </c>
      <c r="FQ26" s="1733">
        <v>24203</v>
      </c>
      <c r="FR26" s="1061">
        <v>17849</v>
      </c>
      <c r="FS26" s="1877">
        <v>5783</v>
      </c>
      <c r="FT26" s="1871">
        <v>22.547149819877092</v>
      </c>
      <c r="FU26" s="1382">
        <v>8662</v>
      </c>
      <c r="FV26" s="393">
        <v>-0.74481494213361543</v>
      </c>
      <c r="FW26" s="1382">
        <v>8523</v>
      </c>
      <c r="FX26" s="393">
        <v>19.28621413575928</v>
      </c>
      <c r="FY26" s="1382">
        <v>4946</v>
      </c>
      <c r="FZ26" s="393" t="s">
        <v>28</v>
      </c>
      <c r="GA26" s="1382">
        <v>0</v>
      </c>
      <c r="GB26" s="393">
        <v>-100</v>
      </c>
      <c r="GC26" s="1382">
        <v>3857</v>
      </c>
      <c r="GD26" s="393">
        <v>22.795288124801033</v>
      </c>
      <c r="GE26" s="1382">
        <v>9289</v>
      </c>
      <c r="GF26" s="393">
        <v>132.92377131394181</v>
      </c>
      <c r="GG26" s="1382">
        <v>9239</v>
      </c>
      <c r="GH26" s="393">
        <v>124.9573898222547</v>
      </c>
      <c r="GI26" s="1382">
        <v>5379</v>
      </c>
      <c r="GJ26" s="393">
        <v>-12.422663627482905</v>
      </c>
      <c r="GK26" s="1382">
        <v>7732</v>
      </c>
      <c r="GL26" s="393">
        <v>15.471923536439675</v>
      </c>
      <c r="GM26" s="1382">
        <v>8495</v>
      </c>
      <c r="GN26" s="1195">
        <v>231.44752243464688</v>
      </c>
      <c r="GO26" s="1382">
        <v>7826</v>
      </c>
      <c r="GP26" s="1871">
        <v>141.99134199134198</v>
      </c>
      <c r="GQ26" s="1890">
        <v>79731</v>
      </c>
      <c r="GR26" s="1904">
        <v>56.540945948599131</v>
      </c>
      <c r="GS26" s="1336"/>
      <c r="GT26" s="1431"/>
      <c r="GU26" s="1480">
        <v>32710</v>
      </c>
      <c r="GV26" s="2158">
        <v>83.259566362261182</v>
      </c>
      <c r="GW26" s="2352">
        <v>137</v>
      </c>
      <c r="GX26" s="2328">
        <v>-97.630987376794053</v>
      </c>
      <c r="GY26" s="2353"/>
      <c r="GZ26" s="2330"/>
      <c r="HA26" s="2353"/>
      <c r="HB26" s="2330"/>
      <c r="HC26" s="2353"/>
      <c r="HD26" s="2330"/>
      <c r="HE26" s="2353"/>
      <c r="HF26" s="2330"/>
      <c r="HG26" s="2353"/>
      <c r="HH26" s="2330"/>
      <c r="HI26" s="2353"/>
      <c r="HJ26" s="2330"/>
      <c r="HK26" s="2353"/>
      <c r="HL26" s="2330"/>
      <c r="HM26" s="2353"/>
      <c r="HN26" s="2330"/>
      <c r="HO26" s="2353"/>
      <c r="HP26" s="2330"/>
      <c r="HQ26" s="2353"/>
      <c r="HR26" s="2331"/>
      <c r="HS26" s="2354"/>
      <c r="HT26" s="2333"/>
      <c r="HU26" s="2719"/>
      <c r="HV26" s="396"/>
      <c r="HW26" s="1794"/>
      <c r="HX26" s="2719"/>
      <c r="HY26" s="1946"/>
      <c r="HZ26" s="1922"/>
      <c r="IA26" s="2752"/>
      <c r="IB26" s="1957"/>
      <c r="IC26" s="1931"/>
      <c r="ID26" s="2727"/>
      <c r="IE26" s="1480"/>
      <c r="IF26" s="1542"/>
      <c r="IG26" s="2722"/>
      <c r="II26" s="2556"/>
    </row>
    <row r="27" spans="1:243" ht="15.75" customHeight="1">
      <c r="A27" s="2"/>
      <c r="B27" s="79"/>
      <c r="C27" s="89" t="s">
        <v>108</v>
      </c>
      <c r="D27" s="412">
        <v>445647</v>
      </c>
      <c r="E27" s="413">
        <v>546649</v>
      </c>
      <c r="F27" s="413">
        <v>598521</v>
      </c>
      <c r="G27" s="386">
        <v>722008</v>
      </c>
      <c r="H27" s="387">
        <v>218871</v>
      </c>
      <c r="I27" s="732">
        <v>324538</v>
      </c>
      <c r="J27" s="413">
        <v>769941</v>
      </c>
      <c r="K27" s="386">
        <v>759378</v>
      </c>
      <c r="L27" s="387">
        <v>367622</v>
      </c>
      <c r="M27" s="732">
        <v>346938</v>
      </c>
      <c r="N27" s="413">
        <v>801736</v>
      </c>
      <c r="O27" s="386">
        <v>821397</v>
      </c>
      <c r="P27" s="387">
        <v>317675</v>
      </c>
      <c r="Q27" s="732">
        <v>365816</v>
      </c>
      <c r="R27" s="413">
        <v>749206</v>
      </c>
      <c r="S27" s="386">
        <v>712656</v>
      </c>
      <c r="T27" s="387">
        <v>428401</v>
      </c>
      <c r="U27" s="732">
        <v>408852</v>
      </c>
      <c r="V27" s="413">
        <v>858124</v>
      </c>
      <c r="W27" s="386">
        <v>889917</v>
      </c>
      <c r="X27" s="387">
        <v>383719</v>
      </c>
      <c r="Y27" s="732">
        <v>412463</v>
      </c>
      <c r="Z27" s="413">
        <v>962979</v>
      </c>
      <c r="AA27" s="386">
        <v>940811</v>
      </c>
      <c r="AB27" s="387">
        <v>432948</v>
      </c>
      <c r="AC27" s="732">
        <v>499206</v>
      </c>
      <c r="AD27" s="413">
        <v>1011041</v>
      </c>
      <c r="AE27" s="386">
        <v>1071344</v>
      </c>
      <c r="AF27" s="387">
        <v>457698</v>
      </c>
      <c r="AG27" s="732">
        <v>517735</v>
      </c>
      <c r="AH27" s="388">
        <v>92477</v>
      </c>
      <c r="AI27" s="414"/>
      <c r="AJ27" s="390">
        <v>55618</v>
      </c>
      <c r="AK27" s="414"/>
      <c r="AL27" s="390">
        <v>97872</v>
      </c>
      <c r="AM27" s="414"/>
      <c r="AN27" s="390">
        <v>86610</v>
      </c>
      <c r="AO27" s="414"/>
      <c r="AP27" s="390">
        <v>98893</v>
      </c>
      <c r="AQ27" s="414"/>
      <c r="AR27" s="390">
        <v>87051</v>
      </c>
      <c r="AS27" s="414"/>
      <c r="AT27" s="390">
        <v>87253</v>
      </c>
      <c r="AU27" s="414"/>
      <c r="AV27" s="390">
        <v>83963</v>
      </c>
      <c r="AW27" s="414"/>
      <c r="AX27" s="390">
        <v>94144</v>
      </c>
      <c r="AY27" s="414"/>
      <c r="AZ27" s="390">
        <v>78578</v>
      </c>
      <c r="BA27" s="414"/>
      <c r="BB27" s="390">
        <v>107869</v>
      </c>
      <c r="BC27" s="414"/>
      <c r="BD27" s="390">
        <v>103044</v>
      </c>
      <c r="BE27" s="414"/>
      <c r="BF27" s="415">
        <f t="shared" si="0"/>
        <v>1073372</v>
      </c>
      <c r="BG27" s="364">
        <v>1103762</v>
      </c>
      <c r="BH27" s="365">
        <v>518521</v>
      </c>
      <c r="BI27" s="732">
        <v>537914</v>
      </c>
      <c r="BJ27" s="388">
        <v>85711</v>
      </c>
      <c r="BK27" s="416">
        <f t="shared" si="16"/>
        <v>92.683586188998348</v>
      </c>
      <c r="BL27" s="390">
        <v>83762</v>
      </c>
      <c r="BM27" s="416">
        <f t="shared" si="18"/>
        <v>150.60232298896042</v>
      </c>
      <c r="BN27" s="390">
        <v>106884</v>
      </c>
      <c r="BO27" s="416">
        <f t="shared" si="19"/>
        <v>109.20794507111329</v>
      </c>
      <c r="BP27" s="390">
        <v>85308</v>
      </c>
      <c r="BQ27" s="416">
        <f t="shared" si="20"/>
        <v>98.496709386906815</v>
      </c>
      <c r="BR27" s="390">
        <v>93157</v>
      </c>
      <c r="BS27" s="416">
        <f t="shared" si="21"/>
        <v>94.199791694053175</v>
      </c>
      <c r="BT27" s="390">
        <v>107562</v>
      </c>
      <c r="BU27" s="416">
        <f t="shared" si="22"/>
        <v>123.56204983285659</v>
      </c>
      <c r="BV27" s="390">
        <v>105098</v>
      </c>
      <c r="BW27" s="416">
        <f t="shared" si="23"/>
        <v>120.45201884175903</v>
      </c>
      <c r="BX27" s="390">
        <v>89351</v>
      </c>
      <c r="BY27" s="416">
        <f t="shared" si="24"/>
        <v>106.41711229946524</v>
      </c>
      <c r="BZ27" s="390">
        <v>104935</v>
      </c>
      <c r="CA27" s="416">
        <f t="shared" si="25"/>
        <v>111.46222807613869</v>
      </c>
      <c r="CB27" s="390">
        <v>87432</v>
      </c>
      <c r="CC27" s="416">
        <f t="shared" si="26"/>
        <v>111.26778487617399</v>
      </c>
      <c r="CD27" s="390">
        <v>99184</v>
      </c>
      <c r="CE27" s="416">
        <f t="shared" si="27"/>
        <v>91.948567243601033</v>
      </c>
      <c r="CF27" s="388">
        <v>97030</v>
      </c>
      <c r="CG27" s="416">
        <f t="shared" si="28"/>
        <v>94.163658243080633</v>
      </c>
      <c r="CH27" s="415">
        <f t="shared" si="13"/>
        <v>1145414</v>
      </c>
      <c r="CI27" s="364">
        <v>1141901</v>
      </c>
      <c r="CJ27" s="365">
        <v>562384</v>
      </c>
      <c r="CK27" s="732">
        <v>585411</v>
      </c>
      <c r="CL27" s="417">
        <v>104749</v>
      </c>
      <c r="CM27" s="392">
        <v>22.211851454305759</v>
      </c>
      <c r="CN27" s="388">
        <v>60315</v>
      </c>
      <c r="CO27" s="392">
        <v>-27.992407058093178</v>
      </c>
      <c r="CP27" s="388">
        <v>107780</v>
      </c>
      <c r="CQ27" s="392">
        <v>0.83829198009055972</v>
      </c>
      <c r="CR27" s="388">
        <v>90242</v>
      </c>
      <c r="CS27" s="392">
        <v>5.7837483002766419</v>
      </c>
      <c r="CT27" s="388">
        <v>115783</v>
      </c>
      <c r="CU27" s="393">
        <v>24.288029885032799</v>
      </c>
      <c r="CV27" s="390">
        <v>111636</v>
      </c>
      <c r="CW27" s="392">
        <v>3.7875829754002268</v>
      </c>
      <c r="CX27" s="388">
        <v>124218</v>
      </c>
      <c r="CY27" s="392">
        <v>18.192544101695546</v>
      </c>
      <c r="CZ27" s="388">
        <v>113493</v>
      </c>
      <c r="DA27" s="392">
        <v>27.019283499904873</v>
      </c>
      <c r="DB27" s="388">
        <v>115881</v>
      </c>
      <c r="DC27" s="392">
        <v>10.431219326249575</v>
      </c>
      <c r="DD27" s="388">
        <v>112728</v>
      </c>
      <c r="DE27" s="392">
        <v>28.932198737304418</v>
      </c>
      <c r="DF27" s="388">
        <v>136056</v>
      </c>
      <c r="DG27" s="392">
        <v>37.175350863042411</v>
      </c>
      <c r="DH27" s="388">
        <v>124128</v>
      </c>
      <c r="DI27" s="393">
        <v>27.927445120065954</v>
      </c>
      <c r="DJ27" s="415">
        <f t="shared" si="14"/>
        <v>1317009</v>
      </c>
      <c r="DK27" s="364">
        <v>1350749</v>
      </c>
      <c r="DL27" s="365">
        <v>590505</v>
      </c>
      <c r="DM27" s="732">
        <v>671253</v>
      </c>
      <c r="DN27" s="417">
        <v>122758</v>
      </c>
      <c r="DO27" s="394">
        <v>17.192526897631495</v>
      </c>
      <c r="DP27" s="390">
        <v>67895</v>
      </c>
      <c r="DQ27" s="393">
        <v>12.567354721047835</v>
      </c>
      <c r="DR27" s="418">
        <v>115931</v>
      </c>
      <c r="DS27" s="393">
        <v>7.5626275746891736</v>
      </c>
      <c r="DT27" s="418">
        <v>112034</v>
      </c>
      <c r="DU27" s="393">
        <v>24.148400966290652</v>
      </c>
      <c r="DV27" s="418">
        <v>120812</v>
      </c>
      <c r="DW27" s="393">
        <v>4.3434701121926196</v>
      </c>
      <c r="DX27" s="418">
        <v>118959</v>
      </c>
      <c r="DY27" s="393">
        <v>6.5597119208857322</v>
      </c>
      <c r="DZ27" s="418">
        <v>118013</v>
      </c>
      <c r="EA27" s="393">
        <v>-4.9952502857878898</v>
      </c>
      <c r="EB27" s="418">
        <v>104060</v>
      </c>
      <c r="EC27" s="393">
        <v>-8.3115258209757457</v>
      </c>
      <c r="ED27" s="418">
        <v>110794</v>
      </c>
      <c r="EE27" s="393">
        <v>-4.389848206349626</v>
      </c>
      <c r="EF27" s="418">
        <v>124134</v>
      </c>
      <c r="EG27" s="393">
        <v>10.118160527996594</v>
      </c>
      <c r="EH27" s="418">
        <v>142978</v>
      </c>
      <c r="EI27" s="393">
        <v>5.0876109837125938</v>
      </c>
      <c r="EJ27" s="418">
        <v>145937</v>
      </c>
      <c r="EK27" s="1046">
        <v>17.569766692446493</v>
      </c>
      <c r="EL27" s="1213">
        <v>1404305</v>
      </c>
      <c r="EM27" s="386">
        <v>1311208</v>
      </c>
      <c r="EN27" s="365">
        <v>658389</v>
      </c>
      <c r="EO27" s="1061">
        <v>684672</v>
      </c>
      <c r="EP27" s="1138">
        <v>107284</v>
      </c>
      <c r="EQ27" s="1195">
        <v>-12.605288453705668</v>
      </c>
      <c r="ER27" s="390">
        <v>15311</v>
      </c>
      <c r="ES27" s="393">
        <v>-77.44900213565063</v>
      </c>
      <c r="ET27" s="418">
        <v>90892</v>
      </c>
      <c r="EU27" s="393">
        <v>-21.598192028016655</v>
      </c>
      <c r="EV27" s="418">
        <v>143135</v>
      </c>
      <c r="EW27" s="393">
        <v>27.760322759162406</v>
      </c>
      <c r="EX27" s="418">
        <v>137071</v>
      </c>
      <c r="EY27" s="393">
        <v>13.45810018872298</v>
      </c>
      <c r="EZ27" s="418">
        <v>144611</v>
      </c>
      <c r="FA27" s="393">
        <v>21.563732042132159</v>
      </c>
      <c r="FB27" s="1382">
        <v>155001</v>
      </c>
      <c r="FC27" s="1195">
        <v>31.342309745536511</v>
      </c>
      <c r="FD27" s="1382">
        <v>119711</v>
      </c>
      <c r="FE27" s="1195">
        <v>15.040361330001929</v>
      </c>
      <c r="FF27" s="1382">
        <v>164563</v>
      </c>
      <c r="FG27" s="1195">
        <v>48.530606350524408</v>
      </c>
      <c r="FH27" s="1382">
        <v>136873</v>
      </c>
      <c r="FI27" s="1195">
        <v>10.26229719496672</v>
      </c>
      <c r="FJ27" s="1382">
        <v>158927</v>
      </c>
      <c r="FK27" s="393">
        <v>11.154862985913923</v>
      </c>
      <c r="FL27" s="1382">
        <v>164291</v>
      </c>
      <c r="FM27" s="1195">
        <v>12.576659791553894</v>
      </c>
      <c r="FN27" s="1590">
        <v>1537670</v>
      </c>
      <c r="FO27" s="1662">
        <v>1716624</v>
      </c>
      <c r="FP27" s="1655">
        <v>30.919274440058331</v>
      </c>
      <c r="FQ27" s="1733">
        <v>638304</v>
      </c>
      <c r="FR27" s="1061">
        <v>864092</v>
      </c>
      <c r="FS27" s="1877">
        <v>151363</v>
      </c>
      <c r="FT27" s="1871">
        <v>41.086275679504865</v>
      </c>
      <c r="FU27" s="1382">
        <v>89488</v>
      </c>
      <c r="FV27" s="393">
        <v>484.46868264646332</v>
      </c>
      <c r="FW27" s="1382">
        <v>151590</v>
      </c>
      <c r="FX27" s="393">
        <v>66.780354706684875</v>
      </c>
      <c r="FY27" s="1382">
        <v>140920</v>
      </c>
      <c r="FZ27" s="393">
        <v>-1.5474901316938485</v>
      </c>
      <c r="GA27" s="1382">
        <v>129074</v>
      </c>
      <c r="GB27" s="393">
        <v>-5.8342027124628828</v>
      </c>
      <c r="GC27" s="1382">
        <v>144440</v>
      </c>
      <c r="GD27" s="393">
        <v>-0.11824826603785255</v>
      </c>
      <c r="GE27" s="1382">
        <v>159538</v>
      </c>
      <c r="GF27" s="393">
        <v>2.9270778898200689</v>
      </c>
      <c r="GG27" s="1382">
        <v>83415</v>
      </c>
      <c r="GH27" s="393">
        <v>-30.319686578509902</v>
      </c>
      <c r="GI27" s="1382">
        <v>94530</v>
      </c>
      <c r="GJ27" s="393">
        <v>-42.55695387176948</v>
      </c>
      <c r="GK27" s="1382">
        <v>134701</v>
      </c>
      <c r="GL27" s="393">
        <v>-1.5868725022466066</v>
      </c>
      <c r="GM27" s="1382">
        <v>170452</v>
      </c>
      <c r="GN27" s="1195">
        <v>7.2517570960252158</v>
      </c>
      <c r="GO27" s="1382">
        <v>200142</v>
      </c>
      <c r="GP27" s="1871">
        <v>21.821645738354505</v>
      </c>
      <c r="GQ27" s="1890">
        <v>1649653</v>
      </c>
      <c r="GR27" s="1904">
        <v>7.2826419192674621</v>
      </c>
      <c r="GS27" s="1336"/>
      <c r="GT27" s="1431"/>
      <c r="GU27" s="1480">
        <v>751917</v>
      </c>
      <c r="GV27" s="2158">
        <v>-12.981835267540959</v>
      </c>
      <c r="GW27" s="2352">
        <v>127967</v>
      </c>
      <c r="GX27" s="2328">
        <v>-15.456881800704267</v>
      </c>
      <c r="GY27" s="2353"/>
      <c r="GZ27" s="2330"/>
      <c r="HA27" s="2353"/>
      <c r="HB27" s="2330"/>
      <c r="HC27" s="2353"/>
      <c r="HD27" s="2330"/>
      <c r="HE27" s="2353"/>
      <c r="HF27" s="2330"/>
      <c r="HG27" s="2353"/>
      <c r="HH27" s="2330"/>
      <c r="HI27" s="2353"/>
      <c r="HJ27" s="2330"/>
      <c r="HK27" s="2353"/>
      <c r="HL27" s="2330"/>
      <c r="HM27" s="2353"/>
      <c r="HN27" s="2330"/>
      <c r="HO27" s="2353"/>
      <c r="HP27" s="2330"/>
      <c r="HQ27" s="2353"/>
      <c r="HR27" s="2331"/>
      <c r="HS27" s="2354"/>
      <c r="HT27" s="2333"/>
      <c r="HU27" s="2719"/>
      <c r="HV27" s="396"/>
      <c r="HW27" s="1794"/>
      <c r="HX27" s="2719"/>
      <c r="HY27" s="1946"/>
      <c r="HZ27" s="1922"/>
      <c r="IA27" s="2752"/>
      <c r="IB27" s="1957"/>
      <c r="IC27" s="1931"/>
      <c r="ID27" s="2727"/>
      <c r="IE27" s="1480"/>
      <c r="IF27" s="1542"/>
      <c r="IG27" s="2722"/>
      <c r="II27" s="2556"/>
    </row>
    <row r="28" spans="1:243" ht="15.75" customHeight="1" thickBot="1">
      <c r="A28" s="2"/>
      <c r="B28" s="85"/>
      <c r="C28" s="90" t="s">
        <v>56</v>
      </c>
      <c r="D28" s="427">
        <v>36027</v>
      </c>
      <c r="E28" s="428">
        <v>29126</v>
      </c>
      <c r="F28" s="428">
        <v>37604</v>
      </c>
      <c r="G28" s="432">
        <v>40048</v>
      </c>
      <c r="H28" s="433">
        <v>17672</v>
      </c>
      <c r="I28" s="735">
        <v>19283</v>
      </c>
      <c r="J28" s="428">
        <v>45577</v>
      </c>
      <c r="K28" s="432">
        <v>47403</v>
      </c>
      <c r="L28" s="433">
        <v>24270</v>
      </c>
      <c r="M28" s="735">
        <v>24782</v>
      </c>
      <c r="N28" s="428">
        <v>46099</v>
      </c>
      <c r="O28" s="432">
        <v>47216</v>
      </c>
      <c r="P28" s="433">
        <v>22960</v>
      </c>
      <c r="Q28" s="735">
        <v>22667</v>
      </c>
      <c r="R28" s="428">
        <v>42640</v>
      </c>
      <c r="S28" s="432">
        <v>39904</v>
      </c>
      <c r="T28" s="433">
        <v>28277</v>
      </c>
      <c r="U28" s="735">
        <v>24021</v>
      </c>
      <c r="V28" s="428">
        <v>38154</v>
      </c>
      <c r="W28" s="432">
        <v>38347</v>
      </c>
      <c r="X28" s="433">
        <v>22958</v>
      </c>
      <c r="Y28" s="735">
        <v>20533</v>
      </c>
      <c r="Z28" s="428">
        <v>41760</v>
      </c>
      <c r="AA28" s="432">
        <v>47142</v>
      </c>
      <c r="AB28" s="433">
        <v>17759</v>
      </c>
      <c r="AC28" s="735">
        <v>16995</v>
      </c>
      <c r="AD28" s="428">
        <v>64097</v>
      </c>
      <c r="AE28" s="432">
        <v>64998</v>
      </c>
      <c r="AF28" s="433">
        <v>32918</v>
      </c>
      <c r="AG28" s="735">
        <v>31605</v>
      </c>
      <c r="AH28" s="434">
        <v>5691</v>
      </c>
      <c r="AI28" s="435"/>
      <c r="AJ28" s="406">
        <v>5560</v>
      </c>
      <c r="AK28" s="435"/>
      <c r="AL28" s="406">
        <v>5876</v>
      </c>
      <c r="AM28" s="435"/>
      <c r="AN28" s="406">
        <v>5414</v>
      </c>
      <c r="AO28" s="435"/>
      <c r="AP28" s="406">
        <v>5946</v>
      </c>
      <c r="AQ28" s="435"/>
      <c r="AR28" s="406">
        <v>4520</v>
      </c>
      <c r="AS28" s="435"/>
      <c r="AT28" s="406">
        <v>4435</v>
      </c>
      <c r="AU28" s="435"/>
      <c r="AV28" s="406">
        <v>5472</v>
      </c>
      <c r="AW28" s="435"/>
      <c r="AX28" s="406">
        <v>4816</v>
      </c>
      <c r="AY28" s="435"/>
      <c r="AZ28" s="406">
        <v>4327</v>
      </c>
      <c r="BA28" s="435"/>
      <c r="BB28" s="406">
        <v>5576</v>
      </c>
      <c r="BC28" s="435"/>
      <c r="BD28" s="406">
        <v>4460</v>
      </c>
      <c r="BE28" s="435"/>
      <c r="BF28" s="397">
        <f t="shared" si="0"/>
        <v>62093</v>
      </c>
      <c r="BG28" s="361">
        <v>61989</v>
      </c>
      <c r="BH28" s="360">
        <v>33007</v>
      </c>
      <c r="BI28" s="735">
        <v>30603</v>
      </c>
      <c r="BJ28" s="434">
        <v>5562</v>
      </c>
      <c r="BK28" s="437">
        <f t="shared" si="16"/>
        <v>97.733263046916193</v>
      </c>
      <c r="BL28" s="406">
        <v>5372</v>
      </c>
      <c r="BM28" s="437">
        <f t="shared" si="18"/>
        <v>96.618705035971217</v>
      </c>
      <c r="BN28" s="406">
        <v>6089</v>
      </c>
      <c r="BO28" s="437">
        <f t="shared" si="19"/>
        <v>103.62491490810075</v>
      </c>
      <c r="BP28" s="406">
        <v>5262</v>
      </c>
      <c r="BQ28" s="437">
        <f t="shared" si="20"/>
        <v>97.192463982268194</v>
      </c>
      <c r="BR28" s="406">
        <v>5010</v>
      </c>
      <c r="BS28" s="437">
        <f t="shared" si="21"/>
        <v>84.25832492431887</v>
      </c>
      <c r="BT28" s="406">
        <v>3574</v>
      </c>
      <c r="BU28" s="437">
        <f t="shared" si="22"/>
        <v>79.070796460176993</v>
      </c>
      <c r="BV28" s="406">
        <v>4937</v>
      </c>
      <c r="BW28" s="437">
        <f t="shared" si="23"/>
        <v>111.31905298759865</v>
      </c>
      <c r="BX28" s="406">
        <v>5456</v>
      </c>
      <c r="BY28" s="437">
        <f t="shared" si="24"/>
        <v>99.707602339181292</v>
      </c>
      <c r="BZ28" s="406">
        <v>4567</v>
      </c>
      <c r="CA28" s="437">
        <f t="shared" si="25"/>
        <v>94.829734219269099</v>
      </c>
      <c r="CB28" s="406">
        <v>5178</v>
      </c>
      <c r="CC28" s="437">
        <f t="shared" si="26"/>
        <v>119.66720591633926</v>
      </c>
      <c r="CD28" s="406">
        <v>5537</v>
      </c>
      <c r="CE28" s="437">
        <f t="shared" si="27"/>
        <v>99.300573888091819</v>
      </c>
      <c r="CF28" s="434">
        <v>4626</v>
      </c>
      <c r="CG28" s="437">
        <f t="shared" si="28"/>
        <v>103.72197309417039</v>
      </c>
      <c r="CH28" s="397">
        <f t="shared" si="13"/>
        <v>61170</v>
      </c>
      <c r="CI28" s="361">
        <v>60455</v>
      </c>
      <c r="CJ28" s="360">
        <v>30869</v>
      </c>
      <c r="CK28" s="735">
        <v>28806</v>
      </c>
      <c r="CL28" s="436">
        <v>5464</v>
      </c>
      <c r="CM28" s="403">
        <v>-1.7619561308881657</v>
      </c>
      <c r="CN28" s="434">
        <v>4872</v>
      </c>
      <c r="CO28" s="403">
        <v>-9.3075204765450508</v>
      </c>
      <c r="CP28" s="434">
        <v>5972</v>
      </c>
      <c r="CQ28" s="403">
        <v>-1.9214977828871724</v>
      </c>
      <c r="CR28" s="434">
        <v>6008</v>
      </c>
      <c r="CS28" s="403">
        <v>14.177118966172557</v>
      </c>
      <c r="CT28" s="434">
        <v>5757</v>
      </c>
      <c r="CU28" s="404">
        <v>14.910179640718567</v>
      </c>
      <c r="CV28" s="406">
        <v>4384</v>
      </c>
      <c r="CW28" s="403">
        <v>22.663682148852814</v>
      </c>
      <c r="CX28" s="434">
        <v>5701</v>
      </c>
      <c r="CY28" s="403">
        <v>15.474984808588218</v>
      </c>
      <c r="CZ28" s="434">
        <v>4968</v>
      </c>
      <c r="DA28" s="403">
        <v>-8.9442815249266943</v>
      </c>
      <c r="DB28" s="434">
        <v>5346</v>
      </c>
      <c r="DC28" s="403">
        <v>17.057149113203423</v>
      </c>
      <c r="DD28" s="434">
        <v>6342</v>
      </c>
      <c r="DE28" s="403">
        <v>22.479721900347613</v>
      </c>
      <c r="DF28" s="434">
        <v>6259</v>
      </c>
      <c r="DG28" s="403">
        <v>13.03955210402745</v>
      </c>
      <c r="DH28" s="434">
        <v>4805</v>
      </c>
      <c r="DI28" s="404">
        <v>3.8694336359706085</v>
      </c>
      <c r="DJ28" s="397">
        <f t="shared" si="14"/>
        <v>65878</v>
      </c>
      <c r="DK28" s="361">
        <v>66352</v>
      </c>
      <c r="DL28" s="360">
        <v>32457</v>
      </c>
      <c r="DM28" s="735">
        <v>32164</v>
      </c>
      <c r="DN28" s="436">
        <v>5945</v>
      </c>
      <c r="DO28" s="426">
        <v>8.8030746705710214</v>
      </c>
      <c r="DP28" s="406">
        <v>5506</v>
      </c>
      <c r="DQ28" s="407">
        <v>13.013136288998368</v>
      </c>
      <c r="DR28" s="408">
        <v>5331</v>
      </c>
      <c r="DS28" s="407">
        <v>-10.733422638981921</v>
      </c>
      <c r="DT28" s="408">
        <v>5721</v>
      </c>
      <c r="DU28" s="407">
        <v>-4.776964047936076</v>
      </c>
      <c r="DV28" s="408">
        <v>4514</v>
      </c>
      <c r="DW28" s="407">
        <v>-21.591106479068955</v>
      </c>
      <c r="DX28" s="408">
        <v>4842</v>
      </c>
      <c r="DY28" s="407">
        <v>10.447080291970806</v>
      </c>
      <c r="DZ28" s="408">
        <v>3312</v>
      </c>
      <c r="EA28" s="407">
        <v>-41.904928959831608</v>
      </c>
      <c r="EB28" s="408">
        <v>3001</v>
      </c>
      <c r="EC28" s="407">
        <v>-39.593397745571657</v>
      </c>
      <c r="ED28" s="408">
        <v>1693</v>
      </c>
      <c r="EE28" s="407">
        <v>-68.331462775907227</v>
      </c>
      <c r="EF28" s="408">
        <v>2138</v>
      </c>
      <c r="EG28" s="407">
        <v>-66.288237149164303</v>
      </c>
      <c r="EH28" s="408">
        <v>2369</v>
      </c>
      <c r="EI28" s="407">
        <v>-62.15050327528359</v>
      </c>
      <c r="EJ28" s="408">
        <v>2196</v>
      </c>
      <c r="EK28" s="1047">
        <v>-54.297606659729446</v>
      </c>
      <c r="EL28" s="1214">
        <v>46568</v>
      </c>
      <c r="EM28" s="432">
        <v>41016</v>
      </c>
      <c r="EN28" s="360">
        <v>31859</v>
      </c>
      <c r="EO28" s="1059">
        <v>23083</v>
      </c>
      <c r="EP28" s="1139">
        <v>3882</v>
      </c>
      <c r="EQ28" s="1201">
        <v>-34.701429772918431</v>
      </c>
      <c r="ER28" s="406">
        <v>4421</v>
      </c>
      <c r="ES28" s="407">
        <v>-19.705775517617141</v>
      </c>
      <c r="ET28" s="408">
        <v>2927</v>
      </c>
      <c r="EU28" s="407">
        <v>-45.094728943912962</v>
      </c>
      <c r="EV28" s="408">
        <v>0</v>
      </c>
      <c r="EW28" s="420" t="s">
        <v>28</v>
      </c>
      <c r="EX28" s="408">
        <v>274</v>
      </c>
      <c r="EY28" s="407">
        <v>-93.929995569339837</v>
      </c>
      <c r="EZ28" s="408">
        <v>2369</v>
      </c>
      <c r="FA28" s="407">
        <v>-51.073936389921521</v>
      </c>
      <c r="FB28" s="1383">
        <v>4011</v>
      </c>
      <c r="FC28" s="1201">
        <v>21.10507246376811</v>
      </c>
      <c r="FD28" s="1383">
        <v>3285</v>
      </c>
      <c r="FE28" s="1201">
        <v>9.4635121626124601</v>
      </c>
      <c r="FF28" s="1383">
        <v>4382</v>
      </c>
      <c r="FG28" s="1201">
        <v>158.83047844063793</v>
      </c>
      <c r="FH28" s="1383">
        <v>5759</v>
      </c>
      <c r="FI28" s="1201">
        <v>169.36389148737135</v>
      </c>
      <c r="FJ28" s="1383">
        <v>4738</v>
      </c>
      <c r="FK28" s="407">
        <v>100</v>
      </c>
      <c r="FL28" s="1383">
        <v>4003</v>
      </c>
      <c r="FM28" s="1201">
        <v>82.285974499089264</v>
      </c>
      <c r="FN28" s="1591">
        <v>40051</v>
      </c>
      <c r="FO28" s="1656">
        <v>45913</v>
      </c>
      <c r="FP28" s="1657">
        <v>11.939243222157202</v>
      </c>
      <c r="FQ28" s="1738">
        <v>13873</v>
      </c>
      <c r="FR28" s="1059">
        <v>14321</v>
      </c>
      <c r="FS28" s="1872">
        <v>5573</v>
      </c>
      <c r="FT28" s="1873">
        <v>43.560020607934035</v>
      </c>
      <c r="FU28" s="1383">
        <v>4704</v>
      </c>
      <c r="FV28" s="407">
        <v>6.4012666817462076</v>
      </c>
      <c r="FW28" s="1383">
        <v>6815</v>
      </c>
      <c r="FX28" s="407">
        <v>132.83225145199862</v>
      </c>
      <c r="FY28" s="1383">
        <v>5390</v>
      </c>
      <c r="FZ28" s="407" t="s">
        <v>28</v>
      </c>
      <c r="GA28" s="1383">
        <v>4762</v>
      </c>
      <c r="GB28" s="407">
        <v>1637.956204379562</v>
      </c>
      <c r="GC28" s="1383">
        <v>5826</v>
      </c>
      <c r="GD28" s="407">
        <v>145.92655128746307</v>
      </c>
      <c r="GE28" s="1383">
        <v>5270</v>
      </c>
      <c r="GF28" s="407">
        <v>31.38868112690102</v>
      </c>
      <c r="GG28" s="1383">
        <v>5172</v>
      </c>
      <c r="GH28" s="407">
        <v>57.44292237442923</v>
      </c>
      <c r="GI28" s="1383">
        <v>6825</v>
      </c>
      <c r="GJ28" s="407">
        <v>55.750798722044749</v>
      </c>
      <c r="GK28" s="1383">
        <v>6273</v>
      </c>
      <c r="GL28" s="407">
        <v>8.9251606181628915</v>
      </c>
      <c r="GM28" s="1383">
        <v>6530</v>
      </c>
      <c r="GN28" s="1201">
        <v>37.821865766146061</v>
      </c>
      <c r="GO28" s="1383">
        <v>6687</v>
      </c>
      <c r="GP28" s="1873">
        <v>67.049712715463414</v>
      </c>
      <c r="GQ28" s="1891">
        <v>69827</v>
      </c>
      <c r="GR28" s="1905">
        <v>74.345209857431769</v>
      </c>
      <c r="GS28" s="1337"/>
      <c r="GT28" s="1436"/>
      <c r="GU28" s="1482">
        <v>33245</v>
      </c>
      <c r="GV28" s="2159">
        <v>132.14161022274982</v>
      </c>
      <c r="GW28" s="2334">
        <v>6995</v>
      </c>
      <c r="GX28" s="2335">
        <v>25.515880136371777</v>
      </c>
      <c r="GY28" s="2336"/>
      <c r="GZ28" s="2337"/>
      <c r="HA28" s="2336"/>
      <c r="HB28" s="2337"/>
      <c r="HC28" s="2336"/>
      <c r="HD28" s="2337"/>
      <c r="HE28" s="2336"/>
      <c r="HF28" s="2337"/>
      <c r="HG28" s="2336"/>
      <c r="HH28" s="2337"/>
      <c r="HI28" s="2336"/>
      <c r="HJ28" s="2337"/>
      <c r="HK28" s="2336"/>
      <c r="HL28" s="2337"/>
      <c r="HM28" s="2336"/>
      <c r="HN28" s="2337"/>
      <c r="HO28" s="2336"/>
      <c r="HP28" s="2337"/>
      <c r="HQ28" s="2336"/>
      <c r="HR28" s="2361"/>
      <c r="HS28" s="2339"/>
      <c r="HT28" s="2340"/>
      <c r="HU28" s="2720"/>
      <c r="HV28" s="409"/>
      <c r="HW28" s="1795"/>
      <c r="HX28" s="2720"/>
      <c r="HY28" s="1947"/>
      <c r="HZ28" s="1923"/>
      <c r="IA28" s="2753"/>
      <c r="IB28" s="1962"/>
      <c r="IC28" s="1935"/>
      <c r="ID28" s="2728"/>
      <c r="IE28" s="1482"/>
      <c r="IF28" s="1543"/>
      <c r="IG28" s="2723"/>
      <c r="II28" s="2556"/>
    </row>
    <row r="29" spans="1:243" s="765" customFormat="1" ht="102" customHeight="1" thickBot="1">
      <c r="A29" s="792"/>
      <c r="B29" s="2701" t="s">
        <v>59</v>
      </c>
      <c r="C29" s="2702"/>
      <c r="D29" s="793">
        <v>4226137</v>
      </c>
      <c r="E29" s="794">
        <v>4012388</v>
      </c>
      <c r="F29" s="794">
        <v>2792274</v>
      </c>
      <c r="G29" s="795">
        <v>3206679</v>
      </c>
      <c r="H29" s="796">
        <v>1101021</v>
      </c>
      <c r="I29" s="797">
        <v>1359622</v>
      </c>
      <c r="J29" s="794">
        <v>3282855</v>
      </c>
      <c r="K29" s="795">
        <v>3003845</v>
      </c>
      <c r="L29" s="796">
        <v>1707504</v>
      </c>
      <c r="M29" s="797">
        <v>1612525</v>
      </c>
      <c r="N29" s="794">
        <v>2760028</v>
      </c>
      <c r="O29" s="795">
        <v>3119709</v>
      </c>
      <c r="P29" s="796">
        <v>1058012</v>
      </c>
      <c r="Q29" s="797">
        <v>1235011</v>
      </c>
      <c r="R29" s="794">
        <v>3492913</v>
      </c>
      <c r="S29" s="795">
        <v>3368940</v>
      </c>
      <c r="T29" s="796">
        <v>1869017</v>
      </c>
      <c r="U29" s="797">
        <v>1737125</v>
      </c>
      <c r="V29" s="794">
        <v>3356899</v>
      </c>
      <c r="W29" s="795">
        <v>3377598</v>
      </c>
      <c r="X29" s="796">
        <v>1712106</v>
      </c>
      <c r="Y29" s="797">
        <v>1682800</v>
      </c>
      <c r="Z29" s="794">
        <v>3266805</v>
      </c>
      <c r="AA29" s="795">
        <v>3185473</v>
      </c>
      <c r="AB29" s="796">
        <v>1687201</v>
      </c>
      <c r="AC29" s="797">
        <v>1598681</v>
      </c>
      <c r="AD29" s="794">
        <v>3188444</v>
      </c>
      <c r="AE29" s="795">
        <v>3171757</v>
      </c>
      <c r="AF29" s="796">
        <v>1570355</v>
      </c>
      <c r="AG29" s="797">
        <v>1560873</v>
      </c>
      <c r="AH29" s="798">
        <v>259449</v>
      </c>
      <c r="AI29" s="799"/>
      <c r="AJ29" s="800">
        <v>223850</v>
      </c>
      <c r="AK29" s="799"/>
      <c r="AL29" s="800">
        <v>322181</v>
      </c>
      <c r="AM29" s="799"/>
      <c r="AN29" s="800">
        <v>200675</v>
      </c>
      <c r="AO29" s="799"/>
      <c r="AP29" s="800">
        <v>241926</v>
      </c>
      <c r="AQ29" s="799"/>
      <c r="AR29" s="800">
        <v>297675</v>
      </c>
      <c r="AS29" s="799"/>
      <c r="AT29" s="800">
        <v>295230</v>
      </c>
      <c r="AU29" s="799"/>
      <c r="AV29" s="800">
        <v>240355</v>
      </c>
      <c r="AW29" s="799"/>
      <c r="AX29" s="800">
        <v>307916</v>
      </c>
      <c r="AY29" s="799"/>
      <c r="AZ29" s="800">
        <v>260426</v>
      </c>
      <c r="BA29" s="799"/>
      <c r="BB29" s="800">
        <v>274836</v>
      </c>
      <c r="BC29" s="799"/>
      <c r="BD29" s="800">
        <v>241819</v>
      </c>
      <c r="BE29" s="799"/>
      <c r="BF29" s="772">
        <f t="shared" si="0"/>
        <v>3166338</v>
      </c>
      <c r="BG29" s="795">
        <v>3187999</v>
      </c>
      <c r="BH29" s="796">
        <v>1545756</v>
      </c>
      <c r="BI29" s="797">
        <v>1583777</v>
      </c>
      <c r="BJ29" s="798">
        <v>249821</v>
      </c>
      <c r="BK29" s="801">
        <f t="shared" si="16"/>
        <v>96.289058736013629</v>
      </c>
      <c r="BL29" s="800">
        <v>276618</v>
      </c>
      <c r="BM29" s="801">
        <f t="shared" si="18"/>
        <v>123.57292830020103</v>
      </c>
      <c r="BN29" s="800">
        <v>300702</v>
      </c>
      <c r="BO29" s="801">
        <f t="shared" si="19"/>
        <v>93.333250564123887</v>
      </c>
      <c r="BP29" s="800">
        <v>250026</v>
      </c>
      <c r="BQ29" s="801">
        <f t="shared" si="20"/>
        <v>124.59250031144886</v>
      </c>
      <c r="BR29" s="800">
        <v>224855</v>
      </c>
      <c r="BS29" s="801">
        <f t="shared" si="21"/>
        <v>92.943710060101026</v>
      </c>
      <c r="BT29" s="800">
        <v>282213</v>
      </c>
      <c r="BU29" s="801">
        <f t="shared" si="22"/>
        <v>94.805744520030231</v>
      </c>
      <c r="BV29" s="800">
        <v>270750</v>
      </c>
      <c r="BW29" s="801">
        <f t="shared" si="23"/>
        <v>91.708159739863831</v>
      </c>
      <c r="BX29" s="800">
        <v>231414</v>
      </c>
      <c r="BY29" s="801">
        <f t="shared" si="24"/>
        <v>96.280085706559049</v>
      </c>
      <c r="BZ29" s="800">
        <v>276398</v>
      </c>
      <c r="CA29" s="801">
        <f t="shared" si="25"/>
        <v>89.76409150547552</v>
      </c>
      <c r="CB29" s="800">
        <v>268727</v>
      </c>
      <c r="CC29" s="801">
        <f t="shared" si="26"/>
        <v>103.18746976108378</v>
      </c>
      <c r="CD29" s="800">
        <v>295631</v>
      </c>
      <c r="CE29" s="801">
        <f t="shared" si="27"/>
        <v>107.56633046616892</v>
      </c>
      <c r="CF29" s="798">
        <v>262401</v>
      </c>
      <c r="CG29" s="801">
        <f t="shared" si="28"/>
        <v>108.51132458574388</v>
      </c>
      <c r="CH29" s="772">
        <f t="shared" si="13"/>
        <v>3189556</v>
      </c>
      <c r="CI29" s="795">
        <v>3198912</v>
      </c>
      <c r="CJ29" s="796">
        <v>1584235</v>
      </c>
      <c r="CK29" s="797">
        <v>1535656</v>
      </c>
      <c r="CL29" s="802">
        <v>252649</v>
      </c>
      <c r="CM29" s="757">
        <v>1.1320105195319741</v>
      </c>
      <c r="CN29" s="798">
        <v>280133</v>
      </c>
      <c r="CO29" s="757">
        <v>1.2707054493922953</v>
      </c>
      <c r="CP29" s="798">
        <v>303715</v>
      </c>
      <c r="CQ29" s="757">
        <v>1.0019886798225457</v>
      </c>
      <c r="CR29" s="798">
        <v>252827</v>
      </c>
      <c r="CS29" s="757">
        <v>1.1202834905169823</v>
      </c>
      <c r="CT29" s="798">
        <v>231674</v>
      </c>
      <c r="CU29" s="758">
        <v>3.0326210224366861</v>
      </c>
      <c r="CV29" s="800">
        <v>261749</v>
      </c>
      <c r="CW29" s="757">
        <v>-7.2512605726879968</v>
      </c>
      <c r="CX29" s="798">
        <v>270992</v>
      </c>
      <c r="CY29" s="757">
        <v>8.9381348107124836E-2</v>
      </c>
      <c r="CZ29" s="798">
        <v>235051</v>
      </c>
      <c r="DA29" s="757">
        <v>1.5716421651239756</v>
      </c>
      <c r="DB29" s="798">
        <v>241042</v>
      </c>
      <c r="DC29" s="757">
        <v>-12.791698926909746</v>
      </c>
      <c r="DD29" s="798">
        <v>280365</v>
      </c>
      <c r="DE29" s="757">
        <v>4.3307892396372552</v>
      </c>
      <c r="DF29" s="798">
        <v>288194</v>
      </c>
      <c r="DG29" s="757">
        <v>-2.5156360462874261</v>
      </c>
      <c r="DH29" s="798">
        <v>240360</v>
      </c>
      <c r="DI29" s="758">
        <v>-8.3997393302616956</v>
      </c>
      <c r="DJ29" s="772">
        <f t="shared" si="14"/>
        <v>3138751</v>
      </c>
      <c r="DK29" s="795">
        <v>3212906</v>
      </c>
      <c r="DL29" s="796">
        <v>1582747</v>
      </c>
      <c r="DM29" s="797">
        <v>1493335</v>
      </c>
      <c r="DN29" s="802">
        <v>276233</v>
      </c>
      <c r="DO29" s="803">
        <v>9.334689628694349</v>
      </c>
      <c r="DP29" s="777">
        <v>312920</v>
      </c>
      <c r="DQ29" s="778">
        <v>11.704083417519541</v>
      </c>
      <c r="DR29" s="779">
        <v>321499</v>
      </c>
      <c r="DS29" s="778">
        <v>5.8554895214263354</v>
      </c>
      <c r="DT29" s="779">
        <v>294134</v>
      </c>
      <c r="DU29" s="778">
        <v>16.338049338084943</v>
      </c>
      <c r="DV29" s="779">
        <v>285283</v>
      </c>
      <c r="DW29" s="778">
        <v>23.139843055327745</v>
      </c>
      <c r="DX29" s="779">
        <v>289544</v>
      </c>
      <c r="DY29" s="778">
        <v>10.618951743846196</v>
      </c>
      <c r="DZ29" s="779">
        <v>325396</v>
      </c>
      <c r="EA29" s="778">
        <v>20.07586939835862</v>
      </c>
      <c r="EB29" s="779">
        <v>228962</v>
      </c>
      <c r="EC29" s="778">
        <v>-2.5905016358152011</v>
      </c>
      <c r="ED29" s="779">
        <v>292504</v>
      </c>
      <c r="EE29" s="778">
        <v>21.349806257830579</v>
      </c>
      <c r="EF29" s="779">
        <v>276318</v>
      </c>
      <c r="EG29" s="778">
        <v>-1.4434754694772778</v>
      </c>
      <c r="EH29" s="779">
        <v>275440</v>
      </c>
      <c r="EI29" s="778">
        <v>-4.4254911622032438</v>
      </c>
      <c r="EJ29" s="779">
        <v>237631</v>
      </c>
      <c r="EK29" s="1048">
        <v>-1.1353802629389236</v>
      </c>
      <c r="EL29" s="1215">
        <v>3415864</v>
      </c>
      <c r="EM29" s="795">
        <v>3303688</v>
      </c>
      <c r="EN29" s="796">
        <v>1779613</v>
      </c>
      <c r="EO29" s="1060">
        <v>1715823</v>
      </c>
      <c r="EP29" s="1141">
        <v>255629</v>
      </c>
      <c r="EQ29" s="1203">
        <v>-7.4589205489568542</v>
      </c>
      <c r="ER29" s="777">
        <v>263782</v>
      </c>
      <c r="ES29" s="778">
        <v>-15.703055093953722</v>
      </c>
      <c r="ET29" s="779">
        <v>279065</v>
      </c>
      <c r="EU29" s="778">
        <v>-13.198796885837908</v>
      </c>
      <c r="EV29" s="779">
        <v>218054</v>
      </c>
      <c r="EW29" s="778">
        <v>-25.865761863640387</v>
      </c>
      <c r="EX29" s="779">
        <v>122744</v>
      </c>
      <c r="EY29" s="778">
        <v>-56.974653239064367</v>
      </c>
      <c r="EZ29" s="779">
        <v>159907</v>
      </c>
      <c r="FA29" s="778">
        <v>-44.772815185256817</v>
      </c>
      <c r="FB29" s="1385">
        <v>253857</v>
      </c>
      <c r="FC29" s="1203">
        <v>-21.985211864927663</v>
      </c>
      <c r="FD29" s="1385">
        <v>202691</v>
      </c>
      <c r="FE29" s="1203">
        <v>-11.473956377040722</v>
      </c>
      <c r="FF29" s="1385">
        <v>305628</v>
      </c>
      <c r="FG29" s="1203">
        <v>4.4867762492136762</v>
      </c>
      <c r="FH29" s="1385">
        <v>309582</v>
      </c>
      <c r="FI29" s="1203">
        <v>12.038303693570469</v>
      </c>
      <c r="FJ29" s="1384">
        <v>298968</v>
      </c>
      <c r="FK29" s="778">
        <v>8.5419692128957365</v>
      </c>
      <c r="FL29" s="1385">
        <v>252698</v>
      </c>
      <c r="FM29" s="1203">
        <v>6.3405027121882256</v>
      </c>
      <c r="FN29" s="1592">
        <v>2922605</v>
      </c>
      <c r="FO29" s="1658">
        <v>2918905</v>
      </c>
      <c r="FP29" s="1659">
        <v>-11.647074421071238</v>
      </c>
      <c r="FQ29" s="1739">
        <v>1299181</v>
      </c>
      <c r="FR29" s="1060">
        <v>1262881</v>
      </c>
      <c r="FS29" s="1874">
        <v>239794</v>
      </c>
      <c r="FT29" s="1875">
        <v>-6.1945240954664769</v>
      </c>
      <c r="FU29" s="1384">
        <v>244048</v>
      </c>
      <c r="FV29" s="778">
        <v>-7.4811776391110811</v>
      </c>
      <c r="FW29" s="1384">
        <v>310934</v>
      </c>
      <c r="FX29" s="778">
        <v>11.419920090301545</v>
      </c>
      <c r="FY29" s="1384">
        <v>267605</v>
      </c>
      <c r="FZ29" s="778">
        <v>22.724187586561115</v>
      </c>
      <c r="GA29" s="1384">
        <v>201668</v>
      </c>
      <c r="GB29" s="778">
        <v>64.299680636120712</v>
      </c>
      <c r="GC29" s="1384">
        <v>294387</v>
      </c>
      <c r="GD29" s="778">
        <v>84.098882475438842</v>
      </c>
      <c r="GE29" s="1384">
        <v>309138</v>
      </c>
      <c r="GF29" s="778">
        <v>21.776433188763747</v>
      </c>
      <c r="GG29" s="1384">
        <v>185726</v>
      </c>
      <c r="GH29" s="778">
        <v>-8.3698832212579788</v>
      </c>
      <c r="GI29" s="1384">
        <v>136750</v>
      </c>
      <c r="GJ29" s="778">
        <v>-55.256062926171687</v>
      </c>
      <c r="GK29" s="1384">
        <v>151918</v>
      </c>
      <c r="GL29" s="778">
        <v>-50.928025531200134</v>
      </c>
      <c r="GM29" s="1385">
        <v>275234</v>
      </c>
      <c r="GN29" s="1203">
        <v>-7.9386422627170816</v>
      </c>
      <c r="GO29" s="1384">
        <v>260760</v>
      </c>
      <c r="GP29" s="1875">
        <v>3.1903695320105498</v>
      </c>
      <c r="GQ29" s="1892">
        <v>2877962</v>
      </c>
      <c r="GR29" s="1906">
        <v>-1.5275071383235144</v>
      </c>
      <c r="GS29" s="1339"/>
      <c r="GT29" s="1437"/>
      <c r="GU29" s="1483">
        <v>1395274</v>
      </c>
      <c r="GV29" s="2160">
        <v>10.483410550954517</v>
      </c>
      <c r="GW29" s="2341">
        <v>162640</v>
      </c>
      <c r="GX29" s="2342">
        <v>-32.175116975403881</v>
      </c>
      <c r="GY29" s="2343"/>
      <c r="GZ29" s="2344"/>
      <c r="HA29" s="2343"/>
      <c r="HB29" s="2344"/>
      <c r="HC29" s="2343"/>
      <c r="HD29" s="2344"/>
      <c r="HE29" s="2343"/>
      <c r="HF29" s="2344"/>
      <c r="HG29" s="2343"/>
      <c r="HH29" s="2344"/>
      <c r="HI29" s="2343"/>
      <c r="HJ29" s="2344"/>
      <c r="HK29" s="2343"/>
      <c r="HL29" s="2344"/>
      <c r="HM29" s="2343"/>
      <c r="HN29" s="2344"/>
      <c r="HO29" s="2343"/>
      <c r="HP29" s="2344"/>
      <c r="HQ29" s="2363"/>
      <c r="HR29" s="2364"/>
      <c r="HS29" s="2347"/>
      <c r="HT29" s="2348"/>
      <c r="HU29" s="2136" t="s">
        <v>364</v>
      </c>
      <c r="HV29" s="780"/>
      <c r="HW29" s="1796"/>
      <c r="HX29" s="1810"/>
      <c r="HY29" s="1949"/>
      <c r="HZ29" s="1925"/>
      <c r="IA29" s="1916"/>
      <c r="IB29" s="1963"/>
      <c r="IC29" s="1937"/>
      <c r="ID29" s="1970"/>
      <c r="IE29" s="1483"/>
      <c r="IF29" s="1544"/>
      <c r="IG29" s="1809"/>
      <c r="II29" s="2556"/>
    </row>
    <row r="30" spans="1:243" s="765" customFormat="1" ht="35.25" customHeight="1" thickBot="1">
      <c r="A30" s="792"/>
      <c r="B30" s="2695" t="s">
        <v>61</v>
      </c>
      <c r="C30" s="2696"/>
      <c r="D30" s="766">
        <v>148936</v>
      </c>
      <c r="E30" s="767">
        <v>141447</v>
      </c>
      <c r="F30" s="767">
        <v>96836</v>
      </c>
      <c r="G30" s="768">
        <v>105837</v>
      </c>
      <c r="H30" s="769">
        <v>40922</v>
      </c>
      <c r="I30" s="770">
        <v>43819</v>
      </c>
      <c r="J30" s="767">
        <v>119473</v>
      </c>
      <c r="K30" s="768">
        <v>113360</v>
      </c>
      <c r="L30" s="769">
        <v>62425</v>
      </c>
      <c r="M30" s="770">
        <v>60849</v>
      </c>
      <c r="N30" s="767">
        <v>93675</v>
      </c>
      <c r="O30" s="768">
        <v>93094</v>
      </c>
      <c r="P30" s="769">
        <v>46241</v>
      </c>
      <c r="Q30" s="770">
        <v>48679</v>
      </c>
      <c r="R30" s="767">
        <v>101381</v>
      </c>
      <c r="S30" s="768">
        <v>99440</v>
      </c>
      <c r="T30" s="769">
        <v>49166</v>
      </c>
      <c r="U30" s="770">
        <v>53817</v>
      </c>
      <c r="V30" s="767">
        <v>106278</v>
      </c>
      <c r="W30" s="768">
        <v>102590</v>
      </c>
      <c r="X30" s="769">
        <v>49227</v>
      </c>
      <c r="Y30" s="770">
        <v>58278</v>
      </c>
      <c r="Z30" s="767">
        <v>90125</v>
      </c>
      <c r="AA30" s="768">
        <v>88416</v>
      </c>
      <c r="AB30" s="769">
        <v>39243</v>
      </c>
      <c r="AC30" s="770">
        <v>46513</v>
      </c>
      <c r="AD30" s="767">
        <v>91616</v>
      </c>
      <c r="AE30" s="768">
        <v>95198</v>
      </c>
      <c r="AF30" s="769">
        <v>41012</v>
      </c>
      <c r="AG30" s="770">
        <v>51673</v>
      </c>
      <c r="AH30" s="771">
        <v>5186</v>
      </c>
      <c r="AI30" s="751"/>
      <c r="AJ30" s="774">
        <v>8648</v>
      </c>
      <c r="AK30" s="751"/>
      <c r="AL30" s="774">
        <v>7067</v>
      </c>
      <c r="AM30" s="751"/>
      <c r="AN30" s="774">
        <v>5590</v>
      </c>
      <c r="AO30" s="751"/>
      <c r="AP30" s="774">
        <v>7140</v>
      </c>
      <c r="AQ30" s="751"/>
      <c r="AR30" s="774">
        <v>8223</v>
      </c>
      <c r="AS30" s="751"/>
      <c r="AT30" s="774">
        <v>8466</v>
      </c>
      <c r="AU30" s="751"/>
      <c r="AV30" s="774">
        <v>9053</v>
      </c>
      <c r="AW30" s="751"/>
      <c r="AX30" s="774">
        <v>8768</v>
      </c>
      <c r="AY30" s="751"/>
      <c r="AZ30" s="774">
        <v>7403</v>
      </c>
      <c r="BA30" s="751"/>
      <c r="BB30" s="774">
        <v>8430</v>
      </c>
      <c r="BC30" s="751"/>
      <c r="BD30" s="774">
        <v>6266</v>
      </c>
      <c r="BE30" s="751"/>
      <c r="BF30" s="772">
        <f t="shared" si="0"/>
        <v>90240</v>
      </c>
      <c r="BG30" s="768">
        <v>87464</v>
      </c>
      <c r="BH30" s="769">
        <v>41854</v>
      </c>
      <c r="BI30" s="770">
        <v>47240</v>
      </c>
      <c r="BJ30" s="771">
        <v>3872</v>
      </c>
      <c r="BK30" s="781">
        <f t="shared" si="16"/>
        <v>74.662553027381406</v>
      </c>
      <c r="BL30" s="774">
        <v>6607</v>
      </c>
      <c r="BM30" s="781">
        <f t="shared" si="18"/>
        <v>76.399167437557807</v>
      </c>
      <c r="BN30" s="774">
        <v>7646</v>
      </c>
      <c r="BO30" s="781">
        <f t="shared" si="19"/>
        <v>108.1930097636904</v>
      </c>
      <c r="BP30" s="774">
        <v>4424</v>
      </c>
      <c r="BQ30" s="781">
        <f t="shared" si="20"/>
        <v>79.141323792486588</v>
      </c>
      <c r="BR30" s="774">
        <v>7742</v>
      </c>
      <c r="BS30" s="781">
        <f t="shared" si="21"/>
        <v>108.4313725490196</v>
      </c>
      <c r="BT30" s="774">
        <v>7658</v>
      </c>
      <c r="BU30" s="781">
        <f t="shared" si="22"/>
        <v>93.129028335157486</v>
      </c>
      <c r="BV30" s="774">
        <v>7803</v>
      </c>
      <c r="BW30" s="781">
        <f t="shared" si="23"/>
        <v>92.168674698795186</v>
      </c>
      <c r="BX30" s="774">
        <v>8429</v>
      </c>
      <c r="BY30" s="781">
        <f t="shared" si="24"/>
        <v>93.107257262785808</v>
      </c>
      <c r="BZ30" s="774">
        <v>6761</v>
      </c>
      <c r="CA30" s="781">
        <f t="shared" si="25"/>
        <v>77.109945255474457</v>
      </c>
      <c r="CB30" s="774">
        <v>0</v>
      </c>
      <c r="CC30" s="781">
        <f t="shared" si="26"/>
        <v>0</v>
      </c>
      <c r="CD30" s="774">
        <v>0</v>
      </c>
      <c r="CE30" s="781">
        <f t="shared" si="27"/>
        <v>0</v>
      </c>
      <c r="CF30" s="771">
        <v>0</v>
      </c>
      <c r="CG30" s="781">
        <f t="shared" si="28"/>
        <v>0</v>
      </c>
      <c r="CH30" s="772">
        <f t="shared" si="13"/>
        <v>60942</v>
      </c>
      <c r="CI30" s="768">
        <v>42817</v>
      </c>
      <c r="CJ30" s="769">
        <v>37949</v>
      </c>
      <c r="CK30" s="770">
        <v>42817</v>
      </c>
      <c r="CL30" s="775">
        <v>0</v>
      </c>
      <c r="CM30" s="804" t="s">
        <v>28</v>
      </c>
      <c r="CN30" s="771">
        <v>0</v>
      </c>
      <c r="CO30" s="804" t="s">
        <v>28</v>
      </c>
      <c r="CP30" s="771">
        <v>0</v>
      </c>
      <c r="CQ30" s="804" t="s">
        <v>28</v>
      </c>
      <c r="CR30" s="771">
        <v>0</v>
      </c>
      <c r="CS30" s="804" t="s">
        <v>28</v>
      </c>
      <c r="CT30" s="771">
        <v>0</v>
      </c>
      <c r="CU30" s="804" t="s">
        <v>28</v>
      </c>
      <c r="CV30" s="774">
        <v>0</v>
      </c>
      <c r="CW30" s="804" t="s">
        <v>28</v>
      </c>
      <c r="CX30" s="771">
        <v>0</v>
      </c>
      <c r="CY30" s="804" t="s">
        <v>28</v>
      </c>
      <c r="CZ30" s="771">
        <v>0</v>
      </c>
      <c r="DA30" s="804" t="s">
        <v>28</v>
      </c>
      <c r="DB30" s="771">
        <v>0</v>
      </c>
      <c r="DC30" s="804" t="s">
        <v>28</v>
      </c>
      <c r="DD30" s="771">
        <v>0</v>
      </c>
      <c r="DE30" s="804" t="s">
        <v>28</v>
      </c>
      <c r="DF30" s="771">
        <v>0</v>
      </c>
      <c r="DG30" s="804" t="s">
        <v>28</v>
      </c>
      <c r="DH30" s="771">
        <v>0</v>
      </c>
      <c r="DI30" s="804" t="s">
        <v>28</v>
      </c>
      <c r="DJ30" s="1147" t="s">
        <v>28</v>
      </c>
      <c r="DK30" s="805" t="s">
        <v>28</v>
      </c>
      <c r="DL30" s="806" t="s">
        <v>28</v>
      </c>
      <c r="DM30" s="770">
        <v>0</v>
      </c>
      <c r="DN30" s="807" t="s">
        <v>28</v>
      </c>
      <c r="DO30" s="808" t="s">
        <v>28</v>
      </c>
      <c r="DP30" s="809" t="s">
        <v>28</v>
      </c>
      <c r="DQ30" s="810" t="s">
        <v>28</v>
      </c>
      <c r="DR30" s="811" t="s">
        <v>28</v>
      </c>
      <c r="DS30" s="810" t="s">
        <v>28</v>
      </c>
      <c r="DT30" s="811" t="s">
        <v>28</v>
      </c>
      <c r="DU30" s="810" t="s">
        <v>28</v>
      </c>
      <c r="DV30" s="811" t="s">
        <v>28</v>
      </c>
      <c r="DW30" s="810" t="s">
        <v>28</v>
      </c>
      <c r="DX30" s="811" t="s">
        <v>28</v>
      </c>
      <c r="DY30" s="810" t="s">
        <v>28</v>
      </c>
      <c r="DZ30" s="811" t="s">
        <v>28</v>
      </c>
      <c r="EA30" s="810" t="s">
        <v>28</v>
      </c>
      <c r="EB30" s="811" t="s">
        <v>28</v>
      </c>
      <c r="EC30" s="810" t="s">
        <v>28</v>
      </c>
      <c r="ED30" s="811" t="s">
        <v>28</v>
      </c>
      <c r="EE30" s="810" t="s">
        <v>28</v>
      </c>
      <c r="EF30" s="811" t="s">
        <v>28</v>
      </c>
      <c r="EG30" s="810" t="s">
        <v>28</v>
      </c>
      <c r="EH30" s="811" t="s">
        <v>28</v>
      </c>
      <c r="EI30" s="810" t="s">
        <v>28</v>
      </c>
      <c r="EJ30" s="811" t="s">
        <v>28</v>
      </c>
      <c r="EK30" s="1051" t="s">
        <v>29</v>
      </c>
      <c r="EL30" s="1217" t="s">
        <v>28</v>
      </c>
      <c r="EM30" s="805" t="s">
        <v>28</v>
      </c>
      <c r="EN30" s="806" t="s">
        <v>28</v>
      </c>
      <c r="EO30" s="1062" t="s">
        <v>28</v>
      </c>
      <c r="EP30" s="1142" t="s">
        <v>28</v>
      </c>
      <c r="EQ30" s="1204" t="s">
        <v>28</v>
      </c>
      <c r="ER30" s="809" t="s">
        <v>28</v>
      </c>
      <c r="ES30" s="810" t="s">
        <v>28</v>
      </c>
      <c r="ET30" s="811" t="s">
        <v>28</v>
      </c>
      <c r="EU30" s="810" t="s">
        <v>28</v>
      </c>
      <c r="EV30" s="811" t="s">
        <v>28</v>
      </c>
      <c r="EW30" s="810" t="s">
        <v>28</v>
      </c>
      <c r="EX30" s="811" t="s">
        <v>28</v>
      </c>
      <c r="EY30" s="810" t="s">
        <v>28</v>
      </c>
      <c r="EZ30" s="811" t="s">
        <v>28</v>
      </c>
      <c r="FA30" s="810" t="s">
        <v>28</v>
      </c>
      <c r="FB30" s="1386" t="s">
        <v>28</v>
      </c>
      <c r="FC30" s="1204" t="s">
        <v>28</v>
      </c>
      <c r="FD30" s="1386" t="s">
        <v>28</v>
      </c>
      <c r="FE30" s="1204" t="s">
        <v>28</v>
      </c>
      <c r="FF30" s="1386" t="s">
        <v>28</v>
      </c>
      <c r="FG30" s="1204" t="s">
        <v>28</v>
      </c>
      <c r="FH30" s="1386" t="s">
        <v>28</v>
      </c>
      <c r="FI30" s="1204" t="s">
        <v>28</v>
      </c>
      <c r="FJ30" s="1566" t="s">
        <v>28</v>
      </c>
      <c r="FK30" s="810" t="s">
        <v>29</v>
      </c>
      <c r="FL30" s="1386" t="s">
        <v>28</v>
      </c>
      <c r="FM30" s="1204" t="s">
        <v>28</v>
      </c>
      <c r="FN30" s="1594" t="s">
        <v>28</v>
      </c>
      <c r="FO30" s="1663"/>
      <c r="FP30" s="1660"/>
      <c r="FQ30" s="1740" t="s">
        <v>28</v>
      </c>
      <c r="FR30" s="1062" t="s">
        <v>28</v>
      </c>
      <c r="FS30" s="1879" t="s">
        <v>28</v>
      </c>
      <c r="FT30" s="1880" t="s">
        <v>277</v>
      </c>
      <c r="FU30" s="1566" t="s">
        <v>28</v>
      </c>
      <c r="FV30" s="810" t="s">
        <v>29</v>
      </c>
      <c r="FW30" s="1566" t="s">
        <v>28</v>
      </c>
      <c r="FX30" s="810" t="s">
        <v>29</v>
      </c>
      <c r="FY30" s="1566" t="s">
        <v>28</v>
      </c>
      <c r="FZ30" s="810" t="s">
        <v>29</v>
      </c>
      <c r="GA30" s="1566" t="s">
        <v>28</v>
      </c>
      <c r="GB30" s="810" t="s">
        <v>29</v>
      </c>
      <c r="GC30" s="1566" t="s">
        <v>29</v>
      </c>
      <c r="GD30" s="810" t="s">
        <v>29</v>
      </c>
      <c r="GE30" s="1566" t="s">
        <v>28</v>
      </c>
      <c r="GF30" s="810" t="s">
        <v>29</v>
      </c>
      <c r="GG30" s="1566"/>
      <c r="GH30" s="810" t="s">
        <v>29</v>
      </c>
      <c r="GI30" s="1566" t="s">
        <v>28</v>
      </c>
      <c r="GJ30" s="810" t="s">
        <v>29</v>
      </c>
      <c r="GK30" s="1566" t="s">
        <v>28</v>
      </c>
      <c r="GL30" s="810" t="s">
        <v>29</v>
      </c>
      <c r="GM30" s="1386" t="s">
        <v>28</v>
      </c>
      <c r="GN30" s="1204" t="s">
        <v>29</v>
      </c>
      <c r="GO30" s="1566" t="s">
        <v>28</v>
      </c>
      <c r="GP30" s="1880" t="s">
        <v>29</v>
      </c>
      <c r="GQ30" s="1895" t="s">
        <v>28</v>
      </c>
      <c r="GR30" s="1909" t="s">
        <v>28</v>
      </c>
      <c r="GS30" s="1340"/>
      <c r="GT30" s="1438"/>
      <c r="GU30" s="1483" t="s">
        <v>28</v>
      </c>
      <c r="GV30" s="2163" t="s">
        <v>29</v>
      </c>
      <c r="GW30" s="2365" t="s">
        <v>28</v>
      </c>
      <c r="GX30" s="2366" t="s">
        <v>28</v>
      </c>
      <c r="GY30" s="2367"/>
      <c r="GZ30" s="2368"/>
      <c r="HA30" s="2367"/>
      <c r="HB30" s="2368"/>
      <c r="HC30" s="2367"/>
      <c r="HD30" s="2368"/>
      <c r="HE30" s="2367"/>
      <c r="HF30" s="2368"/>
      <c r="HG30" s="2367"/>
      <c r="HH30" s="2368"/>
      <c r="HI30" s="2367"/>
      <c r="HJ30" s="2368"/>
      <c r="HK30" s="2367"/>
      <c r="HL30" s="2368"/>
      <c r="HM30" s="2367"/>
      <c r="HN30" s="2368"/>
      <c r="HO30" s="2367"/>
      <c r="HP30" s="2368"/>
      <c r="HQ30" s="2369"/>
      <c r="HR30" s="2370"/>
      <c r="HS30" s="2371"/>
      <c r="HT30" s="2372"/>
      <c r="HU30" s="1791"/>
      <c r="HV30" s="1768"/>
      <c r="HW30" s="1799"/>
      <c r="HX30" s="1791"/>
      <c r="HY30" s="1950"/>
      <c r="HZ30" s="1926"/>
      <c r="IA30" s="1917"/>
      <c r="IB30" s="1964"/>
      <c r="IC30" s="1938"/>
      <c r="ID30" s="1971"/>
      <c r="IE30" s="1483"/>
      <c r="IF30" s="1764"/>
      <c r="IG30" s="1765"/>
      <c r="II30" s="2556"/>
    </row>
    <row r="31" spans="1:243" s="765" customFormat="1" ht="24" customHeight="1" thickBot="1">
      <c r="A31" s="27"/>
      <c r="B31" s="91" t="s">
        <v>63</v>
      </c>
      <c r="C31" s="914"/>
      <c r="D31" s="766">
        <f>SUM(D32:D33)</f>
        <v>145685</v>
      </c>
      <c r="E31" s="767">
        <f>SUM(E32:E33)</f>
        <v>179167</v>
      </c>
      <c r="F31" s="767">
        <f>SUM(F32:F33)</f>
        <v>102822</v>
      </c>
      <c r="G31" s="768">
        <v>104856</v>
      </c>
      <c r="H31" s="769">
        <v>49482</v>
      </c>
      <c r="I31" s="770">
        <v>44796</v>
      </c>
      <c r="J31" s="767">
        <f>SUM(J32:J33)</f>
        <v>123484</v>
      </c>
      <c r="K31" s="768">
        <v>132856</v>
      </c>
      <c r="L31" s="769">
        <v>59623</v>
      </c>
      <c r="M31" s="770">
        <v>54213</v>
      </c>
      <c r="N31" s="767">
        <f>SUM(N32:N33)</f>
        <v>150840</v>
      </c>
      <c r="O31" s="768">
        <v>151411</v>
      </c>
      <c r="P31" s="769">
        <v>73977</v>
      </c>
      <c r="Q31" s="770">
        <v>73551</v>
      </c>
      <c r="R31" s="767">
        <f>SUM(R32:R33)</f>
        <v>151699</v>
      </c>
      <c r="S31" s="768">
        <v>150478</v>
      </c>
      <c r="T31" s="769">
        <v>82166</v>
      </c>
      <c r="U31" s="770">
        <v>80353</v>
      </c>
      <c r="V31" s="767">
        <f>SUM(V32:V33)</f>
        <v>142168</v>
      </c>
      <c r="W31" s="768">
        <v>138412</v>
      </c>
      <c r="X31" s="769">
        <v>79411</v>
      </c>
      <c r="Y31" s="770">
        <v>64437</v>
      </c>
      <c r="Z31" s="767">
        <f>SUM(Z32:Z33)</f>
        <v>136392</v>
      </c>
      <c r="AA31" s="768">
        <v>133566</v>
      </c>
      <c r="AB31" s="769">
        <v>68534</v>
      </c>
      <c r="AC31" s="770">
        <v>65750</v>
      </c>
      <c r="AD31" s="767">
        <f>SUM(AD32:AD33)</f>
        <v>124104</v>
      </c>
      <c r="AE31" s="768">
        <v>106997</v>
      </c>
      <c r="AF31" s="769">
        <v>63493</v>
      </c>
      <c r="AG31" s="770">
        <v>61443</v>
      </c>
      <c r="AH31" s="771">
        <f>SUM(AH32:AH33)</f>
        <v>2016</v>
      </c>
      <c r="AI31" s="751"/>
      <c r="AJ31" s="771">
        <f>SUM(AJ32:AJ33)</f>
        <v>6072</v>
      </c>
      <c r="AK31" s="751"/>
      <c r="AL31" s="771">
        <f>SUM(AL32:AL33)</f>
        <v>9009</v>
      </c>
      <c r="AM31" s="751"/>
      <c r="AN31" s="771">
        <f>SUM(AN32:AN33)</f>
        <v>10249</v>
      </c>
      <c r="AO31" s="751"/>
      <c r="AP31" s="771">
        <f>SUM(AP32:AP33)</f>
        <v>12134</v>
      </c>
      <c r="AQ31" s="751"/>
      <c r="AR31" s="771">
        <f>SUM(AR32:AR33)</f>
        <v>12606</v>
      </c>
      <c r="AS31" s="751"/>
      <c r="AT31" s="771">
        <f>SUM(AT32:AT33)</f>
        <v>11596</v>
      </c>
      <c r="AU31" s="751"/>
      <c r="AV31" s="771">
        <f>SUM(AV32:AV33)</f>
        <v>11741</v>
      </c>
      <c r="AW31" s="751"/>
      <c r="AX31" s="771">
        <f>SUM(AX32:AX33)</f>
        <v>10232</v>
      </c>
      <c r="AY31" s="751"/>
      <c r="AZ31" s="771">
        <f>SUM(AZ32:AZ33)</f>
        <v>10028</v>
      </c>
      <c r="BA31" s="751"/>
      <c r="BB31" s="771">
        <f>SUM(BB32:BB33)</f>
        <v>11162</v>
      </c>
      <c r="BC31" s="751"/>
      <c r="BD31" s="771">
        <f>SUM(BD32:BD33)</f>
        <v>5371</v>
      </c>
      <c r="BE31" s="751"/>
      <c r="BF31" s="772">
        <f t="shared" si="0"/>
        <v>112216</v>
      </c>
      <c r="BG31" s="768">
        <v>123171</v>
      </c>
      <c r="BH31" s="769">
        <v>52086</v>
      </c>
      <c r="BI31" s="770">
        <v>68558</v>
      </c>
      <c r="BJ31" s="771">
        <f>SUM(BJ32:BJ33)</f>
        <v>9730</v>
      </c>
      <c r="BK31" s="773">
        <f t="shared" si="16"/>
        <v>482.63888888888891</v>
      </c>
      <c r="BL31" s="774">
        <f t="shared" ref="BL31:CF31" si="29">SUM(BL32:BL33)</f>
        <v>8692</v>
      </c>
      <c r="BM31" s="773">
        <f t="shared" si="18"/>
        <v>143.14888010540184</v>
      </c>
      <c r="BN31" s="774">
        <f t="shared" si="29"/>
        <v>9630</v>
      </c>
      <c r="BO31" s="773">
        <f t="shared" si="19"/>
        <v>106.89310689310689</v>
      </c>
      <c r="BP31" s="774">
        <f t="shared" si="29"/>
        <v>5480</v>
      </c>
      <c r="BQ31" s="773">
        <f t="shared" si="20"/>
        <v>53.468631085959608</v>
      </c>
      <c r="BR31" s="774">
        <f t="shared" si="29"/>
        <v>10047</v>
      </c>
      <c r="BS31" s="773">
        <f t="shared" si="21"/>
        <v>82.800395582660286</v>
      </c>
      <c r="BT31" s="774">
        <f t="shared" si="29"/>
        <v>10795</v>
      </c>
      <c r="BU31" s="773">
        <f t="shared" si="22"/>
        <v>85.633825162620965</v>
      </c>
      <c r="BV31" s="774">
        <f t="shared" si="29"/>
        <v>9113</v>
      </c>
      <c r="BW31" s="773">
        <f t="shared" si="23"/>
        <v>78.587443946188344</v>
      </c>
      <c r="BX31" s="774">
        <f t="shared" si="29"/>
        <v>12542</v>
      </c>
      <c r="BY31" s="773">
        <f t="shared" si="24"/>
        <v>106.82224682735712</v>
      </c>
      <c r="BZ31" s="774">
        <f t="shared" si="29"/>
        <v>10710</v>
      </c>
      <c r="CA31" s="773">
        <f t="shared" si="25"/>
        <v>104.67161845191555</v>
      </c>
      <c r="CB31" s="774">
        <f t="shared" si="29"/>
        <v>7531</v>
      </c>
      <c r="CC31" s="773">
        <f t="shared" si="26"/>
        <v>75.09972078181093</v>
      </c>
      <c r="CD31" s="774">
        <f t="shared" si="29"/>
        <v>12579</v>
      </c>
      <c r="CE31" s="773">
        <f t="shared" si="27"/>
        <v>112.69485755240996</v>
      </c>
      <c r="CF31" s="771">
        <f t="shared" si="29"/>
        <v>6565</v>
      </c>
      <c r="CG31" s="773">
        <f t="shared" si="28"/>
        <v>122.23049711413145</v>
      </c>
      <c r="CH31" s="772">
        <f t="shared" si="13"/>
        <v>113414</v>
      </c>
      <c r="CI31" s="768">
        <v>117944</v>
      </c>
      <c r="CJ31" s="769">
        <v>54374</v>
      </c>
      <c r="CK31" s="770">
        <v>58687</v>
      </c>
      <c r="CL31" s="775">
        <f>SUM(CL32:CL33)</f>
        <v>11393</v>
      </c>
      <c r="CM31" s="915">
        <v>17.09146968139774</v>
      </c>
      <c r="CN31" s="771">
        <f>SUM(CN32:CN33)</f>
        <v>11113</v>
      </c>
      <c r="CO31" s="915">
        <v>27.8531983433042</v>
      </c>
      <c r="CP31" s="771">
        <f>SUM(CP32:CP33)</f>
        <v>10076</v>
      </c>
      <c r="CQ31" s="915">
        <v>4.6313603322949177</v>
      </c>
      <c r="CR31" s="771">
        <f>SUM(CR32:CR33)</f>
        <v>6951</v>
      </c>
      <c r="CS31" s="915">
        <v>26.843065693430674</v>
      </c>
      <c r="CT31" s="771">
        <f>SUM(CT32:CT33)</f>
        <v>10992</v>
      </c>
      <c r="CU31" s="916">
        <v>9.4057927739623892</v>
      </c>
      <c r="CV31" s="774">
        <f>SUM(CV32:CV33)</f>
        <v>9973</v>
      </c>
      <c r="CW31" s="915">
        <v>-7.6146364057433971</v>
      </c>
      <c r="CX31" s="771">
        <f>SUM(CX32:CX33)</f>
        <v>10062</v>
      </c>
      <c r="CY31" s="915">
        <v>10.413694721825962</v>
      </c>
      <c r="CZ31" s="771">
        <f>SUM(CZ32:CZ33)</f>
        <v>10958</v>
      </c>
      <c r="DA31" s="915">
        <v>-12.629564662733216</v>
      </c>
      <c r="DB31" s="771">
        <f>SUM(DB32:DB33)</f>
        <v>10310</v>
      </c>
      <c r="DC31" s="915">
        <v>-3.7348272642390299</v>
      </c>
      <c r="DD31" s="771">
        <f>SUM(DD32:DD33)</f>
        <v>10940</v>
      </c>
      <c r="DE31" s="915">
        <v>45.266232903996809</v>
      </c>
      <c r="DF31" s="771">
        <f>SUM(DF32:DF33)</f>
        <v>13429</v>
      </c>
      <c r="DG31" s="915">
        <v>6.7572939025359631</v>
      </c>
      <c r="DH31" s="771">
        <f>SUM(DH32:DH33)</f>
        <v>5989</v>
      </c>
      <c r="DI31" s="916">
        <v>-8.7738004569687718</v>
      </c>
      <c r="DJ31" s="772">
        <f t="shared" si="14"/>
        <v>122186</v>
      </c>
      <c r="DK31" s="768">
        <v>122170</v>
      </c>
      <c r="DL31" s="769">
        <v>60498</v>
      </c>
      <c r="DM31" s="770">
        <v>59246</v>
      </c>
      <c r="DN31" s="775">
        <v>10597</v>
      </c>
      <c r="DO31" s="803">
        <v>-6.9867462476959474</v>
      </c>
      <c r="DP31" s="774">
        <v>11192</v>
      </c>
      <c r="DQ31" s="917">
        <v>0.71087915054440032</v>
      </c>
      <c r="DR31" s="918">
        <v>10777</v>
      </c>
      <c r="DS31" s="917">
        <v>6.9571258435887131</v>
      </c>
      <c r="DT31" s="918">
        <v>10297</v>
      </c>
      <c r="DU31" s="917">
        <v>48.136958710976842</v>
      </c>
      <c r="DV31" s="918">
        <v>11190</v>
      </c>
      <c r="DW31" s="917">
        <v>1.8013100436681242</v>
      </c>
      <c r="DX31" s="918">
        <v>11483</v>
      </c>
      <c r="DY31" s="917">
        <v>15.14088037701795</v>
      </c>
      <c r="DZ31" s="918">
        <v>13810</v>
      </c>
      <c r="EA31" s="917">
        <v>37.249055853707006</v>
      </c>
      <c r="EB31" s="918">
        <v>11890</v>
      </c>
      <c r="EC31" s="917">
        <v>8.505201679138537</v>
      </c>
      <c r="ED31" s="918">
        <v>6740</v>
      </c>
      <c r="EE31" s="917">
        <v>-34.62657613967022</v>
      </c>
      <c r="EF31" s="918">
        <v>10087</v>
      </c>
      <c r="EG31" s="917">
        <v>-7.7970749542961642</v>
      </c>
      <c r="EH31" s="918">
        <v>8745</v>
      </c>
      <c r="EI31" s="917">
        <v>-34.879737880705932</v>
      </c>
      <c r="EJ31" s="918">
        <v>3846</v>
      </c>
      <c r="EK31" s="1052">
        <v>-35.782267490399065</v>
      </c>
      <c r="EL31" s="1218">
        <v>120654</v>
      </c>
      <c r="EM31" s="768">
        <v>111353</v>
      </c>
      <c r="EN31" s="769">
        <v>65536</v>
      </c>
      <c r="EO31" s="1060">
        <v>65410</v>
      </c>
      <c r="EP31" s="1137">
        <v>4486</v>
      </c>
      <c r="EQ31" s="1203">
        <v>-57.667264320090595</v>
      </c>
      <c r="ER31" s="774">
        <v>9618</v>
      </c>
      <c r="ES31" s="917">
        <v>-14.063616869192273</v>
      </c>
      <c r="ET31" s="918">
        <v>9161</v>
      </c>
      <c r="EU31" s="917">
        <v>-14.994896538925488</v>
      </c>
      <c r="EV31" s="918">
        <v>98</v>
      </c>
      <c r="EW31" s="917">
        <v>-99.04826648538409</v>
      </c>
      <c r="EX31" s="918">
        <v>4306</v>
      </c>
      <c r="EY31" s="917">
        <v>-61.519213583556748</v>
      </c>
      <c r="EZ31" s="918">
        <v>8516</v>
      </c>
      <c r="FA31" s="917">
        <v>-25.83819559348602</v>
      </c>
      <c r="FB31" s="1381">
        <v>7545</v>
      </c>
      <c r="FC31" s="1203">
        <v>-45.365677045619115</v>
      </c>
      <c r="FD31" s="1381">
        <v>9648</v>
      </c>
      <c r="FE31" s="1203">
        <v>-18.856181665264927</v>
      </c>
      <c r="FF31" s="1381">
        <v>7218</v>
      </c>
      <c r="FG31" s="1203">
        <v>7.0919881305637915</v>
      </c>
      <c r="FH31" s="1381">
        <v>11207</v>
      </c>
      <c r="FI31" s="1203">
        <v>11.103400416377525</v>
      </c>
      <c r="FJ31" s="1381">
        <v>11683</v>
      </c>
      <c r="FK31" s="917">
        <v>33.596340766152082</v>
      </c>
      <c r="FL31" s="1381">
        <v>4215</v>
      </c>
      <c r="FM31" s="1203">
        <v>9.5943837753510195</v>
      </c>
      <c r="FN31" s="767">
        <v>87701</v>
      </c>
      <c r="FO31" s="1664">
        <v>94782</v>
      </c>
      <c r="FP31" s="1665">
        <v>-14.881502968038589</v>
      </c>
      <c r="FQ31" s="1736">
        <v>36185</v>
      </c>
      <c r="FR31" s="1060">
        <v>37331</v>
      </c>
      <c r="FS31" s="1881">
        <v>8855</v>
      </c>
      <c r="FT31" s="1882">
        <v>97.391885867142236</v>
      </c>
      <c r="FU31" s="1381">
        <v>10602</v>
      </c>
      <c r="FV31" s="917">
        <v>10.230817217716776</v>
      </c>
      <c r="FW31" s="1381">
        <v>10889</v>
      </c>
      <c r="FX31" s="917">
        <v>18.86256958847288</v>
      </c>
      <c r="FY31" s="1381">
        <v>9784</v>
      </c>
      <c r="FZ31" s="917">
        <v>9883.6734693877552</v>
      </c>
      <c r="GA31" s="1381">
        <v>10246</v>
      </c>
      <c r="GB31" s="917">
        <v>137.94705062703204</v>
      </c>
      <c r="GC31" s="1381">
        <v>10056</v>
      </c>
      <c r="GD31" s="917">
        <v>18.083607327383746</v>
      </c>
      <c r="GE31" s="1381">
        <v>7787</v>
      </c>
      <c r="GF31" s="917">
        <v>3.2074221338634885</v>
      </c>
      <c r="GG31" s="1381">
        <v>9936</v>
      </c>
      <c r="GH31" s="917">
        <v>2.985074626865682</v>
      </c>
      <c r="GI31" s="1381">
        <v>7428</v>
      </c>
      <c r="GJ31" s="917">
        <v>2.9093931837073939</v>
      </c>
      <c r="GK31" s="1381">
        <v>8934</v>
      </c>
      <c r="GL31" s="917">
        <v>-20.281966628000362</v>
      </c>
      <c r="GM31" s="1381">
        <v>13926</v>
      </c>
      <c r="GN31" s="1203">
        <v>19.198835915432682</v>
      </c>
      <c r="GO31" s="1381">
        <v>6390</v>
      </c>
      <c r="GP31" s="1882">
        <v>51.60142348754448</v>
      </c>
      <c r="GQ31" s="1896">
        <v>114833</v>
      </c>
      <c r="GR31" s="1910">
        <v>30.93693344431648</v>
      </c>
      <c r="GS31" s="1335"/>
      <c r="GT31" s="1434"/>
      <c r="GU31" s="1483">
        <v>55237</v>
      </c>
      <c r="GV31" s="2164">
        <v>47.965497843615225</v>
      </c>
      <c r="GW31" s="2373">
        <v>14098</v>
      </c>
      <c r="GX31" s="2374">
        <v>59.209486166007906</v>
      </c>
      <c r="GY31" s="2345"/>
      <c r="GZ31" s="2375"/>
      <c r="HA31" s="2345"/>
      <c r="HB31" s="2375"/>
      <c r="HC31" s="2345"/>
      <c r="HD31" s="2375"/>
      <c r="HE31" s="2345"/>
      <c r="HF31" s="2375"/>
      <c r="HG31" s="2345"/>
      <c r="HH31" s="2375"/>
      <c r="HI31" s="2345"/>
      <c r="HJ31" s="2375"/>
      <c r="HK31" s="2345"/>
      <c r="HL31" s="2375"/>
      <c r="HM31" s="2345"/>
      <c r="HN31" s="2375"/>
      <c r="HO31" s="2345"/>
      <c r="HP31" s="2375"/>
      <c r="HQ31" s="2345"/>
      <c r="HR31" s="2364"/>
      <c r="HS31" s="2376"/>
      <c r="HT31" s="2377"/>
      <c r="HU31" s="2733"/>
      <c r="HV31" s="919"/>
      <c r="HW31" s="1800"/>
      <c r="HX31" s="2733"/>
      <c r="HY31" s="1945"/>
      <c r="HZ31" s="1921"/>
      <c r="IA31" s="2754"/>
      <c r="IB31" s="1960"/>
      <c r="IC31" s="1930"/>
      <c r="ID31" s="2740"/>
      <c r="IE31" s="1483"/>
      <c r="IF31" s="1547"/>
      <c r="IG31" s="2736"/>
      <c r="II31" s="2556"/>
    </row>
    <row r="32" spans="1:243" ht="20.25" customHeight="1">
      <c r="A32" s="2"/>
      <c r="B32" s="86"/>
      <c r="C32" s="92" t="s">
        <v>109</v>
      </c>
      <c r="D32" s="438">
        <v>145685</v>
      </c>
      <c r="E32" s="439">
        <v>179167</v>
      </c>
      <c r="F32" s="439">
        <v>102822</v>
      </c>
      <c r="G32" s="398">
        <v>104856</v>
      </c>
      <c r="H32" s="399">
        <v>49482</v>
      </c>
      <c r="I32" s="736">
        <v>44796</v>
      </c>
      <c r="J32" s="439">
        <v>123484</v>
      </c>
      <c r="K32" s="398">
        <v>132856</v>
      </c>
      <c r="L32" s="399">
        <v>59623</v>
      </c>
      <c r="M32" s="736">
        <v>54213</v>
      </c>
      <c r="N32" s="439">
        <v>150840</v>
      </c>
      <c r="O32" s="398">
        <v>151409</v>
      </c>
      <c r="P32" s="399">
        <v>73977</v>
      </c>
      <c r="Q32" s="736">
        <v>73551</v>
      </c>
      <c r="R32" s="439">
        <v>150015</v>
      </c>
      <c r="S32" s="398">
        <v>148424</v>
      </c>
      <c r="T32" s="399">
        <v>81654</v>
      </c>
      <c r="U32" s="736">
        <v>79392</v>
      </c>
      <c r="V32" s="439">
        <v>141493</v>
      </c>
      <c r="W32" s="398">
        <v>138109</v>
      </c>
      <c r="X32" s="399">
        <v>78771</v>
      </c>
      <c r="Y32" s="736">
        <v>64135</v>
      </c>
      <c r="Z32" s="439">
        <v>135418</v>
      </c>
      <c r="AA32" s="398">
        <v>132239</v>
      </c>
      <c r="AB32" s="399">
        <v>68316</v>
      </c>
      <c r="AC32" s="736">
        <v>65155</v>
      </c>
      <c r="AD32" s="439">
        <v>122298</v>
      </c>
      <c r="AE32" s="398">
        <v>105209</v>
      </c>
      <c r="AF32" s="399">
        <v>62597</v>
      </c>
      <c r="AG32" s="736">
        <v>60423</v>
      </c>
      <c r="AH32" s="400">
        <v>1846</v>
      </c>
      <c r="AI32" s="440"/>
      <c r="AJ32" s="402">
        <v>5922</v>
      </c>
      <c r="AK32" s="440"/>
      <c r="AL32" s="402">
        <v>8994</v>
      </c>
      <c r="AM32" s="440"/>
      <c r="AN32" s="402">
        <v>10067</v>
      </c>
      <c r="AO32" s="440"/>
      <c r="AP32" s="402">
        <v>12081</v>
      </c>
      <c r="AQ32" s="440"/>
      <c r="AR32" s="402">
        <v>12392</v>
      </c>
      <c r="AS32" s="440"/>
      <c r="AT32" s="402">
        <v>11564</v>
      </c>
      <c r="AU32" s="440"/>
      <c r="AV32" s="402">
        <v>11621</v>
      </c>
      <c r="AW32" s="440"/>
      <c r="AX32" s="402">
        <v>10148</v>
      </c>
      <c r="AY32" s="440"/>
      <c r="AZ32" s="402">
        <v>9877</v>
      </c>
      <c r="BA32" s="440"/>
      <c r="BB32" s="402">
        <v>10932</v>
      </c>
      <c r="BC32" s="440"/>
      <c r="BD32" s="402">
        <v>5347</v>
      </c>
      <c r="BE32" s="440"/>
      <c r="BF32" s="369">
        <f t="shared" si="0"/>
        <v>110791</v>
      </c>
      <c r="BG32" s="442">
        <v>122081</v>
      </c>
      <c r="BH32" s="399">
        <v>51302</v>
      </c>
      <c r="BI32" s="736">
        <v>67873</v>
      </c>
      <c r="BJ32" s="400">
        <v>9730</v>
      </c>
      <c r="BK32" s="410">
        <f t="shared" si="16"/>
        <v>527.08559046587209</v>
      </c>
      <c r="BL32" s="402">
        <v>8692</v>
      </c>
      <c r="BM32" s="410">
        <f t="shared" si="18"/>
        <v>146.77473826409997</v>
      </c>
      <c r="BN32" s="402">
        <v>9630</v>
      </c>
      <c r="BO32" s="410">
        <f t="shared" si="19"/>
        <v>107.07138092061375</v>
      </c>
      <c r="BP32" s="402">
        <v>5477</v>
      </c>
      <c r="BQ32" s="410">
        <f t="shared" si="20"/>
        <v>54.40548326214364</v>
      </c>
      <c r="BR32" s="402">
        <v>10021</v>
      </c>
      <c r="BS32" s="410">
        <f t="shared" si="21"/>
        <v>82.94843142123996</v>
      </c>
      <c r="BT32" s="402">
        <v>10759</v>
      </c>
      <c r="BU32" s="410">
        <f t="shared" si="22"/>
        <v>86.822143318269852</v>
      </c>
      <c r="BV32" s="402">
        <v>9021</v>
      </c>
      <c r="BW32" s="410">
        <f t="shared" si="23"/>
        <v>78.009339328951924</v>
      </c>
      <c r="BX32" s="402">
        <v>12472</v>
      </c>
      <c r="BY32" s="410">
        <f t="shared" si="24"/>
        <v>107.32294983220032</v>
      </c>
      <c r="BZ32" s="402">
        <v>10659</v>
      </c>
      <c r="CA32" s="410">
        <f t="shared" si="25"/>
        <v>105.03547497043752</v>
      </c>
      <c r="CB32" s="402">
        <v>7465</v>
      </c>
      <c r="CC32" s="410">
        <f t="shared" si="26"/>
        <v>75.579629442138298</v>
      </c>
      <c r="CD32" s="402">
        <v>12509</v>
      </c>
      <c r="CE32" s="410">
        <f t="shared" si="27"/>
        <v>114.42553969996341</v>
      </c>
      <c r="CF32" s="400">
        <v>6562</v>
      </c>
      <c r="CG32" s="410">
        <f t="shared" si="28"/>
        <v>122.72302225547035</v>
      </c>
      <c r="CH32" s="369">
        <f t="shared" si="13"/>
        <v>112997</v>
      </c>
      <c r="CI32" s="442">
        <v>117297</v>
      </c>
      <c r="CJ32" s="399">
        <v>54309</v>
      </c>
      <c r="CK32" s="736">
        <v>58409</v>
      </c>
      <c r="CL32" s="441">
        <v>11291</v>
      </c>
      <c r="CM32" s="372">
        <v>16.043165467625897</v>
      </c>
      <c r="CN32" s="400">
        <v>10988</v>
      </c>
      <c r="CO32" s="372">
        <v>26.415094339622641</v>
      </c>
      <c r="CP32" s="400">
        <v>10073</v>
      </c>
      <c r="CQ32" s="372">
        <v>4.600207684319841</v>
      </c>
      <c r="CR32" s="400">
        <v>6892</v>
      </c>
      <c r="CS32" s="372">
        <v>25.835311301807565</v>
      </c>
      <c r="CT32" s="400">
        <v>10880</v>
      </c>
      <c r="CU32" s="373">
        <v>8.5719988025147131</v>
      </c>
      <c r="CV32" s="402">
        <v>9964</v>
      </c>
      <c r="CW32" s="372">
        <v>-7.3891625615763559</v>
      </c>
      <c r="CX32" s="400">
        <v>9994</v>
      </c>
      <c r="CY32" s="372">
        <v>10.785943908657572</v>
      </c>
      <c r="CZ32" s="400">
        <v>10854</v>
      </c>
      <c r="DA32" s="372">
        <v>-12.973059653624119</v>
      </c>
      <c r="DB32" s="400">
        <v>10204</v>
      </c>
      <c r="DC32" s="372">
        <v>-4.2686931231822882</v>
      </c>
      <c r="DD32" s="400">
        <v>10848</v>
      </c>
      <c r="DE32" s="372">
        <v>45.318151373074357</v>
      </c>
      <c r="DF32" s="400">
        <v>13329</v>
      </c>
      <c r="DG32" s="372">
        <v>6.5552801982572646</v>
      </c>
      <c r="DH32" s="400">
        <v>5839</v>
      </c>
      <c r="DI32" s="373">
        <v>-11.017982322462657</v>
      </c>
      <c r="DJ32" s="369">
        <f t="shared" si="14"/>
        <v>121156</v>
      </c>
      <c r="DK32" s="442">
        <v>121239</v>
      </c>
      <c r="DL32" s="399">
        <v>60088</v>
      </c>
      <c r="DM32" s="736">
        <v>58788</v>
      </c>
      <c r="DN32" s="441">
        <v>10495</v>
      </c>
      <c r="DO32" s="422">
        <v>-7.0498627225223629</v>
      </c>
      <c r="DP32" s="402">
        <v>11164</v>
      </c>
      <c r="DQ32" s="373">
        <v>1.6017473607572015</v>
      </c>
      <c r="DR32" s="443">
        <v>10776</v>
      </c>
      <c r="DS32" s="373">
        <v>6.9790529137297739</v>
      </c>
      <c r="DT32" s="443">
        <v>10243</v>
      </c>
      <c r="DU32" s="373">
        <v>48.621590249564719</v>
      </c>
      <c r="DV32" s="443">
        <v>11166</v>
      </c>
      <c r="DW32" s="373">
        <v>2.6286764705882462</v>
      </c>
      <c r="DX32" s="443">
        <v>11459</v>
      </c>
      <c r="DY32" s="373">
        <v>15.004014452027306</v>
      </c>
      <c r="DZ32" s="443">
        <v>13737</v>
      </c>
      <c r="EA32" s="373">
        <v>37.452471482889734</v>
      </c>
      <c r="EB32" s="443">
        <v>11829</v>
      </c>
      <c r="EC32" s="373">
        <v>8.9828634604754143</v>
      </c>
      <c r="ED32" s="443">
        <v>6692</v>
      </c>
      <c r="EE32" s="373">
        <v>-34.417875343002748</v>
      </c>
      <c r="EF32" s="443">
        <v>9869</v>
      </c>
      <c r="EG32" s="373">
        <v>-9.0247050147492729</v>
      </c>
      <c r="EH32" s="443">
        <v>8612</v>
      </c>
      <c r="EI32" s="373">
        <v>-35.389001425463277</v>
      </c>
      <c r="EJ32" s="443">
        <v>3746</v>
      </c>
      <c r="EK32" s="1049">
        <v>-35.845178969001552</v>
      </c>
      <c r="EL32" s="1216">
        <v>119788</v>
      </c>
      <c r="EM32" s="398">
        <v>110184</v>
      </c>
      <c r="EN32" s="1288">
        <v>65303</v>
      </c>
      <c r="EO32" s="1063">
        <v>65126</v>
      </c>
      <c r="EP32" s="1143">
        <v>4364</v>
      </c>
      <c r="EQ32" s="1200">
        <v>-58.418294425917104</v>
      </c>
      <c r="ER32" s="402">
        <v>9448</v>
      </c>
      <c r="ES32" s="373">
        <v>-15.370834826227153</v>
      </c>
      <c r="ET32" s="443">
        <v>9019</v>
      </c>
      <c r="EU32" s="373">
        <v>-16.30475129918338</v>
      </c>
      <c r="EV32" s="443">
        <v>0</v>
      </c>
      <c r="EW32" s="1292" t="s">
        <v>28</v>
      </c>
      <c r="EX32" s="443">
        <v>4237</v>
      </c>
      <c r="EY32" s="373">
        <v>-62.054451012000719</v>
      </c>
      <c r="EZ32" s="443">
        <v>8398</v>
      </c>
      <c r="FA32" s="373">
        <v>-26.712627628937952</v>
      </c>
      <c r="FB32" s="1387">
        <v>7380</v>
      </c>
      <c r="FC32" s="1200">
        <v>-46.27647958069447</v>
      </c>
      <c r="FD32" s="1387">
        <v>9475</v>
      </c>
      <c r="FE32" s="1200">
        <v>-19.900245160199518</v>
      </c>
      <c r="FF32" s="1387">
        <v>7060</v>
      </c>
      <c r="FG32" s="1200">
        <v>5.4991034070531981</v>
      </c>
      <c r="FH32" s="1387">
        <v>11040</v>
      </c>
      <c r="FI32" s="1200">
        <v>11.865437227682648</v>
      </c>
      <c r="FJ32" s="1387">
        <v>11622</v>
      </c>
      <c r="FK32" s="373">
        <v>34.951230840687401</v>
      </c>
      <c r="FL32" s="1387">
        <v>4073</v>
      </c>
      <c r="FM32" s="1200">
        <v>8.7293112653497076</v>
      </c>
      <c r="FN32" s="1593">
        <v>86116</v>
      </c>
      <c r="FO32" s="1666">
        <v>93370</v>
      </c>
      <c r="FP32" s="1661">
        <v>-15.259928846293462</v>
      </c>
      <c r="FQ32" s="1741">
        <v>35466</v>
      </c>
      <c r="FR32" s="1063">
        <v>36550</v>
      </c>
      <c r="FS32" s="1883">
        <v>8782</v>
      </c>
      <c r="FT32" s="1876">
        <v>101.23739688359302</v>
      </c>
      <c r="FU32" s="1387">
        <v>10559</v>
      </c>
      <c r="FV32" s="373">
        <v>11.759102455546142</v>
      </c>
      <c r="FW32" s="1387">
        <v>10744</v>
      </c>
      <c r="FX32" s="373">
        <v>19.126288945559367</v>
      </c>
      <c r="FY32" s="1387">
        <v>9596</v>
      </c>
      <c r="FZ32" s="373" t="s">
        <v>28</v>
      </c>
      <c r="GA32" s="1387">
        <v>10045</v>
      </c>
      <c r="GB32" s="373">
        <v>137.07812131224921</v>
      </c>
      <c r="GC32" s="1387">
        <v>9828</v>
      </c>
      <c r="GD32" s="373">
        <v>17.027863777089777</v>
      </c>
      <c r="GE32" s="1387">
        <v>7547</v>
      </c>
      <c r="GF32" s="373">
        <v>2.262872628726285</v>
      </c>
      <c r="GG32" s="1387">
        <v>9845</v>
      </c>
      <c r="GH32" s="373">
        <v>3.9050131926121452</v>
      </c>
      <c r="GI32" s="1387">
        <v>7190</v>
      </c>
      <c r="GJ32" s="373">
        <v>1.8413597733710958</v>
      </c>
      <c r="GK32" s="1387">
        <v>8786</v>
      </c>
      <c r="GL32" s="373">
        <v>-20.416666666666671</v>
      </c>
      <c r="GM32" s="1387">
        <v>13669</v>
      </c>
      <c r="GN32" s="1200">
        <v>17.613147478919288</v>
      </c>
      <c r="GO32" s="1387">
        <v>6189</v>
      </c>
      <c r="GP32" s="1876">
        <v>51.951878222440456</v>
      </c>
      <c r="GQ32" s="1893">
        <v>112780</v>
      </c>
      <c r="GR32" s="1907">
        <v>30.962887268335749</v>
      </c>
      <c r="GS32" s="1341"/>
      <c r="GT32" s="1439"/>
      <c r="GU32" s="1485">
        <v>54051</v>
      </c>
      <c r="GV32" s="2161">
        <v>47.882352941176464</v>
      </c>
      <c r="GW32" s="2378">
        <v>13953</v>
      </c>
      <c r="GX32" s="2349">
        <v>58.881803689364631</v>
      </c>
      <c r="GY32" s="2379"/>
      <c r="GZ32" s="2350"/>
      <c r="HA32" s="2379"/>
      <c r="HB32" s="2350"/>
      <c r="HC32" s="2379"/>
      <c r="HD32" s="2350"/>
      <c r="HE32" s="2379"/>
      <c r="HF32" s="2350"/>
      <c r="HG32" s="2379"/>
      <c r="HH32" s="2350"/>
      <c r="HI32" s="2379"/>
      <c r="HJ32" s="2350"/>
      <c r="HK32" s="2379"/>
      <c r="HL32" s="2350"/>
      <c r="HM32" s="2379"/>
      <c r="HN32" s="2350"/>
      <c r="HO32" s="2379"/>
      <c r="HP32" s="2350"/>
      <c r="HQ32" s="2379"/>
      <c r="HR32" s="2360"/>
      <c r="HS32" s="2380"/>
      <c r="HT32" s="2351"/>
      <c r="HU32" s="2734"/>
      <c r="HV32" s="411"/>
      <c r="HW32" s="1797"/>
      <c r="HX32" s="2734"/>
      <c r="HY32" s="1951"/>
      <c r="HZ32" s="1927"/>
      <c r="IA32" s="2755"/>
      <c r="IB32" s="1965"/>
      <c r="IC32" s="1939"/>
      <c r="ID32" s="2741"/>
      <c r="IE32" s="1485"/>
      <c r="IF32" s="1545"/>
      <c r="IG32" s="2737"/>
      <c r="II32" s="2556"/>
    </row>
    <row r="33" spans="1:243" ht="23.25" customHeight="1" thickBot="1">
      <c r="A33" s="2"/>
      <c r="B33" s="922"/>
      <c r="C33" s="920" t="s">
        <v>110</v>
      </c>
      <c r="D33" s="412"/>
      <c r="E33" s="413"/>
      <c r="F33" s="423" t="s">
        <v>28</v>
      </c>
      <c r="G33" s="424" t="s">
        <v>28</v>
      </c>
      <c r="H33" s="425" t="s">
        <v>28</v>
      </c>
      <c r="I33" s="733" t="s">
        <v>28</v>
      </c>
      <c r="J33" s="423" t="s">
        <v>28</v>
      </c>
      <c r="K33" s="424" t="s">
        <v>28</v>
      </c>
      <c r="L33" s="425" t="s">
        <v>28</v>
      </c>
      <c r="M33" s="733" t="s">
        <v>28</v>
      </c>
      <c r="N33" s="423" t="s">
        <v>28</v>
      </c>
      <c r="O33" s="386">
        <v>2</v>
      </c>
      <c r="P33" s="387" t="s">
        <v>28</v>
      </c>
      <c r="Q33" s="733" t="s">
        <v>28</v>
      </c>
      <c r="R33" s="1502">
        <v>1684</v>
      </c>
      <c r="S33" s="1503">
        <v>2054</v>
      </c>
      <c r="T33" s="1504">
        <v>512</v>
      </c>
      <c r="U33" s="1501">
        <v>961</v>
      </c>
      <c r="V33" s="1502">
        <v>675</v>
      </c>
      <c r="W33" s="1503">
        <v>303</v>
      </c>
      <c r="X33" s="1504">
        <v>640</v>
      </c>
      <c r="Y33" s="1501">
        <v>302</v>
      </c>
      <c r="Z33" s="1502">
        <v>974</v>
      </c>
      <c r="AA33" s="1503">
        <v>1327</v>
      </c>
      <c r="AB33" s="1504">
        <v>218</v>
      </c>
      <c r="AC33" s="1501">
        <v>595</v>
      </c>
      <c r="AD33" s="1502">
        <v>1806</v>
      </c>
      <c r="AE33" s="1503">
        <v>1788</v>
      </c>
      <c r="AF33" s="1504">
        <v>896</v>
      </c>
      <c r="AG33" s="1501">
        <v>1020</v>
      </c>
      <c r="AH33" s="1505">
        <v>170</v>
      </c>
      <c r="AI33" s="1506"/>
      <c r="AJ33" s="1507">
        <v>150</v>
      </c>
      <c r="AK33" s="1506"/>
      <c r="AL33" s="1507">
        <v>15</v>
      </c>
      <c r="AM33" s="1506"/>
      <c r="AN33" s="1507">
        <v>182</v>
      </c>
      <c r="AO33" s="1506"/>
      <c r="AP33" s="1507">
        <v>53</v>
      </c>
      <c r="AQ33" s="1506"/>
      <c r="AR33" s="1507">
        <v>214</v>
      </c>
      <c r="AS33" s="1506"/>
      <c r="AT33" s="1507">
        <v>32</v>
      </c>
      <c r="AU33" s="1506"/>
      <c r="AV33" s="1507">
        <v>120</v>
      </c>
      <c r="AW33" s="1506"/>
      <c r="AX33" s="1507">
        <v>84</v>
      </c>
      <c r="AY33" s="1506"/>
      <c r="AZ33" s="1507">
        <v>151</v>
      </c>
      <c r="BA33" s="1506"/>
      <c r="BB33" s="1507">
        <v>230</v>
      </c>
      <c r="BC33" s="1506"/>
      <c r="BD33" s="1507">
        <v>24</v>
      </c>
      <c r="BE33" s="1506"/>
      <c r="BF33" s="1508">
        <f t="shared" si="0"/>
        <v>1425</v>
      </c>
      <c r="BG33" s="1509">
        <v>1090</v>
      </c>
      <c r="BH33" s="1510">
        <v>784</v>
      </c>
      <c r="BI33" s="1501">
        <v>685</v>
      </c>
      <c r="BJ33" s="1505">
        <v>0</v>
      </c>
      <c r="BK33" s="1511">
        <f t="shared" si="16"/>
        <v>0</v>
      </c>
      <c r="BL33" s="1507">
        <v>0</v>
      </c>
      <c r="BM33" s="1511">
        <f t="shared" si="18"/>
        <v>0</v>
      </c>
      <c r="BN33" s="1507">
        <v>0</v>
      </c>
      <c r="BO33" s="1511">
        <f t="shared" si="19"/>
        <v>0</v>
      </c>
      <c r="BP33" s="1507">
        <v>3</v>
      </c>
      <c r="BQ33" s="1511">
        <f t="shared" si="20"/>
        <v>1.6483516483516485</v>
      </c>
      <c r="BR33" s="1507">
        <v>26</v>
      </c>
      <c r="BS33" s="1511">
        <f t="shared" si="21"/>
        <v>49.056603773584904</v>
      </c>
      <c r="BT33" s="1507">
        <v>36</v>
      </c>
      <c r="BU33" s="1511">
        <f t="shared" si="22"/>
        <v>16.822429906542055</v>
      </c>
      <c r="BV33" s="1507">
        <v>92</v>
      </c>
      <c r="BW33" s="1511">
        <f t="shared" si="23"/>
        <v>287.5</v>
      </c>
      <c r="BX33" s="1507">
        <v>70</v>
      </c>
      <c r="BY33" s="1511">
        <f t="shared" si="24"/>
        <v>58.333333333333336</v>
      </c>
      <c r="BZ33" s="1507">
        <v>51</v>
      </c>
      <c r="CA33" s="1511">
        <f t="shared" si="25"/>
        <v>60.714285714285708</v>
      </c>
      <c r="CB33" s="1507">
        <v>66</v>
      </c>
      <c r="CC33" s="1511">
        <f t="shared" si="26"/>
        <v>43.70860927152318</v>
      </c>
      <c r="CD33" s="1507">
        <v>70</v>
      </c>
      <c r="CE33" s="1511">
        <f t="shared" si="27"/>
        <v>30.434782608695656</v>
      </c>
      <c r="CF33" s="1505">
        <v>3</v>
      </c>
      <c r="CG33" s="1511">
        <f t="shared" si="28"/>
        <v>12.5</v>
      </c>
      <c r="CH33" s="1508">
        <f t="shared" si="13"/>
        <v>417</v>
      </c>
      <c r="CI33" s="1509">
        <v>647</v>
      </c>
      <c r="CJ33" s="1510">
        <v>65</v>
      </c>
      <c r="CK33" s="1501">
        <v>278</v>
      </c>
      <c r="CL33" s="1512">
        <v>102</v>
      </c>
      <c r="CM33" s="1513" t="s">
        <v>28</v>
      </c>
      <c r="CN33" s="1505">
        <v>125</v>
      </c>
      <c r="CO33" s="1513" t="s">
        <v>28</v>
      </c>
      <c r="CP33" s="1505">
        <v>3</v>
      </c>
      <c r="CQ33" s="1513" t="s">
        <v>28</v>
      </c>
      <c r="CR33" s="1505">
        <v>59</v>
      </c>
      <c r="CS33" s="1513">
        <v>1866.6666666666667</v>
      </c>
      <c r="CT33" s="1505">
        <v>112</v>
      </c>
      <c r="CU33" s="1514">
        <v>330.76923076923077</v>
      </c>
      <c r="CV33" s="1507">
        <v>9</v>
      </c>
      <c r="CW33" s="1513">
        <v>-75</v>
      </c>
      <c r="CX33" s="1505">
        <v>68</v>
      </c>
      <c r="CY33" s="1513">
        <v>-26.08695652173914</v>
      </c>
      <c r="CZ33" s="1505">
        <v>104</v>
      </c>
      <c r="DA33" s="1513">
        <v>48.571428571428584</v>
      </c>
      <c r="DB33" s="1505">
        <v>106</v>
      </c>
      <c r="DC33" s="1513">
        <v>107.84313725490199</v>
      </c>
      <c r="DD33" s="1505">
        <v>92</v>
      </c>
      <c r="DE33" s="1513">
        <v>39.393939393939405</v>
      </c>
      <c r="DF33" s="1505">
        <v>100</v>
      </c>
      <c r="DG33" s="1513">
        <v>42.857142857142861</v>
      </c>
      <c r="DH33" s="1505">
        <v>150</v>
      </c>
      <c r="DI33" s="1513">
        <v>4900</v>
      </c>
      <c r="DJ33" s="1508">
        <f t="shared" si="14"/>
        <v>1030</v>
      </c>
      <c r="DK33" s="1509">
        <v>931</v>
      </c>
      <c r="DL33" s="1510">
        <v>410</v>
      </c>
      <c r="DM33" s="1501">
        <v>458</v>
      </c>
      <c r="DN33" s="1512">
        <v>102</v>
      </c>
      <c r="DO33" s="1515">
        <v>0</v>
      </c>
      <c r="DP33" s="1507">
        <v>28</v>
      </c>
      <c r="DQ33" s="1516">
        <v>-77.599999999999994</v>
      </c>
      <c r="DR33" s="1517">
        <v>1</v>
      </c>
      <c r="DS33" s="1516">
        <v>-66.666666666666671</v>
      </c>
      <c r="DT33" s="1517">
        <v>54</v>
      </c>
      <c r="DU33" s="1516">
        <v>-8.4745762711864359</v>
      </c>
      <c r="DV33" s="1517">
        <v>24</v>
      </c>
      <c r="DW33" s="1516">
        <v>-78.571428571428569</v>
      </c>
      <c r="DX33" s="1517">
        <v>24</v>
      </c>
      <c r="DY33" s="1516">
        <v>166.66666666666663</v>
      </c>
      <c r="DZ33" s="1517">
        <v>73</v>
      </c>
      <c r="EA33" s="1516">
        <v>7.3529411764705799</v>
      </c>
      <c r="EB33" s="1517">
        <v>61</v>
      </c>
      <c r="EC33" s="1516">
        <v>-41.346153846153847</v>
      </c>
      <c r="ED33" s="1517">
        <v>48</v>
      </c>
      <c r="EE33" s="1516">
        <v>-54.716981132075468</v>
      </c>
      <c r="EF33" s="1517">
        <v>138</v>
      </c>
      <c r="EG33" s="1516">
        <v>50</v>
      </c>
      <c r="EH33" s="1517">
        <v>105</v>
      </c>
      <c r="EI33" s="1516">
        <v>5</v>
      </c>
      <c r="EJ33" s="1517">
        <v>88</v>
      </c>
      <c r="EK33" s="1518">
        <v>-41.333333333333336</v>
      </c>
      <c r="EL33" s="1519">
        <v>746</v>
      </c>
      <c r="EM33" s="1503">
        <v>774</v>
      </c>
      <c r="EN33" s="1510">
        <v>233</v>
      </c>
      <c r="EO33" s="1520">
        <v>284</v>
      </c>
      <c r="EP33" s="1138">
        <v>32</v>
      </c>
      <c r="EQ33" s="1205">
        <v>-68.627450980392155</v>
      </c>
      <c r="ER33" s="390">
        <v>83</v>
      </c>
      <c r="ES33" s="373">
        <v>196.42857142857144</v>
      </c>
      <c r="ET33" s="418">
        <v>44</v>
      </c>
      <c r="EU33" s="373">
        <v>4300</v>
      </c>
      <c r="EV33" s="418">
        <v>43</v>
      </c>
      <c r="EW33" s="373">
        <v>-20.370370370370367</v>
      </c>
      <c r="EX33" s="418">
        <v>69</v>
      </c>
      <c r="EY33" s="373">
        <v>187.5</v>
      </c>
      <c r="EZ33" s="418">
        <v>53</v>
      </c>
      <c r="FA33" s="373">
        <v>120.83333333333334</v>
      </c>
      <c r="FB33" s="1382">
        <v>61</v>
      </c>
      <c r="FC33" s="1205">
        <v>-16.438356164383563</v>
      </c>
      <c r="FD33" s="1382">
        <v>82</v>
      </c>
      <c r="FE33" s="1205">
        <v>34.426229508196712</v>
      </c>
      <c r="FF33" s="1382">
        <v>88</v>
      </c>
      <c r="FG33" s="1205">
        <v>83.333333333333314</v>
      </c>
      <c r="FH33" s="1382">
        <v>47</v>
      </c>
      <c r="FI33" s="1205">
        <v>-65.94202898550725</v>
      </c>
      <c r="FJ33" s="1567">
        <v>36</v>
      </c>
      <c r="FK33" s="1516">
        <v>-65.714285714285722</v>
      </c>
      <c r="FL33" s="1382">
        <v>112</v>
      </c>
      <c r="FM33" s="1205">
        <v>27.272727272727266</v>
      </c>
      <c r="FN33" s="1595">
        <v>750</v>
      </c>
      <c r="FO33" s="1662">
        <v>720</v>
      </c>
      <c r="FP33" s="1661">
        <v>12.173913043478251</v>
      </c>
      <c r="FQ33" s="1733">
        <v>324</v>
      </c>
      <c r="FR33" s="1061">
        <v>396</v>
      </c>
      <c r="FS33" s="1877">
        <v>73</v>
      </c>
      <c r="FT33" s="1876">
        <v>128.125</v>
      </c>
      <c r="FU33" s="1382">
        <v>18</v>
      </c>
      <c r="FV33" s="373">
        <v>-78.313253012048193</v>
      </c>
      <c r="FW33" s="1382">
        <v>38</v>
      </c>
      <c r="FX33" s="373">
        <v>-13.63636363636364</v>
      </c>
      <c r="FY33" s="1382">
        <v>83</v>
      </c>
      <c r="FZ33" s="373">
        <v>93.023255813953512</v>
      </c>
      <c r="GA33" s="1382">
        <v>93</v>
      </c>
      <c r="GB33" s="373">
        <v>34.782608695652186</v>
      </c>
      <c r="GC33" s="1382">
        <v>107</v>
      </c>
      <c r="GD33" s="373">
        <v>101.88679245283021</v>
      </c>
      <c r="GE33" s="1382">
        <v>121</v>
      </c>
      <c r="GF33" s="373">
        <v>98.360655737704917</v>
      </c>
      <c r="GG33" s="1382">
        <v>91</v>
      </c>
      <c r="GH33" s="373">
        <v>10.975609756097569</v>
      </c>
      <c r="GI33" s="1382">
        <v>130</v>
      </c>
      <c r="GJ33" s="373">
        <v>47.72727272727272</v>
      </c>
      <c r="GK33" s="1382">
        <v>108</v>
      </c>
      <c r="GL33" s="373">
        <v>129.78723404255322</v>
      </c>
      <c r="GM33" s="1382">
        <v>104</v>
      </c>
      <c r="GN33" s="1205">
        <v>188.88888888888886</v>
      </c>
      <c r="GO33" s="1382">
        <v>135</v>
      </c>
      <c r="GP33" s="1876">
        <v>20.535714285714278</v>
      </c>
      <c r="GQ33" s="1897">
        <v>1101</v>
      </c>
      <c r="GR33" s="1911">
        <v>46.800000000000011</v>
      </c>
      <c r="GS33" s="1336"/>
      <c r="GT33" s="1431"/>
      <c r="GU33" s="1480">
        <v>625</v>
      </c>
      <c r="GV33" s="2161">
        <v>57.828282828282823</v>
      </c>
      <c r="GW33" s="2352">
        <v>60</v>
      </c>
      <c r="GX33" s="2349">
        <v>-17.808219178082197</v>
      </c>
      <c r="GY33" s="2353"/>
      <c r="GZ33" s="2350"/>
      <c r="HA33" s="2353"/>
      <c r="HB33" s="2350"/>
      <c r="HC33" s="2353"/>
      <c r="HD33" s="2350"/>
      <c r="HE33" s="2353"/>
      <c r="HF33" s="2350"/>
      <c r="HG33" s="2353"/>
      <c r="HH33" s="2350"/>
      <c r="HI33" s="2353"/>
      <c r="HJ33" s="2350"/>
      <c r="HK33" s="2353"/>
      <c r="HL33" s="2350"/>
      <c r="HM33" s="2353"/>
      <c r="HN33" s="2350"/>
      <c r="HO33" s="2353"/>
      <c r="HP33" s="2350"/>
      <c r="HQ33" s="2353"/>
      <c r="HR33" s="2381"/>
      <c r="HS33" s="2354"/>
      <c r="HT33" s="2351"/>
      <c r="HU33" s="2734"/>
      <c r="HV33" s="921"/>
      <c r="HW33" s="1801"/>
      <c r="HX33" s="2734"/>
      <c r="HY33" s="1946"/>
      <c r="HZ33" s="1922"/>
      <c r="IA33" s="2755"/>
      <c r="IB33" s="1957"/>
      <c r="IC33" s="1931"/>
      <c r="ID33" s="2741"/>
      <c r="IE33" s="1480"/>
      <c r="IF33" s="1545"/>
      <c r="IG33" s="2737"/>
      <c r="II33" s="2556"/>
    </row>
    <row r="34" spans="1:243" ht="18" customHeight="1" thickTop="1" thickBot="1">
      <c r="A34" s="2"/>
      <c r="B34" s="93"/>
      <c r="C34" s="903" t="s">
        <v>213</v>
      </c>
      <c r="D34" s="904"/>
      <c r="E34" s="905"/>
      <c r="F34" s="423" t="s">
        <v>28</v>
      </c>
      <c r="G34" s="906"/>
      <c r="H34" s="907"/>
      <c r="I34" s="908"/>
      <c r="J34" s="423" t="s">
        <v>28</v>
      </c>
      <c r="K34" s="906"/>
      <c r="L34" s="907"/>
      <c r="M34" s="908"/>
      <c r="N34" s="423" t="s">
        <v>28</v>
      </c>
      <c r="O34" s="444"/>
      <c r="P34" s="445"/>
      <c r="Q34" s="1539" t="s">
        <v>28</v>
      </c>
      <c r="R34" s="423" t="s">
        <v>28</v>
      </c>
      <c r="S34" s="444"/>
      <c r="T34" s="445"/>
      <c r="U34" s="1539" t="s">
        <v>28</v>
      </c>
      <c r="V34" s="423" t="s">
        <v>28</v>
      </c>
      <c r="W34" s="444"/>
      <c r="X34" s="445"/>
      <c r="Y34" s="1539" t="s">
        <v>28</v>
      </c>
      <c r="Z34" s="423" t="s">
        <v>28</v>
      </c>
      <c r="AA34" s="444"/>
      <c r="AB34" s="445"/>
      <c r="AC34" s="1539" t="s">
        <v>28</v>
      </c>
      <c r="AD34" s="423" t="s">
        <v>28</v>
      </c>
      <c r="AE34" s="444"/>
      <c r="AF34" s="445"/>
      <c r="AG34" s="1539" t="s">
        <v>28</v>
      </c>
      <c r="AH34" s="909"/>
      <c r="AI34" s="910"/>
      <c r="AJ34" s="909"/>
      <c r="AK34" s="910"/>
      <c r="AL34" s="909"/>
      <c r="AM34" s="910"/>
      <c r="AN34" s="909"/>
      <c r="AO34" s="910"/>
      <c r="AP34" s="909"/>
      <c r="AQ34" s="910"/>
      <c r="AR34" s="909"/>
      <c r="AS34" s="910"/>
      <c r="AT34" s="909"/>
      <c r="AU34" s="910"/>
      <c r="AV34" s="909"/>
      <c r="AW34" s="910"/>
      <c r="AX34" s="909"/>
      <c r="AY34" s="910"/>
      <c r="AZ34" s="909"/>
      <c r="BA34" s="910"/>
      <c r="BB34" s="909"/>
      <c r="BC34" s="910"/>
      <c r="BD34" s="909"/>
      <c r="BE34" s="910"/>
      <c r="BF34" s="423" t="s">
        <v>28</v>
      </c>
      <c r="BG34" s="444"/>
      <c r="BH34" s="445"/>
      <c r="BI34" s="1539" t="s">
        <v>28</v>
      </c>
      <c r="BJ34" s="909"/>
      <c r="BK34" s="911"/>
      <c r="BL34" s="912"/>
      <c r="BM34" s="911"/>
      <c r="BN34" s="912"/>
      <c r="BO34" s="911"/>
      <c r="BP34" s="912"/>
      <c r="BQ34" s="911"/>
      <c r="BR34" s="912"/>
      <c r="BS34" s="911"/>
      <c r="BT34" s="912"/>
      <c r="BU34" s="911"/>
      <c r="BV34" s="912"/>
      <c r="BW34" s="911"/>
      <c r="BX34" s="912"/>
      <c r="BY34" s="911"/>
      <c r="BZ34" s="912"/>
      <c r="CA34" s="911"/>
      <c r="CB34" s="912"/>
      <c r="CC34" s="911"/>
      <c r="CD34" s="912"/>
      <c r="CE34" s="911"/>
      <c r="CF34" s="909"/>
      <c r="CG34" s="911"/>
      <c r="CH34" s="423" t="s">
        <v>28</v>
      </c>
      <c r="CI34" s="444"/>
      <c r="CJ34" s="445"/>
      <c r="CK34" s="1539" t="s">
        <v>28</v>
      </c>
      <c r="CL34" s="924" t="s">
        <v>28</v>
      </c>
      <c r="CM34" s="925" t="s">
        <v>28</v>
      </c>
      <c r="CN34" s="926" t="s">
        <v>28</v>
      </c>
      <c r="CO34" s="925" t="s">
        <v>28</v>
      </c>
      <c r="CP34" s="926" t="s">
        <v>28</v>
      </c>
      <c r="CQ34" s="925" t="s">
        <v>28</v>
      </c>
      <c r="CR34" s="926" t="s">
        <v>28</v>
      </c>
      <c r="CS34" s="925" t="s">
        <v>28</v>
      </c>
      <c r="CT34" s="926" t="s">
        <v>28</v>
      </c>
      <c r="CU34" s="925" t="s">
        <v>28</v>
      </c>
      <c r="CV34" s="926" t="s">
        <v>28</v>
      </c>
      <c r="CW34" s="925" t="s">
        <v>28</v>
      </c>
      <c r="CX34" s="926" t="s">
        <v>28</v>
      </c>
      <c r="CY34" s="925" t="s">
        <v>28</v>
      </c>
      <c r="CZ34" s="926" t="s">
        <v>28</v>
      </c>
      <c r="DA34" s="925" t="s">
        <v>28</v>
      </c>
      <c r="DB34" s="926" t="s">
        <v>28</v>
      </c>
      <c r="DC34" s="925" t="s">
        <v>28</v>
      </c>
      <c r="DD34" s="926" t="s">
        <v>28</v>
      </c>
      <c r="DE34" s="925" t="s">
        <v>28</v>
      </c>
      <c r="DF34" s="926" t="s">
        <v>28</v>
      </c>
      <c r="DG34" s="925" t="s">
        <v>28</v>
      </c>
      <c r="DH34" s="926" t="s">
        <v>28</v>
      </c>
      <c r="DI34" s="925" t="s">
        <v>28</v>
      </c>
      <c r="DJ34" s="923" t="s">
        <v>28</v>
      </c>
      <c r="DK34" s="444"/>
      <c r="DL34" s="445"/>
      <c r="DM34" s="1539" t="s">
        <v>28</v>
      </c>
      <c r="DN34" s="926" t="s">
        <v>28</v>
      </c>
      <c r="DO34" s="925" t="s">
        <v>28</v>
      </c>
      <c r="DP34" s="926" t="s">
        <v>28</v>
      </c>
      <c r="DQ34" s="925" t="s">
        <v>28</v>
      </c>
      <c r="DR34" s="926" t="s">
        <v>28</v>
      </c>
      <c r="DS34" s="925" t="s">
        <v>28</v>
      </c>
      <c r="DT34" s="926" t="s">
        <v>28</v>
      </c>
      <c r="DU34" s="925" t="s">
        <v>28</v>
      </c>
      <c r="DV34" s="926" t="s">
        <v>28</v>
      </c>
      <c r="DW34" s="925" t="s">
        <v>28</v>
      </c>
      <c r="DX34" s="926" t="s">
        <v>28</v>
      </c>
      <c r="DY34" s="925" t="s">
        <v>28</v>
      </c>
      <c r="DZ34" s="926" t="s">
        <v>28</v>
      </c>
      <c r="EA34" s="925" t="s">
        <v>28</v>
      </c>
      <c r="EB34" s="926" t="s">
        <v>28</v>
      </c>
      <c r="EC34" s="925" t="s">
        <v>28</v>
      </c>
      <c r="ED34" s="926" t="s">
        <v>28</v>
      </c>
      <c r="EE34" s="925" t="s">
        <v>28</v>
      </c>
      <c r="EF34" s="927">
        <v>80</v>
      </c>
      <c r="EG34" s="928" t="s">
        <v>28</v>
      </c>
      <c r="EH34" s="929">
        <v>28</v>
      </c>
      <c r="EI34" s="928" t="s">
        <v>28</v>
      </c>
      <c r="EJ34" s="929">
        <v>12</v>
      </c>
      <c r="EK34" s="1053" t="s">
        <v>28</v>
      </c>
      <c r="EL34" s="1219">
        <v>120</v>
      </c>
      <c r="EM34" s="1287">
        <v>395</v>
      </c>
      <c r="EN34" s="445">
        <v>0</v>
      </c>
      <c r="EO34" s="1539" t="s">
        <v>28</v>
      </c>
      <c r="EP34" s="1144">
        <v>90</v>
      </c>
      <c r="EQ34" s="1206" t="s">
        <v>28</v>
      </c>
      <c r="ER34" s="1209">
        <v>87</v>
      </c>
      <c r="ES34" s="1206" t="s">
        <v>28</v>
      </c>
      <c r="ET34" s="927">
        <v>98</v>
      </c>
      <c r="EU34" s="1206" t="s">
        <v>28</v>
      </c>
      <c r="EV34" s="927">
        <v>55</v>
      </c>
      <c r="EW34" s="1206" t="s">
        <v>28</v>
      </c>
      <c r="EX34" s="927">
        <v>0</v>
      </c>
      <c r="EY34" s="1206" t="s">
        <v>28</v>
      </c>
      <c r="EZ34" s="927">
        <v>65</v>
      </c>
      <c r="FA34" s="1206" t="s">
        <v>28</v>
      </c>
      <c r="FB34" s="1388">
        <v>104</v>
      </c>
      <c r="FC34" s="1206" t="s">
        <v>28</v>
      </c>
      <c r="FD34" s="1388">
        <v>91</v>
      </c>
      <c r="FE34" s="1206" t="s">
        <v>28</v>
      </c>
      <c r="FF34" s="1388">
        <v>70</v>
      </c>
      <c r="FG34" s="1206" t="s">
        <v>28</v>
      </c>
      <c r="FH34" s="1388">
        <v>120</v>
      </c>
      <c r="FI34" s="1206">
        <v>50</v>
      </c>
      <c r="FJ34" s="1568">
        <v>25</v>
      </c>
      <c r="FK34" s="928">
        <v>-10.714285714285708</v>
      </c>
      <c r="FL34" s="1388">
        <v>30</v>
      </c>
      <c r="FM34" s="1206" t="s">
        <v>28</v>
      </c>
      <c r="FN34" s="905">
        <v>835</v>
      </c>
      <c r="FO34" s="1667">
        <v>692</v>
      </c>
      <c r="FP34" s="1671">
        <v>-25.423728813559322</v>
      </c>
      <c r="FQ34" s="1742">
        <v>395</v>
      </c>
      <c r="FR34" s="1865">
        <v>385</v>
      </c>
      <c r="FS34" s="1884">
        <v>0</v>
      </c>
      <c r="FT34" s="1885" t="s">
        <v>29</v>
      </c>
      <c r="FU34" s="1388">
        <v>25</v>
      </c>
      <c r="FV34" s="1206" t="s">
        <v>29</v>
      </c>
      <c r="FW34" s="1388">
        <v>107</v>
      </c>
      <c r="FX34" s="1206" t="s">
        <v>299</v>
      </c>
      <c r="FY34" s="1388">
        <v>105</v>
      </c>
      <c r="FZ34" s="1206" t="s">
        <v>303</v>
      </c>
      <c r="GA34" s="1388">
        <v>108</v>
      </c>
      <c r="GB34" s="1206" t="s">
        <v>29</v>
      </c>
      <c r="GC34" s="1388">
        <v>121</v>
      </c>
      <c r="GD34" s="1206" t="e">
        <v>#VALUE!</v>
      </c>
      <c r="GE34" s="1388">
        <v>119</v>
      </c>
      <c r="GF34" s="1206" t="s">
        <v>321</v>
      </c>
      <c r="GG34" s="1388">
        <v>0</v>
      </c>
      <c r="GH34" s="1206" t="s">
        <v>325</v>
      </c>
      <c r="GI34" s="1388">
        <v>108</v>
      </c>
      <c r="GJ34" s="1206">
        <v>54.300000000000011</v>
      </c>
      <c r="GK34" s="1388">
        <v>40</v>
      </c>
      <c r="GL34" s="1206">
        <v>-66.666666666666671</v>
      </c>
      <c r="GM34" s="1388">
        <v>153</v>
      </c>
      <c r="GN34" s="1206">
        <v>512</v>
      </c>
      <c r="GO34" s="1388">
        <v>66</v>
      </c>
      <c r="GP34" s="1885">
        <v>120.00000000000003</v>
      </c>
      <c r="GQ34" s="1898">
        <v>952</v>
      </c>
      <c r="GR34" s="1912">
        <v>14.011976047904184</v>
      </c>
      <c r="GS34" s="1342"/>
      <c r="GT34" s="1440"/>
      <c r="GU34" s="1486">
        <v>561</v>
      </c>
      <c r="GV34" s="2165">
        <v>45.714285714285694</v>
      </c>
      <c r="GW34" s="2382">
        <v>85</v>
      </c>
      <c r="GX34" s="2383" t="e">
        <v>#DIV/0!</v>
      </c>
      <c r="GY34" s="2384"/>
      <c r="GZ34" s="2385"/>
      <c r="HA34" s="2384"/>
      <c r="HB34" s="2385"/>
      <c r="HC34" s="2384"/>
      <c r="HD34" s="2385"/>
      <c r="HE34" s="2384"/>
      <c r="HF34" s="2385"/>
      <c r="HG34" s="2384"/>
      <c r="HH34" s="2385"/>
      <c r="HI34" s="2384"/>
      <c r="HJ34" s="2385"/>
      <c r="HK34" s="2384"/>
      <c r="HL34" s="2385"/>
      <c r="HM34" s="2384"/>
      <c r="HN34" s="2385"/>
      <c r="HO34" s="2384"/>
      <c r="HP34" s="2385"/>
      <c r="HQ34" s="2384"/>
      <c r="HR34" s="2385"/>
      <c r="HS34" s="2386"/>
      <c r="HT34" s="2387"/>
      <c r="HU34" s="2743"/>
      <c r="HV34" s="913"/>
      <c r="HW34" s="1802"/>
      <c r="HX34" s="2743"/>
      <c r="HY34" s="1952"/>
      <c r="HZ34" s="1928"/>
      <c r="IA34" s="2757"/>
      <c r="IB34" s="1966"/>
      <c r="IC34" s="1940"/>
      <c r="ID34" s="2745"/>
      <c r="IE34" s="1486"/>
      <c r="IF34" s="1546"/>
      <c r="IG34" s="2744"/>
      <c r="II34" s="2556"/>
    </row>
    <row r="35" spans="1:243" s="765" customFormat="1" ht="15" thickTop="1" thickBot="1">
      <c r="B35" s="2699" t="s">
        <v>111</v>
      </c>
      <c r="C35" s="2700"/>
      <c r="D35" s="812">
        <f>D36+D29</f>
        <v>8534690</v>
      </c>
      <c r="E35" s="813">
        <f>E36+E29</f>
        <v>8210818</v>
      </c>
      <c r="F35" s="813">
        <f>F36+F29</f>
        <v>6371291</v>
      </c>
      <c r="G35" s="814">
        <v>7278659</v>
      </c>
      <c r="H35" s="815">
        <v>2539673</v>
      </c>
      <c r="I35" s="816">
        <v>3140889</v>
      </c>
      <c r="J35" s="813">
        <f>J36+J29</f>
        <v>7623349</v>
      </c>
      <c r="K35" s="814">
        <v>7342162</v>
      </c>
      <c r="L35" s="815">
        <v>3885552</v>
      </c>
      <c r="M35" s="816">
        <v>3685969</v>
      </c>
      <c r="N35" s="813">
        <f>N36+N29</f>
        <v>6928813</v>
      </c>
      <c r="O35" s="814">
        <v>7529662</v>
      </c>
      <c r="P35" s="815">
        <v>2981420</v>
      </c>
      <c r="Q35" s="816">
        <v>3147161</v>
      </c>
      <c r="R35" s="813">
        <f>R36+R29</f>
        <v>8736529</v>
      </c>
      <c r="S35" s="814">
        <v>8564519</v>
      </c>
      <c r="T35" s="815">
        <v>4626033</v>
      </c>
      <c r="U35" s="816">
        <v>4378426</v>
      </c>
      <c r="V35" s="813">
        <f>V36+V29</f>
        <v>8892095</v>
      </c>
      <c r="W35" s="814">
        <v>8946050</v>
      </c>
      <c r="X35" s="815">
        <v>4461824</v>
      </c>
      <c r="Y35" s="816">
        <v>4420977</v>
      </c>
      <c r="Z35" s="813">
        <f>Z36+Z29</f>
        <v>9004825</v>
      </c>
      <c r="AA35" s="814">
        <v>8948443</v>
      </c>
      <c r="AB35" s="815">
        <v>4500756</v>
      </c>
      <c r="AC35" s="816">
        <v>4491545</v>
      </c>
      <c r="AD35" s="813">
        <f>AD36+AD29</f>
        <v>8929075</v>
      </c>
      <c r="AE35" s="814">
        <v>8930802</v>
      </c>
      <c r="AF35" s="815">
        <v>4398377</v>
      </c>
      <c r="AG35" s="816">
        <v>4433558</v>
      </c>
      <c r="AH35" s="817">
        <f>AH36+AH29</f>
        <v>712852</v>
      </c>
      <c r="AI35" s="818"/>
      <c r="AJ35" s="817">
        <f>AJ36+AJ29</f>
        <v>664281</v>
      </c>
      <c r="AK35" s="818"/>
      <c r="AL35" s="817">
        <f>AL36+AL29</f>
        <v>842221</v>
      </c>
      <c r="AM35" s="818"/>
      <c r="AN35" s="817">
        <f>AN36+AN29</f>
        <v>668838</v>
      </c>
      <c r="AO35" s="818"/>
      <c r="AP35" s="817">
        <f>AP36+AP29</f>
        <v>750490</v>
      </c>
      <c r="AQ35" s="818"/>
      <c r="AR35" s="817">
        <f>AR36+AR29</f>
        <v>815048</v>
      </c>
      <c r="AS35" s="818"/>
      <c r="AT35" s="817">
        <f>AT36+AT29</f>
        <v>726925</v>
      </c>
      <c r="AU35" s="818"/>
      <c r="AV35" s="817">
        <f>AV36+AV29</f>
        <v>729849</v>
      </c>
      <c r="AW35" s="818"/>
      <c r="AX35" s="817">
        <f>AX36+AX29</f>
        <v>809573</v>
      </c>
      <c r="AY35" s="818"/>
      <c r="AZ35" s="817">
        <f>AZ36+AZ29</f>
        <v>751917</v>
      </c>
      <c r="BA35" s="818"/>
      <c r="BB35" s="817">
        <f>BB36+BB29</f>
        <v>812954</v>
      </c>
      <c r="BC35" s="818"/>
      <c r="BD35" s="817">
        <f>BD36+BD29</f>
        <v>689040</v>
      </c>
      <c r="BE35" s="818"/>
      <c r="BF35" s="819">
        <f t="shared" si="0"/>
        <v>8973988</v>
      </c>
      <c r="BG35" s="820">
        <v>9079562</v>
      </c>
      <c r="BH35" s="821">
        <v>4453730</v>
      </c>
      <c r="BI35" s="816">
        <v>4500723</v>
      </c>
      <c r="BJ35" s="817">
        <f>BJ36+BJ29</f>
        <v>724897</v>
      </c>
      <c r="BK35" s="822">
        <f t="shared" si="16"/>
        <v>101.68969154887691</v>
      </c>
      <c r="BL35" s="823">
        <f>BL36+BL29</f>
        <v>744667</v>
      </c>
      <c r="BM35" s="822">
        <f t="shared" si="18"/>
        <v>112.1012041590833</v>
      </c>
      <c r="BN35" s="823">
        <f>BN36+BN29</f>
        <v>855364</v>
      </c>
      <c r="BO35" s="822">
        <f t="shared" si="19"/>
        <v>101.56051677647552</v>
      </c>
      <c r="BP35" s="823">
        <f>BP36+BP29</f>
        <v>697897</v>
      </c>
      <c r="BQ35" s="822">
        <f t="shared" si="20"/>
        <v>104.34469931433321</v>
      </c>
      <c r="BR35" s="823">
        <f>BR36+BR29</f>
        <v>734584</v>
      </c>
      <c r="BS35" s="822">
        <f t="shared" si="21"/>
        <v>97.880584684672684</v>
      </c>
      <c r="BT35" s="823">
        <f>BT36+BT29</f>
        <v>789452</v>
      </c>
      <c r="BU35" s="822">
        <f t="shared" si="22"/>
        <v>96.85957146082194</v>
      </c>
      <c r="BV35" s="823">
        <f>BV36+BV29</f>
        <v>701724</v>
      </c>
      <c r="BW35" s="822">
        <f t="shared" si="23"/>
        <v>96.533204938611277</v>
      </c>
      <c r="BX35" s="823">
        <f>BX36+BX29</f>
        <v>711721</v>
      </c>
      <c r="BY35" s="822">
        <f t="shared" si="24"/>
        <v>97.516198556139699</v>
      </c>
      <c r="BZ35" s="823">
        <f>BZ36+BZ29</f>
        <v>785484</v>
      </c>
      <c r="CA35" s="822">
        <f t="shared" si="25"/>
        <v>97.024480806548638</v>
      </c>
      <c r="CB35" s="823">
        <f>CB36+CB29</f>
        <v>770880</v>
      </c>
      <c r="CC35" s="822">
        <f t="shared" si="26"/>
        <v>102.52195388586772</v>
      </c>
      <c r="CD35" s="823">
        <f>CD36+CD29</f>
        <v>802560</v>
      </c>
      <c r="CE35" s="822">
        <f t="shared" si="27"/>
        <v>98.721452874332371</v>
      </c>
      <c r="CF35" s="817">
        <f>CF36+CF29</f>
        <v>688281</v>
      </c>
      <c r="CG35" s="822">
        <f t="shared" si="28"/>
        <v>99.889846743295024</v>
      </c>
      <c r="CH35" s="819">
        <f t="shared" si="13"/>
        <v>9007511</v>
      </c>
      <c r="CI35" s="820">
        <v>8923455</v>
      </c>
      <c r="CJ35" s="821">
        <v>4546861</v>
      </c>
      <c r="CK35" s="816">
        <v>4420862</v>
      </c>
      <c r="CL35" s="824">
        <f>CL36+CL29</f>
        <v>736230</v>
      </c>
      <c r="CM35" s="825">
        <v>1.5633945236357647</v>
      </c>
      <c r="CN35" s="826">
        <f>CN36+CN29</f>
        <v>694727</v>
      </c>
      <c r="CO35" s="825">
        <v>-6.7063533096001322</v>
      </c>
      <c r="CP35" s="826">
        <f>CP36+CP29</f>
        <v>809915</v>
      </c>
      <c r="CQ35" s="825">
        <v>-5.3134104311147041</v>
      </c>
      <c r="CR35" s="817">
        <f>CR36+CR29</f>
        <v>710428</v>
      </c>
      <c r="CS35" s="827">
        <v>1.7955371637934974</v>
      </c>
      <c r="CT35" s="817">
        <f>CT36+CT29</f>
        <v>738898</v>
      </c>
      <c r="CU35" s="828">
        <v>0.58727116299837689</v>
      </c>
      <c r="CV35" s="823">
        <f>CV36+CV29</f>
        <v>749250</v>
      </c>
      <c r="CW35" s="827">
        <v>-5.0923932044000111</v>
      </c>
      <c r="CX35" s="817">
        <f>CX36+CX29</f>
        <v>741631</v>
      </c>
      <c r="CY35" s="827">
        <v>5.6869937468292449</v>
      </c>
      <c r="CZ35" s="817">
        <f>CZ36+CZ29</f>
        <v>724420</v>
      </c>
      <c r="DA35" s="827">
        <v>1.7842665876094657</v>
      </c>
      <c r="DB35" s="817">
        <f>DB36+DB29</f>
        <v>723638</v>
      </c>
      <c r="DC35" s="827">
        <v>-7.8736167764079141</v>
      </c>
      <c r="DD35" s="817">
        <f>DD36+DD29</f>
        <v>802051</v>
      </c>
      <c r="DE35" s="827">
        <v>4.0435606060606091</v>
      </c>
      <c r="DF35" s="817">
        <f>DF36+DF29</f>
        <v>798487</v>
      </c>
      <c r="DG35" s="827">
        <v>-0.50750099681020799</v>
      </c>
      <c r="DH35" s="817">
        <f>DH36+DH29</f>
        <v>655898</v>
      </c>
      <c r="DI35" s="828">
        <v>-4.7049097679581422</v>
      </c>
      <c r="DJ35" s="819">
        <f t="shared" si="14"/>
        <v>8885573</v>
      </c>
      <c r="DK35" s="820">
        <v>8937188</v>
      </c>
      <c r="DL35" s="821">
        <v>4439448</v>
      </c>
      <c r="DM35" s="816">
        <v>4388265</v>
      </c>
      <c r="DN35" s="824">
        <v>759614</v>
      </c>
      <c r="DO35" s="829">
        <v>3.1761813563696109</v>
      </c>
      <c r="DP35" s="823">
        <v>725695</v>
      </c>
      <c r="DQ35" s="762">
        <v>4.4575783005410727</v>
      </c>
      <c r="DR35" s="830">
        <v>807178</v>
      </c>
      <c r="DS35" s="762">
        <v>-0.33793669706079754</v>
      </c>
      <c r="DT35" s="830">
        <v>771193</v>
      </c>
      <c r="DU35" s="762">
        <v>8.5532946336574582</v>
      </c>
      <c r="DV35" s="830">
        <v>802592</v>
      </c>
      <c r="DW35" s="762">
        <v>8.6201343081182955</v>
      </c>
      <c r="DX35" s="830">
        <v>774695</v>
      </c>
      <c r="DY35" s="762">
        <v>3.3960627293960499</v>
      </c>
      <c r="DZ35" s="830">
        <v>769980</v>
      </c>
      <c r="EA35" s="762">
        <v>3.822520903252439</v>
      </c>
      <c r="EB35" s="830">
        <v>679899</v>
      </c>
      <c r="EC35" s="762">
        <v>-6.1457441815521321</v>
      </c>
      <c r="ED35" s="830">
        <v>753448</v>
      </c>
      <c r="EE35" s="762">
        <v>4.1194630464403588</v>
      </c>
      <c r="EF35" s="830">
        <v>775140</v>
      </c>
      <c r="EG35" s="762">
        <v>-3.3552729190537747</v>
      </c>
      <c r="EH35" s="830">
        <v>773547</v>
      </c>
      <c r="EI35" s="762">
        <v>-3.1234071437606303</v>
      </c>
      <c r="EJ35" s="830">
        <v>660536</v>
      </c>
      <c r="EK35" s="1044">
        <v>0.70712214399190998</v>
      </c>
      <c r="EL35" s="1220">
        <v>9053517</v>
      </c>
      <c r="EM35" s="814">
        <v>8740698</v>
      </c>
      <c r="EN35" s="821">
        <v>4640967</v>
      </c>
      <c r="EO35" s="1064">
        <v>4551807</v>
      </c>
      <c r="EP35" s="1145">
        <v>712945</v>
      </c>
      <c r="EQ35" s="1207">
        <v>-6.1437782873933315</v>
      </c>
      <c r="ER35" s="823">
        <v>625750</v>
      </c>
      <c r="ES35" s="762">
        <v>-13.772314815452773</v>
      </c>
      <c r="ET35" s="830">
        <v>640973</v>
      </c>
      <c r="EU35" s="762">
        <v>-20.590873388521487</v>
      </c>
      <c r="EV35" s="830">
        <v>379093</v>
      </c>
      <c r="EW35" s="762">
        <v>-50.843303816295013</v>
      </c>
      <c r="EX35" s="830">
        <v>365909</v>
      </c>
      <c r="EY35" s="762">
        <v>-54.409089549858457</v>
      </c>
      <c r="EZ35" s="830">
        <v>588816</v>
      </c>
      <c r="FA35" s="762">
        <v>-23.993829829803985</v>
      </c>
      <c r="FB35" s="1389">
        <v>691091</v>
      </c>
      <c r="FC35" s="1207">
        <v>-10.245590794566098</v>
      </c>
      <c r="FD35" s="1389">
        <v>634217</v>
      </c>
      <c r="FE35" s="1207">
        <v>-6.7189391365482152</v>
      </c>
      <c r="FF35" s="1389">
        <v>841915</v>
      </c>
      <c r="FG35" s="1207">
        <v>11.741619859631982</v>
      </c>
      <c r="FH35" s="1389">
        <v>845107</v>
      </c>
      <c r="FI35" s="1207">
        <v>9.0263694300384429</v>
      </c>
      <c r="FJ35" s="1389">
        <v>828066</v>
      </c>
      <c r="FK35" s="762">
        <v>7.0479233970269348</v>
      </c>
      <c r="FL35" s="1389">
        <v>755581</v>
      </c>
      <c r="FM35" s="1207">
        <v>14.389071905240598</v>
      </c>
      <c r="FN35" s="813">
        <v>7909488</v>
      </c>
      <c r="FO35" s="1668">
        <v>8182944</v>
      </c>
      <c r="FP35" s="1651">
        <v>-6.3808366221727653</v>
      </c>
      <c r="FQ35" s="1743">
        <v>3313486</v>
      </c>
      <c r="FR35" s="1064">
        <v>3501041</v>
      </c>
      <c r="FS35" s="1886">
        <v>741704</v>
      </c>
      <c r="FT35" s="1867">
        <v>4.0358744394618782</v>
      </c>
      <c r="FU35" s="1389">
        <v>668001</v>
      </c>
      <c r="FV35" s="762">
        <v>6.7520575309628441</v>
      </c>
      <c r="FW35" s="1389">
        <v>843393</v>
      </c>
      <c r="FX35" s="762">
        <v>31.582576787043223</v>
      </c>
      <c r="FY35" s="1389">
        <v>761443</v>
      </c>
      <c r="FZ35" s="762">
        <v>100.86337653293521</v>
      </c>
      <c r="GA35" s="1389">
        <v>670796</v>
      </c>
      <c r="GB35" s="762">
        <v>83.3</v>
      </c>
      <c r="GC35" s="1389">
        <v>831543</v>
      </c>
      <c r="GD35" s="762">
        <v>41.22455426442167</v>
      </c>
      <c r="GE35" s="1389">
        <v>773210</v>
      </c>
      <c r="GF35" s="762">
        <v>11.876034636444672</v>
      </c>
      <c r="GG35" s="1389">
        <v>531470</v>
      </c>
      <c r="GH35" s="762">
        <v>-16.206057089519291</v>
      </c>
      <c r="GI35" s="1389">
        <v>512501</v>
      </c>
      <c r="GJ35" s="762">
        <v>-39.099663410034033</v>
      </c>
      <c r="GK35" s="1389">
        <v>627451</v>
      </c>
      <c r="GL35" s="762">
        <v>-25.756308238426271</v>
      </c>
      <c r="GM35" s="1389">
        <v>821328</v>
      </c>
      <c r="GN35" s="1207">
        <v>-0.81358249221679557</v>
      </c>
      <c r="GO35" s="1389">
        <v>801145</v>
      </c>
      <c r="GP35" s="1867">
        <v>6.0303263316573634</v>
      </c>
      <c r="GQ35" s="1899">
        <v>8583985</v>
      </c>
      <c r="GR35" s="1913">
        <v>8.5276948394131153</v>
      </c>
      <c r="GS35" s="1343"/>
      <c r="GT35" s="1441"/>
      <c r="GU35" s="1487">
        <v>4081437</v>
      </c>
      <c r="GV35" s="2156">
        <v>16.576713317113544</v>
      </c>
      <c r="GW35" s="2388">
        <v>630891</v>
      </c>
      <c r="GX35" s="2314">
        <v>-14.940326599290287</v>
      </c>
      <c r="GY35" s="2389"/>
      <c r="GZ35" s="2316"/>
      <c r="HA35" s="2389"/>
      <c r="HB35" s="2316"/>
      <c r="HC35" s="2389"/>
      <c r="HD35" s="2316"/>
      <c r="HE35" s="2389"/>
      <c r="HF35" s="2316"/>
      <c r="HG35" s="2389"/>
      <c r="HH35" s="2316"/>
      <c r="HI35" s="2389"/>
      <c r="HJ35" s="2316"/>
      <c r="HK35" s="2389"/>
      <c r="HL35" s="2316"/>
      <c r="HM35" s="2389"/>
      <c r="HN35" s="2316"/>
      <c r="HO35" s="2389"/>
      <c r="HP35" s="2316"/>
      <c r="HQ35" s="2389"/>
      <c r="HR35" s="2390"/>
      <c r="HS35" s="2391"/>
      <c r="HT35" s="2319"/>
      <c r="HU35" s="2746"/>
      <c r="HV35" s="831"/>
      <c r="HW35" s="1803"/>
      <c r="HX35" s="2746"/>
      <c r="HY35" s="1953"/>
      <c r="HZ35" s="1929"/>
      <c r="IA35" s="2758"/>
      <c r="IB35" s="1967"/>
      <c r="IC35" s="1941"/>
      <c r="ID35" s="2731"/>
      <c r="IE35" s="1487"/>
      <c r="IF35" s="1540"/>
      <c r="IG35" s="2749"/>
      <c r="II35" s="2556"/>
    </row>
    <row r="36" spans="1:243" s="765" customFormat="1" ht="15" thickTop="1" thickBot="1">
      <c r="A36" s="27"/>
      <c r="B36" s="2690" t="s">
        <v>112</v>
      </c>
      <c r="C36" s="2691"/>
      <c r="D36" s="785">
        <v>4308553</v>
      </c>
      <c r="E36" s="786">
        <v>4198430</v>
      </c>
      <c r="F36" s="786">
        <f>F4+F8+F12+F19+F30+F31</f>
        <v>3579017</v>
      </c>
      <c r="G36" s="759">
        <v>4071980</v>
      </c>
      <c r="H36" s="755">
        <v>1438652</v>
      </c>
      <c r="I36" s="787">
        <v>1781267</v>
      </c>
      <c r="J36" s="786">
        <f>J4+J8+J12+J19+J30+J31</f>
        <v>4340494</v>
      </c>
      <c r="K36" s="759">
        <v>4338317</v>
      </c>
      <c r="L36" s="755">
        <v>2178048</v>
      </c>
      <c r="M36" s="787">
        <v>2073444</v>
      </c>
      <c r="N36" s="786">
        <f>N4+N8+N12+N19+N30+N31</f>
        <v>4168785</v>
      </c>
      <c r="O36" s="759">
        <v>4409953</v>
      </c>
      <c r="P36" s="755">
        <v>1923408</v>
      </c>
      <c r="Q36" s="787">
        <v>1912150</v>
      </c>
      <c r="R36" s="786">
        <f>R4+R8+R12+R19+R30+R31</f>
        <v>5243616</v>
      </c>
      <c r="S36" s="759">
        <v>5195579</v>
      </c>
      <c r="T36" s="755">
        <v>2757016</v>
      </c>
      <c r="U36" s="787">
        <v>2641301</v>
      </c>
      <c r="V36" s="786">
        <f>V4+V8+V12+V19+V30+V31</f>
        <v>5535196</v>
      </c>
      <c r="W36" s="759">
        <v>5568452</v>
      </c>
      <c r="X36" s="755">
        <v>2749718</v>
      </c>
      <c r="Y36" s="787">
        <v>2738177</v>
      </c>
      <c r="Z36" s="786">
        <f>Z4+Z8+Z12+Z19+Z30+Z31</f>
        <v>5738020</v>
      </c>
      <c r="AA36" s="759">
        <v>5762970</v>
      </c>
      <c r="AB36" s="755">
        <v>2813555</v>
      </c>
      <c r="AC36" s="787">
        <v>2892864</v>
      </c>
      <c r="AD36" s="786">
        <f>AD4+AD8+AD12+AD19+AD30+AD31</f>
        <v>5740631</v>
      </c>
      <c r="AE36" s="759">
        <v>5759045</v>
      </c>
      <c r="AF36" s="755">
        <v>2828022</v>
      </c>
      <c r="AG36" s="787">
        <v>2872685</v>
      </c>
      <c r="AH36" s="788">
        <f>AH4+AH8+AH12+AH19+AH30+AH31</f>
        <v>453403</v>
      </c>
      <c r="AI36" s="789"/>
      <c r="AJ36" s="777">
        <f>AJ4+AJ8+AJ12+AJ19+AJ30+AJ31</f>
        <v>440431</v>
      </c>
      <c r="AK36" s="789"/>
      <c r="AL36" s="777">
        <f>AL4+AL8+AL12+AL19+AL30+AL31</f>
        <v>520040</v>
      </c>
      <c r="AM36" s="789"/>
      <c r="AN36" s="777">
        <f>AN4+AN8+AN12+AN19+AN30+AN31</f>
        <v>468163</v>
      </c>
      <c r="AO36" s="789"/>
      <c r="AP36" s="777">
        <f>AP4+AP8+AP12+AP19+AP30+AP31</f>
        <v>508564</v>
      </c>
      <c r="AQ36" s="789"/>
      <c r="AR36" s="777">
        <f>AR4+AR8+AR12+AR19+AR30+AR31</f>
        <v>517373</v>
      </c>
      <c r="AS36" s="789"/>
      <c r="AT36" s="777">
        <f>AT4+AT8+AT12+AT19+AT30+AT31</f>
        <v>431695</v>
      </c>
      <c r="AU36" s="789"/>
      <c r="AV36" s="777">
        <f>AV4+AV8+AV12+AV19+AV30+AV31</f>
        <v>489494</v>
      </c>
      <c r="AW36" s="789"/>
      <c r="AX36" s="777">
        <f>AX4+AX8+AX12+AX19+AX30+AX31</f>
        <v>501657</v>
      </c>
      <c r="AY36" s="789"/>
      <c r="AZ36" s="777">
        <f>AZ4+AZ8+AZ12+AZ19+AZ30+AZ31</f>
        <v>491491</v>
      </c>
      <c r="BA36" s="789"/>
      <c r="BB36" s="777">
        <f>BB4+BB8+BB12+BB19+BB30+BB31</f>
        <v>538118</v>
      </c>
      <c r="BC36" s="789"/>
      <c r="BD36" s="777">
        <f>BD4+BD8+BD12+BD19+BD30+BD31</f>
        <v>447221</v>
      </c>
      <c r="BE36" s="789"/>
      <c r="BF36" s="832">
        <f t="shared" si="0"/>
        <v>5807650</v>
      </c>
      <c r="BG36" s="759">
        <v>5891563</v>
      </c>
      <c r="BH36" s="755">
        <v>2907974</v>
      </c>
      <c r="BI36" s="787">
        <v>2916946</v>
      </c>
      <c r="BJ36" s="788">
        <f>BJ4+BJ8+BJ12+BJ19+BJ30+BJ31</f>
        <v>475076</v>
      </c>
      <c r="BK36" s="833">
        <f t="shared" si="16"/>
        <v>104.78007423859128</v>
      </c>
      <c r="BL36" s="777">
        <f>BL4+BL8+BL12+BL19+BL30+BL31</f>
        <v>468049</v>
      </c>
      <c r="BM36" s="833">
        <f t="shared" si="18"/>
        <v>106.27067576987088</v>
      </c>
      <c r="BN36" s="777">
        <f>BN4+BN8+BN12+BN19+BN30+BN31</f>
        <v>554662</v>
      </c>
      <c r="BO36" s="833">
        <f t="shared" si="19"/>
        <v>106.6575648027075</v>
      </c>
      <c r="BP36" s="777">
        <f>BP4+BP8+BP12+BP19+BP30+BP31</f>
        <v>447871</v>
      </c>
      <c r="BQ36" s="833">
        <f t="shared" si="20"/>
        <v>95.665612190625922</v>
      </c>
      <c r="BR36" s="777">
        <f>BR4+BR8+BR12+BR19+BR30+BR31</f>
        <v>509729</v>
      </c>
      <c r="BS36" s="833">
        <f t="shared" si="21"/>
        <v>100.22907637976735</v>
      </c>
      <c r="BT36" s="777">
        <f>BT4+BT8+BT12+BT19+BT30+BT31</f>
        <v>507239</v>
      </c>
      <c r="BU36" s="833">
        <f t="shared" si="22"/>
        <v>98.041258434437054</v>
      </c>
      <c r="BV36" s="777">
        <f>BV4+BV8+BV12+BV19+BV30+BV31</f>
        <v>430974</v>
      </c>
      <c r="BW36" s="833">
        <f t="shared" si="23"/>
        <v>99.83298393541736</v>
      </c>
      <c r="BX36" s="777">
        <f>BX4+BX8+BX12+BX19+BX30+BX31</f>
        <v>480307</v>
      </c>
      <c r="BY36" s="833">
        <f t="shared" si="24"/>
        <v>98.123163920293194</v>
      </c>
      <c r="BZ36" s="777">
        <f>BZ4+BZ8+BZ12+BZ19+BZ30+BZ31</f>
        <v>509086</v>
      </c>
      <c r="CA36" s="833">
        <f t="shared" si="25"/>
        <v>101.4808923228421</v>
      </c>
      <c r="CB36" s="777">
        <f>CB4+CB8+CB12+CB19+CB30+CB31</f>
        <v>502153</v>
      </c>
      <c r="CC36" s="833">
        <f t="shared" si="26"/>
        <v>102.16931744426654</v>
      </c>
      <c r="CD36" s="777">
        <f>CD4+CD8+CD12+CD19+CD30+CD31</f>
        <v>506929</v>
      </c>
      <c r="CE36" s="833">
        <f t="shared" si="27"/>
        <v>94.20405933271141</v>
      </c>
      <c r="CF36" s="777">
        <f>CF4+CF8+CF12+CF19+CF30+CF31</f>
        <v>425880</v>
      </c>
      <c r="CG36" s="833">
        <f t="shared" si="28"/>
        <v>95.228086337627261</v>
      </c>
      <c r="CH36" s="832">
        <f t="shared" si="13"/>
        <v>5817955</v>
      </c>
      <c r="CI36" s="759">
        <v>5724543</v>
      </c>
      <c r="CJ36" s="755">
        <v>2962626</v>
      </c>
      <c r="CK36" s="787">
        <v>2885206</v>
      </c>
      <c r="CL36" s="760">
        <f>CL4+CL8+CL12+CL19+CL30+CL31</f>
        <v>483581</v>
      </c>
      <c r="CM36" s="757">
        <v>1.7902398774090926</v>
      </c>
      <c r="CN36" s="750">
        <f>CN4+CN8+CN12+CN19+CN30+CN31</f>
        <v>414594</v>
      </c>
      <c r="CO36" s="757">
        <v>-11.420812778149298</v>
      </c>
      <c r="CP36" s="750">
        <f>CP4+CP8+CP12+CP19+CP30+CP31</f>
        <v>506200</v>
      </c>
      <c r="CQ36" s="757">
        <v>-8.7372129332818957</v>
      </c>
      <c r="CR36" s="750">
        <f>CR4+CR8+CR12+CR19+CR30+CR31</f>
        <v>457601</v>
      </c>
      <c r="CS36" s="757">
        <v>2.1725005637783994</v>
      </c>
      <c r="CT36" s="750">
        <f>CT4+CT8+CT12+CT19+CT30+CT31</f>
        <v>507224</v>
      </c>
      <c r="CU36" s="778">
        <v>-0.49143760704217243</v>
      </c>
      <c r="CV36" s="754">
        <f>CV4+CV8+CV12+CV19+CV30+CV31</f>
        <v>487501</v>
      </c>
      <c r="CW36" s="757">
        <v>-3.891262304357511</v>
      </c>
      <c r="CX36" s="750">
        <f>CX4+CX8+CX12+CX19+CX30+CX31</f>
        <v>470639</v>
      </c>
      <c r="CY36" s="757">
        <v>9.2035714451451867</v>
      </c>
      <c r="CZ36" s="750">
        <f>CZ4+CZ8+CZ12+CZ19+CZ30+CZ31</f>
        <v>489369</v>
      </c>
      <c r="DA36" s="757">
        <v>1.886709958422415</v>
      </c>
      <c r="DB36" s="750">
        <f>DB4+DB8+DB12+DB19+DB30+DB31</f>
        <v>482596</v>
      </c>
      <c r="DC36" s="757">
        <v>-5.2034430332006707</v>
      </c>
      <c r="DD36" s="750">
        <f>DD4+DD8+DD12+DD19+DD30+DD31</f>
        <v>521686</v>
      </c>
      <c r="DE36" s="757">
        <v>3.8898503045884354</v>
      </c>
      <c r="DF36" s="750">
        <f>DF4+DF8+DF12+DF19+DF30+DF31</f>
        <v>510293</v>
      </c>
      <c r="DG36" s="757">
        <v>0.6636037788329503</v>
      </c>
      <c r="DH36" s="750">
        <f>DH4+DH8+DH12+DH19+DH30+DH31</f>
        <v>415538</v>
      </c>
      <c r="DI36" s="778">
        <v>-2.4283835822297277</v>
      </c>
      <c r="DJ36" s="832">
        <f>CL36+CN36+CP36+CR36+CT36+CV36+CX36+CZ36+DB36+DD36+DF36+DH36</f>
        <v>5746822</v>
      </c>
      <c r="DK36" s="759">
        <v>5724282</v>
      </c>
      <c r="DL36" s="755">
        <v>2856701</v>
      </c>
      <c r="DM36" s="787">
        <v>2894930</v>
      </c>
      <c r="DN36" s="834">
        <v>483381</v>
      </c>
      <c r="DO36" s="835">
        <v>-4.1564908464138739E-2</v>
      </c>
      <c r="DP36" s="754">
        <v>412775</v>
      </c>
      <c r="DQ36" s="762">
        <v>-0.43874248059547938</v>
      </c>
      <c r="DR36" s="836">
        <v>485679</v>
      </c>
      <c r="DS36" s="837">
        <v>-4.0539312524693827</v>
      </c>
      <c r="DT36" s="836">
        <v>477059</v>
      </c>
      <c r="DU36" s="837">
        <v>4.2521760223425957</v>
      </c>
      <c r="DV36" s="836">
        <v>517309</v>
      </c>
      <c r="DW36" s="837">
        <v>1.9882734255476748</v>
      </c>
      <c r="DX36" s="836">
        <v>485151</v>
      </c>
      <c r="DY36" s="837">
        <v>-0.48205029323015935</v>
      </c>
      <c r="DZ36" s="836">
        <v>444584</v>
      </c>
      <c r="EA36" s="837">
        <v>-5.5360902942595089</v>
      </c>
      <c r="EB36" s="836">
        <v>450937</v>
      </c>
      <c r="EC36" s="837">
        <v>-7.853378534398388</v>
      </c>
      <c r="ED36" s="836">
        <v>460944</v>
      </c>
      <c r="EE36" s="837">
        <v>-4.4865684754950337</v>
      </c>
      <c r="EF36" s="836">
        <v>498822</v>
      </c>
      <c r="EG36" s="837">
        <v>-4.382712972937739</v>
      </c>
      <c r="EH36" s="836">
        <v>498107</v>
      </c>
      <c r="EI36" s="837">
        <v>-2.3880398124214963</v>
      </c>
      <c r="EJ36" s="836">
        <v>422905</v>
      </c>
      <c r="EK36" s="1054">
        <v>1.772882383801246</v>
      </c>
      <c r="EL36" s="1221">
        <v>5637653</v>
      </c>
      <c r="EM36" s="747">
        <v>5437010</v>
      </c>
      <c r="EN36" s="755">
        <v>2861354</v>
      </c>
      <c r="EO36" s="1056">
        <v>2835984</v>
      </c>
      <c r="EP36" s="1146">
        <v>457316</v>
      </c>
      <c r="EQ36" s="1208">
        <v>-5.3922268355603507</v>
      </c>
      <c r="ER36" s="754">
        <v>361968</v>
      </c>
      <c r="ES36" s="762">
        <v>-12.308642723033131</v>
      </c>
      <c r="ET36" s="836">
        <v>361908</v>
      </c>
      <c r="EU36" s="837">
        <v>-25.484116051960243</v>
      </c>
      <c r="EV36" s="836">
        <v>161039</v>
      </c>
      <c r="EW36" s="837">
        <v>-66.243378701586181</v>
      </c>
      <c r="EX36" s="836">
        <v>243165</v>
      </c>
      <c r="EY36" s="837">
        <v>-52.99424521900837</v>
      </c>
      <c r="EZ36" s="836">
        <v>428909</v>
      </c>
      <c r="FA36" s="837">
        <v>-11.592679392601482</v>
      </c>
      <c r="FB36" s="1390">
        <v>437234</v>
      </c>
      <c r="FC36" s="1208">
        <v>-1.6532308855019551</v>
      </c>
      <c r="FD36" s="1390">
        <v>431526</v>
      </c>
      <c r="FE36" s="1208">
        <v>-4.3045924375245335</v>
      </c>
      <c r="FF36" s="1390">
        <v>536287</v>
      </c>
      <c r="FG36" s="1208">
        <v>16.34536950258601</v>
      </c>
      <c r="FH36" s="1390">
        <v>535525</v>
      </c>
      <c r="FI36" s="1208">
        <v>7.3579352955563309</v>
      </c>
      <c r="FJ36" s="1390">
        <v>529098</v>
      </c>
      <c r="FK36" s="837">
        <v>6.2217555665750552</v>
      </c>
      <c r="FL36" s="1390">
        <v>502883</v>
      </c>
      <c r="FM36" s="1208">
        <v>18.911575885837252</v>
      </c>
      <c r="FN36" s="786">
        <v>4986883</v>
      </c>
      <c r="FO36" s="1669">
        <v>5264039</v>
      </c>
      <c r="FP36" s="1670">
        <v>-3.1808995575488268</v>
      </c>
      <c r="FQ36" s="1732">
        <v>2014305</v>
      </c>
      <c r="FR36" s="1056">
        <v>2238160</v>
      </c>
      <c r="FS36" s="1866">
        <v>501910</v>
      </c>
      <c r="FT36" s="1867">
        <v>9.7546041784203794</v>
      </c>
      <c r="FU36" s="1378">
        <v>423953</v>
      </c>
      <c r="FV36" s="762">
        <v>17.124441939618976</v>
      </c>
      <c r="FW36" s="1378">
        <v>532459</v>
      </c>
      <c r="FX36" s="762">
        <v>47.130391051572815</v>
      </c>
      <c r="FY36" s="1378">
        <v>493838</v>
      </c>
      <c r="FZ36" s="762">
        <v>206.66732903209783</v>
      </c>
      <c r="GA36" s="1378">
        <v>469128</v>
      </c>
      <c r="GB36" s="762">
        <v>92.9</v>
      </c>
      <c r="GC36" s="1378">
        <v>537156</v>
      </c>
      <c r="GD36" s="762">
        <v>25.239510835985499</v>
      </c>
      <c r="GE36" s="1378">
        <v>464072</v>
      </c>
      <c r="GF36" s="762">
        <v>6.1275322673241703</v>
      </c>
      <c r="GG36" s="1378">
        <v>345744</v>
      </c>
      <c r="GH36" s="762">
        <v>-19.886638812998072</v>
      </c>
      <c r="GI36" s="1378">
        <v>375751</v>
      </c>
      <c r="GJ36" s="762">
        <v>-29.893203268039656</v>
      </c>
      <c r="GK36" s="1378">
        <v>475533</v>
      </c>
      <c r="GL36" s="762">
        <v>-11.205262695992673</v>
      </c>
      <c r="GM36" s="1390">
        <v>546094</v>
      </c>
      <c r="GN36" s="1208">
        <v>3.2124483555031418</v>
      </c>
      <c r="GO36" s="1378">
        <v>540385</v>
      </c>
      <c r="GP36" s="1867">
        <v>7.4574006279790837</v>
      </c>
      <c r="GQ36" s="1900">
        <v>5706023</v>
      </c>
      <c r="GR36" s="1914">
        <v>14.420631083584666</v>
      </c>
      <c r="GS36" s="1332"/>
      <c r="GT36" s="1430"/>
      <c r="GU36" s="1488">
        <v>2686163</v>
      </c>
      <c r="GV36" s="2166">
        <v>20.014806587278215</v>
      </c>
      <c r="GW36" s="2393">
        <v>468251</v>
      </c>
      <c r="GX36" s="2394">
        <v>-6.7061823832958112</v>
      </c>
      <c r="GY36" s="2395"/>
      <c r="GZ36" s="2396"/>
      <c r="HA36" s="2395"/>
      <c r="HB36" s="2396"/>
      <c r="HC36" s="2395"/>
      <c r="HD36" s="2396"/>
      <c r="HE36" s="2395"/>
      <c r="HF36" s="2396"/>
      <c r="HG36" s="2395"/>
      <c r="HH36" s="2396"/>
      <c r="HI36" s="2395"/>
      <c r="HJ36" s="2396"/>
      <c r="HK36" s="2395"/>
      <c r="HL36" s="2396"/>
      <c r="HM36" s="2395"/>
      <c r="HN36" s="2396"/>
      <c r="HO36" s="2395"/>
      <c r="HP36" s="2396"/>
      <c r="HQ36" s="2395"/>
      <c r="HR36" s="2397"/>
      <c r="HS36" s="2398"/>
      <c r="HT36" s="2399"/>
      <c r="HU36" s="2747"/>
      <c r="HV36" s="838"/>
      <c r="HW36" s="1804"/>
      <c r="HX36" s="2748"/>
      <c r="HY36" s="1954"/>
      <c r="HZ36" s="1955"/>
      <c r="IA36" s="2759"/>
      <c r="IB36" s="1968"/>
      <c r="IC36" s="1969"/>
      <c r="ID36" s="2732"/>
      <c r="IE36" s="1488"/>
      <c r="IF36" s="1548"/>
      <c r="IG36" s="2750"/>
      <c r="II36" s="2556"/>
    </row>
    <row r="37" spans="1:243" s="28" customFormat="1" ht="66" customHeight="1">
      <c r="B37" s="69"/>
      <c r="C37" s="69"/>
      <c r="GV37" s="1479"/>
      <c r="HU37" s="1772"/>
      <c r="HX37" s="1772"/>
      <c r="IA37" s="1479"/>
      <c r="ID37" s="1479"/>
      <c r="IF37" s="1479"/>
      <c r="IG37" s="1479"/>
    </row>
    <row r="38" spans="1:243">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BF38" s="19"/>
      <c r="BG38" s="19"/>
      <c r="BH38" s="19"/>
      <c r="BI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M38" s="19"/>
      <c r="DN38" s="19"/>
      <c r="DP38" s="19"/>
      <c r="DR38" s="19"/>
      <c r="DT38" s="19"/>
      <c r="DV38" s="19"/>
      <c r="DX38" s="19"/>
      <c r="DZ38" s="19"/>
      <c r="EB38" s="19"/>
      <c r="ED38" s="19"/>
      <c r="EF38" s="19"/>
      <c r="EH38" s="19"/>
      <c r="EJ38" s="19"/>
      <c r="EM38" s="19"/>
      <c r="EO38" s="19"/>
      <c r="EP38" s="19"/>
      <c r="ER38" s="19"/>
      <c r="ET38" s="19"/>
      <c r="EV38" s="19"/>
      <c r="EX38" s="19"/>
      <c r="EZ38" s="19"/>
      <c r="FB38" s="19"/>
      <c r="FD38" s="19"/>
      <c r="FF38" s="19"/>
      <c r="FH38" s="19"/>
      <c r="FJ38" s="19"/>
      <c r="FL38" s="19"/>
      <c r="FO38" s="19"/>
      <c r="FR38" s="19"/>
      <c r="FS38" s="19"/>
      <c r="FU38" s="19"/>
      <c r="FW38" s="19"/>
      <c r="FY38" s="19"/>
      <c r="GA38" s="19"/>
      <c r="GC38" s="19"/>
      <c r="GE38" s="19"/>
      <c r="GG38" s="19"/>
      <c r="GI38" s="19"/>
      <c r="GK38" s="19"/>
      <c r="GM38" s="19"/>
      <c r="GO38" s="19"/>
      <c r="GS38" s="19"/>
      <c r="GU38" s="19"/>
      <c r="GW38" s="19"/>
      <c r="GY38" s="19"/>
      <c r="HA38" s="19"/>
      <c r="HC38" s="19"/>
      <c r="HE38" s="19"/>
      <c r="HG38" s="19"/>
      <c r="HI38" s="19"/>
      <c r="HK38" s="19"/>
      <c r="HM38" s="19"/>
      <c r="HO38" s="19"/>
      <c r="HQ38" s="19"/>
      <c r="HS38" s="19"/>
      <c r="HY38" s="19"/>
      <c r="HZ38" s="19"/>
      <c r="IE38" s="19"/>
    </row>
    <row r="39" spans="1:243">
      <c r="AH39" s="19"/>
      <c r="AI39" s="19"/>
      <c r="AJ39" s="19"/>
      <c r="AK39" s="19"/>
      <c r="AL39" s="19"/>
      <c r="AM39" s="19"/>
      <c r="AN39" s="19"/>
      <c r="AO39" s="19"/>
      <c r="AP39" s="19"/>
      <c r="AQ39" s="19"/>
      <c r="AR39" s="19"/>
      <c r="AS39" s="19"/>
    </row>
    <row r="40" spans="1:243">
      <c r="AH40" s="19"/>
      <c r="AI40" s="19"/>
      <c r="AJ40" s="19"/>
      <c r="AK40" s="19"/>
      <c r="AL40" s="19"/>
      <c r="AM40" s="19"/>
      <c r="AN40" s="19"/>
      <c r="AO40" s="19"/>
      <c r="AP40" s="19"/>
      <c r="AQ40" s="19"/>
      <c r="AR40" s="19"/>
      <c r="AS40" s="19"/>
    </row>
    <row r="41" spans="1:243">
      <c r="V41" s="11"/>
      <c r="W41" s="11"/>
      <c r="X41" s="11"/>
    </row>
  </sheetData>
  <sheetProtection algorithmName="SHA-512" hashValue="9ERZY8q+0Xnk4nNSBl6jR4NOYDyy8EQXl7aU22n7kZru+S1YlgMn6YM4Xf53OWJluFK77u+lbeWCtxEUj3OACw==" saltValue="5OYu3ehfkRXlzNveTs503g==" spinCount="100000" sheet="1" objects="1" scenarios="1"/>
  <customSheetViews>
    <customSheetView guid="{F331A933-D01F-4452-8098-885072408C01}" hiddenColumns="1">
      <pane xSplit="4" ySplit="3" topLeftCell="EL4" activePane="bottomRight" state="frozen"/>
      <selection pane="bottomRight" activeCell="FT1" sqref="FT1:FU65536"/>
      <pageMargins left="0.7" right="0.7" top="0.75" bottom="0.75" header="0.3" footer="0.3"/>
      <pageSetup paperSize="8" orientation="landscape" r:id="rId1"/>
    </customSheetView>
    <customSheetView guid="{97CB7DFC-8A5B-431E-90B8-FBA4A6BBAEC8}" hiddenColumns="1">
      <pane xSplit="3" ySplit="3" topLeftCell="K4" activePane="bottomRight" state="frozen"/>
      <selection pane="bottomRight" activeCell="BY18" sqref="BY18:BY27"/>
      <pageMargins left="0.7" right="0.7" top="0.75" bottom="0.75" header="0.3" footer="0.3"/>
      <pageSetup paperSize="9" orientation="portrait" r:id="rId2"/>
    </customSheetView>
    <customSheetView guid="{DBBA6C60-A5A4-40CA-8BB4-C91C2ECFC575}" hiddenColumns="1">
      <pane xSplit="3" ySplit="3" topLeftCell="K4" activePane="bottomRight" state="frozen"/>
      <selection pane="bottomRight" activeCell="BY18" sqref="BY18:BY27"/>
      <pageMargins left="0.7" right="0.7" top="0.75" bottom="0.75" header="0.3" footer="0.3"/>
      <pageSetup paperSize="9" orientation="portrait" r:id="rId3"/>
    </customSheetView>
    <customSheetView guid="{E221BAA4-18AE-4570-8758-30203920F332}" topLeftCell="A10">
      <selection activeCell="B30" sqref="B30"/>
      <pageMargins left="0.7" right="0.7" top="0.75" bottom="0.75" header="0.3" footer="0.3"/>
      <pageSetup paperSize="9" orientation="portrait" r:id="rId4"/>
    </customSheetView>
    <customSheetView guid="{C692FAC9-3AA5-42A3-887A-EF7C3E11EB0A}" hiddenColumns="1">
      <pane xSplit="3" ySplit="3" topLeftCell="K4" activePane="bottomRight" state="frozen"/>
      <selection pane="bottomRight" activeCell="BY18" sqref="BY18:BY27"/>
      <pageMargins left="0.7" right="0.7" top="0.75" bottom="0.75" header="0.3" footer="0.3"/>
      <pageSetup paperSize="9" orientation="portrait" r:id="rId5"/>
    </customSheetView>
  </customSheetViews>
  <mergeCells count="125">
    <mergeCell ref="HU35:HU36"/>
    <mergeCell ref="HX35:HX36"/>
    <mergeCell ref="IG35:IG36"/>
    <mergeCell ref="IA4:IA7"/>
    <mergeCell ref="IA8:IA11"/>
    <mergeCell ref="IA12:IA18"/>
    <mergeCell ref="IA19:IA28"/>
    <mergeCell ref="IA31:IA34"/>
    <mergeCell ref="IA35:IA36"/>
    <mergeCell ref="HU19:HU28"/>
    <mergeCell ref="IG19:IG28"/>
    <mergeCell ref="HU31:HU34"/>
    <mergeCell ref="HX31:HX34"/>
    <mergeCell ref="IG31:IG34"/>
    <mergeCell ref="ID19:ID28"/>
    <mergeCell ref="ID31:ID34"/>
    <mergeCell ref="ID35:ID36"/>
    <mergeCell ref="HU8:HU11"/>
    <mergeCell ref="HX8:HX11"/>
    <mergeCell ref="IG8:IG11"/>
    <mergeCell ref="HU12:HU18"/>
    <mergeCell ref="HX12:HX18"/>
    <mergeCell ref="IG12:IG18"/>
    <mergeCell ref="ID8:ID11"/>
    <mergeCell ref="ID12:ID18"/>
    <mergeCell ref="HX19:HX28"/>
    <mergeCell ref="HV3:HW3"/>
    <mergeCell ref="IE3:IF3"/>
    <mergeCell ref="HU4:HU7"/>
    <mergeCell ref="HX4:HX7"/>
    <mergeCell ref="IG4:IG7"/>
    <mergeCell ref="HY3:HZ3"/>
    <mergeCell ref="ID4:ID7"/>
    <mergeCell ref="IB3:IC3"/>
    <mergeCell ref="HI3:HJ3"/>
    <mergeCell ref="HK3:HL3"/>
    <mergeCell ref="HM3:HN3"/>
    <mergeCell ref="HO3:HP3"/>
    <mergeCell ref="HQ3:HR3"/>
    <mergeCell ref="HS3:HT3"/>
    <mergeCell ref="GW3:GX3"/>
    <mergeCell ref="GY3:GZ3"/>
    <mergeCell ref="HA3:HB3"/>
    <mergeCell ref="HC3:HD3"/>
    <mergeCell ref="HE3:HF3"/>
    <mergeCell ref="HG3:HH3"/>
    <mergeCell ref="FB3:FC3"/>
    <mergeCell ref="GC3:GD3"/>
    <mergeCell ref="GU3:GV3"/>
    <mergeCell ref="GE3:GF3"/>
    <mergeCell ref="GG3:GH3"/>
    <mergeCell ref="GI3:GJ3"/>
    <mergeCell ref="GK3:GL3"/>
    <mergeCell ref="GM3:GN3"/>
    <mergeCell ref="GO3:GP3"/>
    <mergeCell ref="FS3:FT3"/>
    <mergeCell ref="FU3:FV3"/>
    <mergeCell ref="FW3:FX3"/>
    <mergeCell ref="FY3:FZ3"/>
    <mergeCell ref="GA3:GB3"/>
    <mergeCell ref="FO3:FP3"/>
    <mergeCell ref="FD3:FE3"/>
    <mergeCell ref="FF3:FG3"/>
    <mergeCell ref="FH3:FI3"/>
    <mergeCell ref="FJ3:FK3"/>
    <mergeCell ref="FL3:FM3"/>
    <mergeCell ref="EX3:EY3"/>
    <mergeCell ref="EZ3:FA3"/>
    <mergeCell ref="BJ3:BK3"/>
    <mergeCell ref="BZ3:CA3"/>
    <mergeCell ref="CB3:CC3"/>
    <mergeCell ref="BX3:BY3"/>
    <mergeCell ref="CP3:CQ3"/>
    <mergeCell ref="CL3:CM3"/>
    <mergeCell ref="BL3:BM3"/>
    <mergeCell ref="BN3:BO3"/>
    <mergeCell ref="ER3:ES3"/>
    <mergeCell ref="ET3:EU3"/>
    <mergeCell ref="EV3:EW3"/>
    <mergeCell ref="CD3:CE3"/>
    <mergeCell ref="BT3:BU3"/>
    <mergeCell ref="AX3:AY3"/>
    <mergeCell ref="DD3:DE3"/>
    <mergeCell ref="DR3:DS3"/>
    <mergeCell ref="BV3:BW3"/>
    <mergeCell ref="BB3:BC3"/>
    <mergeCell ref="B29:C29"/>
    <mergeCell ref="BR3:BS3"/>
    <mergeCell ref="CF3:CG3"/>
    <mergeCell ref="CT3:CU3"/>
    <mergeCell ref="BP3:BQ3"/>
    <mergeCell ref="BD3:BE3"/>
    <mergeCell ref="AZ3:BA3"/>
    <mergeCell ref="AV3:AW3"/>
    <mergeCell ref="AR3:AS3"/>
    <mergeCell ref="AT3:AU3"/>
    <mergeCell ref="B36:C36"/>
    <mergeCell ref="AH3:AI3"/>
    <mergeCell ref="AJ3:AK3"/>
    <mergeCell ref="AL3:AM3"/>
    <mergeCell ref="AN3:AO3"/>
    <mergeCell ref="CN3:CO3"/>
    <mergeCell ref="B30:C30"/>
    <mergeCell ref="B3:C3"/>
    <mergeCell ref="AP3:AQ3"/>
    <mergeCell ref="B35:C35"/>
    <mergeCell ref="CX3:CY3"/>
    <mergeCell ref="DH3:DI3"/>
    <mergeCell ref="DP3:DQ3"/>
    <mergeCell ref="CV3:CW3"/>
    <mergeCell ref="DN3:DO3"/>
    <mergeCell ref="CR3:CS3"/>
    <mergeCell ref="DF3:DG3"/>
    <mergeCell ref="CZ3:DA3"/>
    <mergeCell ref="DB3:DC3"/>
    <mergeCell ref="ED3:EE3"/>
    <mergeCell ref="EP3:EQ3"/>
    <mergeCell ref="DZ3:EA3"/>
    <mergeCell ref="DX3:DY3"/>
    <mergeCell ref="DT3:DU3"/>
    <mergeCell ref="EF3:EG3"/>
    <mergeCell ref="EJ3:EK3"/>
    <mergeCell ref="EH3:EI3"/>
    <mergeCell ref="DV3:DW3"/>
    <mergeCell ref="EB3:EC3"/>
  </mergeCells>
  <phoneticPr fontId="3"/>
  <pageMargins left="0.7" right="0.7" top="0.75" bottom="0.75" header="0.3" footer="0.3"/>
  <pageSetup paperSize="8" scale="84" orientation="landscape" r:id="rId6"/>
  <colBreaks count="1" manualBreakCount="1">
    <brk id="200" max="3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B17"/>
  <sheetViews>
    <sheetView view="pageBreakPreview" zoomScaleNormal="94" zoomScaleSheetLayoutView="100" workbookViewId="0">
      <pane xSplit="4" ySplit="3" topLeftCell="M4" activePane="bottomRight" state="frozen"/>
      <selection activeCell="E15" sqref="E15"/>
      <selection pane="topRight" activeCell="E15" sqref="E15"/>
      <selection pane="bottomLeft" activeCell="E15" sqref="E15"/>
      <selection pane="bottomRight" activeCell="M4" sqref="M4"/>
    </sheetView>
  </sheetViews>
  <sheetFormatPr defaultRowHeight="14" outlineLevelCol="1"/>
  <cols>
    <col min="1" max="1" width="3.08984375" customWidth="1"/>
    <col min="2" max="3" width="9.08984375" hidden="1" customWidth="1"/>
    <col min="4" max="4" width="18.6328125" style="69" customWidth="1"/>
    <col min="5" max="6" width="9.36328125" hidden="1" customWidth="1"/>
    <col min="7" max="8" width="14.08984375" hidden="1" customWidth="1"/>
    <col min="9" max="9" width="9.36328125" hidden="1" customWidth="1" collapsed="1"/>
    <col min="10" max="10" width="9.36328125" hidden="1" customWidth="1"/>
    <col min="11" max="12" width="14.08984375" hidden="1" customWidth="1"/>
    <col min="13" max="13" width="10.08984375" customWidth="1" collapsed="1"/>
    <col min="14" max="14" width="9.36328125" hidden="1" customWidth="1"/>
    <col min="15" max="16" width="14.08984375" hidden="1" customWidth="1"/>
    <col min="17" max="17" width="10.6328125" customWidth="1" collapsed="1"/>
    <col min="18" max="18" width="9.36328125" hidden="1" customWidth="1"/>
    <col min="19" max="20" width="14.08984375" hidden="1" customWidth="1"/>
    <col min="21" max="21" width="9.90625" customWidth="1" collapsed="1"/>
    <col min="22" max="22" width="9.36328125" hidden="1" customWidth="1"/>
    <col min="23" max="24" width="14.08984375" hidden="1" customWidth="1"/>
    <col min="25" max="25" width="10.90625" customWidth="1"/>
    <col min="26" max="26" width="9.36328125" hidden="1" customWidth="1"/>
    <col min="27" max="28" width="14.08984375" hidden="1" customWidth="1"/>
    <col min="29" max="29" width="10.08984375" customWidth="1" collapsed="1"/>
    <col min="30" max="30" width="9.36328125" hidden="1" customWidth="1"/>
    <col min="31" max="32" width="14.08984375" hidden="1" customWidth="1"/>
    <col min="33" max="33" width="10.36328125" customWidth="1" collapsed="1"/>
    <col min="34" max="34" width="9.36328125" hidden="1" customWidth="1"/>
    <col min="35" max="36" width="14.08984375" hidden="1" customWidth="1"/>
    <col min="37" max="48" width="9" hidden="1" customWidth="1"/>
    <col min="49" max="49" width="10.90625" customWidth="1"/>
    <col min="50" max="50" width="9.36328125" hidden="1" customWidth="1"/>
    <col min="51" max="52" width="14.08984375" hidden="1" customWidth="1"/>
    <col min="53" max="64" width="9" hidden="1" customWidth="1"/>
    <col min="65" max="65" width="11.453125" customWidth="1"/>
    <col min="66" max="66" width="9.36328125" hidden="1" customWidth="1"/>
    <col min="67" max="68" width="14.08984375" hidden="1" customWidth="1"/>
    <col min="69" max="80" width="9" hidden="1" customWidth="1" outlineLevel="1"/>
    <col min="81" max="81" width="10.453125" customWidth="1" collapsed="1"/>
    <col min="82" max="82" width="9.36328125" hidden="1" customWidth="1"/>
    <col min="83" max="84" width="14.08984375" hidden="1" customWidth="1"/>
    <col min="85" max="96" width="9" hidden="1" customWidth="1" outlineLevel="1"/>
    <col min="97" max="97" width="10.90625" customWidth="1" collapsed="1"/>
    <col min="98" max="98" width="11.7265625" hidden="1" customWidth="1"/>
    <col min="99" max="99" width="15.08984375" hidden="1" customWidth="1"/>
    <col min="100" max="100" width="14.08984375" hidden="1" customWidth="1"/>
    <col min="101" max="112" width="9" hidden="1" customWidth="1" outlineLevel="1"/>
    <col min="113" max="113" width="10.08984375" customWidth="1" collapsed="1"/>
    <col min="114" max="114" width="9.36328125" hidden="1" customWidth="1"/>
    <col min="115" max="116" width="14.08984375" hidden="1" customWidth="1"/>
    <col min="117" max="117" width="9" customWidth="1"/>
    <col min="118" max="128" width="9" hidden="1" customWidth="1"/>
    <col min="129" max="129" width="20.90625" customWidth="1"/>
    <col min="130" max="130" width="9.36328125" hidden="1" customWidth="1"/>
    <col min="131" max="132" width="14.08984375" hidden="1" customWidth="1"/>
  </cols>
  <sheetData>
    <row r="1" spans="2:132" ht="36.75" customHeight="1">
      <c r="C1" s="1"/>
      <c r="D1" s="60" t="s">
        <v>130</v>
      </c>
      <c r="E1" s="1"/>
      <c r="F1" s="1"/>
      <c r="G1" s="1"/>
      <c r="H1" s="1"/>
      <c r="I1" s="1"/>
      <c r="J1" s="1"/>
      <c r="K1" s="1"/>
      <c r="L1" s="1"/>
      <c r="M1" s="1"/>
      <c r="N1" s="1"/>
      <c r="O1" s="1"/>
      <c r="P1" s="1"/>
      <c r="Q1" s="1"/>
      <c r="R1" s="1"/>
      <c r="S1" s="1"/>
      <c r="T1" s="1"/>
      <c r="U1" s="1"/>
      <c r="V1" s="1"/>
      <c r="W1" s="1"/>
      <c r="X1" s="1"/>
      <c r="Y1" s="1"/>
      <c r="Z1" s="1"/>
      <c r="AA1" s="1"/>
      <c r="AB1" s="1"/>
      <c r="AF1" s="1"/>
      <c r="AJ1" s="1"/>
      <c r="AZ1" s="1"/>
      <c r="BP1" s="1"/>
      <c r="CF1" s="1"/>
      <c r="CV1" s="1"/>
      <c r="DL1" s="1"/>
      <c r="EB1" s="1"/>
    </row>
    <row r="2" spans="2:132" ht="14.5" thickBot="1">
      <c r="CC2" s="61"/>
      <c r="CS2" s="61"/>
      <c r="DI2" s="61"/>
      <c r="DY2" s="61" t="s">
        <v>69</v>
      </c>
    </row>
    <row r="3" spans="2:132" ht="24" customHeight="1" thickTop="1" thickBot="1">
      <c r="B3" s="3">
        <v>2007</v>
      </c>
      <c r="C3" s="3">
        <v>2008</v>
      </c>
      <c r="D3" s="97"/>
      <c r="E3" s="114">
        <v>2009</v>
      </c>
      <c r="F3" s="115" t="s">
        <v>73</v>
      </c>
      <c r="G3" s="131" t="s">
        <v>156</v>
      </c>
      <c r="H3" s="672" t="s">
        <v>183</v>
      </c>
      <c r="I3" s="114">
        <v>2010</v>
      </c>
      <c r="J3" s="115" t="s">
        <v>83</v>
      </c>
      <c r="K3" s="131" t="s">
        <v>157</v>
      </c>
      <c r="L3" s="672" t="s">
        <v>184</v>
      </c>
      <c r="M3" s="114">
        <v>2011</v>
      </c>
      <c r="N3" s="115" t="s">
        <v>84</v>
      </c>
      <c r="O3" s="131" t="s">
        <v>158</v>
      </c>
      <c r="P3" s="672" t="s">
        <v>185</v>
      </c>
      <c r="Q3" s="114">
        <v>2012</v>
      </c>
      <c r="R3" s="115" t="s">
        <v>85</v>
      </c>
      <c r="S3" s="131" t="s">
        <v>159</v>
      </c>
      <c r="T3" s="672" t="s">
        <v>186</v>
      </c>
      <c r="U3" s="114">
        <v>2013</v>
      </c>
      <c r="V3" s="115" t="s">
        <v>86</v>
      </c>
      <c r="W3" s="131" t="s">
        <v>160</v>
      </c>
      <c r="X3" s="672" t="s">
        <v>187</v>
      </c>
      <c r="Y3" s="114">
        <v>2014</v>
      </c>
      <c r="Z3" s="115" t="s">
        <v>87</v>
      </c>
      <c r="AA3" s="131" t="s">
        <v>161</v>
      </c>
      <c r="AB3" s="672" t="s">
        <v>188</v>
      </c>
      <c r="AC3" s="114">
        <v>2015</v>
      </c>
      <c r="AD3" s="115" t="s">
        <v>88</v>
      </c>
      <c r="AE3" s="131" t="s">
        <v>162</v>
      </c>
      <c r="AF3" s="672" t="s">
        <v>189</v>
      </c>
      <c r="AG3" s="114">
        <v>2016</v>
      </c>
      <c r="AH3" s="115" t="s">
        <v>89</v>
      </c>
      <c r="AI3" s="131" t="s">
        <v>163</v>
      </c>
      <c r="AJ3" s="672" t="s">
        <v>190</v>
      </c>
      <c r="AK3" s="116">
        <v>201701</v>
      </c>
      <c r="AL3" s="117">
        <v>201702</v>
      </c>
      <c r="AM3" s="117">
        <v>201703</v>
      </c>
      <c r="AN3" s="117">
        <v>201704</v>
      </c>
      <c r="AO3" s="117">
        <v>201705</v>
      </c>
      <c r="AP3" s="117">
        <v>201706</v>
      </c>
      <c r="AQ3" s="117">
        <v>201707</v>
      </c>
      <c r="AR3" s="117">
        <v>201708</v>
      </c>
      <c r="AS3" s="117">
        <v>201709</v>
      </c>
      <c r="AT3" s="117">
        <v>201710</v>
      </c>
      <c r="AU3" s="117">
        <v>201711</v>
      </c>
      <c r="AV3" s="117">
        <v>201712</v>
      </c>
      <c r="AW3" s="118">
        <v>2017</v>
      </c>
      <c r="AX3" s="115" t="s">
        <v>90</v>
      </c>
      <c r="AY3" s="131" t="s">
        <v>164</v>
      </c>
      <c r="AZ3" s="672" t="s">
        <v>191</v>
      </c>
      <c r="BA3" s="94" t="s">
        <v>114</v>
      </c>
      <c r="BB3" s="95" t="s">
        <v>115</v>
      </c>
      <c r="BC3" s="95" t="s">
        <v>116</v>
      </c>
      <c r="BD3" s="95" t="s">
        <v>117</v>
      </c>
      <c r="BE3" s="95" t="s">
        <v>118</v>
      </c>
      <c r="BF3" s="96" t="s">
        <v>119</v>
      </c>
      <c r="BG3" s="95" t="s">
        <v>120</v>
      </c>
      <c r="BH3" s="96" t="s">
        <v>121</v>
      </c>
      <c r="BI3" s="95" t="s">
        <v>122</v>
      </c>
      <c r="BJ3" s="96" t="s">
        <v>123</v>
      </c>
      <c r="BK3" s="95" t="s">
        <v>124</v>
      </c>
      <c r="BL3" s="95" t="s">
        <v>125</v>
      </c>
      <c r="BM3" s="1066">
        <v>2018</v>
      </c>
      <c r="BN3" s="115" t="s">
        <v>91</v>
      </c>
      <c r="BO3" s="131" t="s">
        <v>165</v>
      </c>
      <c r="BP3" s="672" t="s">
        <v>192</v>
      </c>
      <c r="BQ3" s="94" t="s">
        <v>126</v>
      </c>
      <c r="BR3" s="119" t="s">
        <v>127</v>
      </c>
      <c r="BS3" s="120" t="s">
        <v>128</v>
      </c>
      <c r="BT3" s="120" t="s">
        <v>149</v>
      </c>
      <c r="BU3" s="120" t="s">
        <v>153</v>
      </c>
      <c r="BV3" s="120" t="s">
        <v>155</v>
      </c>
      <c r="BW3" s="120" t="s">
        <v>177</v>
      </c>
      <c r="BX3" s="120" t="s">
        <v>180</v>
      </c>
      <c r="BY3" s="120" t="s">
        <v>194</v>
      </c>
      <c r="BZ3" s="120" t="s">
        <v>205</v>
      </c>
      <c r="CA3" s="120" t="s">
        <v>209</v>
      </c>
      <c r="CB3" s="117" t="s">
        <v>215</v>
      </c>
      <c r="CC3" s="1180">
        <v>2019</v>
      </c>
      <c r="CD3" s="115" t="s">
        <v>237</v>
      </c>
      <c r="CE3" s="131" t="s">
        <v>219</v>
      </c>
      <c r="CF3" s="982" t="s">
        <v>182</v>
      </c>
      <c r="CG3" s="1157" t="s">
        <v>239</v>
      </c>
      <c r="CH3" s="1271" t="s">
        <v>221</v>
      </c>
      <c r="CI3" s="120" t="s">
        <v>240</v>
      </c>
      <c r="CJ3" s="120" t="s">
        <v>223</v>
      </c>
      <c r="CK3" s="120" t="s">
        <v>224</v>
      </c>
      <c r="CL3" s="120" t="s">
        <v>225</v>
      </c>
      <c r="CM3" s="1357" t="s">
        <v>259</v>
      </c>
      <c r="CN3" s="1357" t="s">
        <v>227</v>
      </c>
      <c r="CO3" s="1357" t="s">
        <v>264</v>
      </c>
      <c r="CP3" s="1357" t="s">
        <v>229</v>
      </c>
      <c r="CQ3" s="1563" t="s">
        <v>230</v>
      </c>
      <c r="CR3" s="1357" t="s">
        <v>231</v>
      </c>
      <c r="CS3" s="1582">
        <v>2020</v>
      </c>
      <c r="CT3" s="986" t="s">
        <v>251</v>
      </c>
      <c r="CU3" s="980" t="s">
        <v>252</v>
      </c>
      <c r="CV3" s="1744" t="s">
        <v>253</v>
      </c>
      <c r="CW3" s="1357" t="s">
        <v>280</v>
      </c>
      <c r="CX3" s="1357" t="s">
        <v>285</v>
      </c>
      <c r="CY3" s="1357" t="s">
        <v>296</v>
      </c>
      <c r="CZ3" s="1357" t="s">
        <v>304</v>
      </c>
      <c r="DA3" s="1357" t="s">
        <v>308</v>
      </c>
      <c r="DB3" s="1357" t="s">
        <v>315</v>
      </c>
      <c r="DC3" s="1357" t="s">
        <v>320</v>
      </c>
      <c r="DD3" s="1357" t="s">
        <v>326</v>
      </c>
      <c r="DE3" s="1357" t="s">
        <v>327</v>
      </c>
      <c r="DF3" s="1357" t="s">
        <v>328</v>
      </c>
      <c r="DG3" s="1357" t="s">
        <v>329</v>
      </c>
      <c r="DH3" s="1357" t="s">
        <v>351</v>
      </c>
      <c r="DI3" s="1828">
        <v>2021</v>
      </c>
      <c r="DJ3" s="986" t="s">
        <v>272</v>
      </c>
      <c r="DK3" s="980" t="s">
        <v>273</v>
      </c>
      <c r="DL3" s="1576" t="s">
        <v>274</v>
      </c>
      <c r="DM3" s="2424" t="s">
        <v>330</v>
      </c>
      <c r="DN3" s="2400" t="s">
        <v>331</v>
      </c>
      <c r="DO3" s="2217" t="s">
        <v>332</v>
      </c>
      <c r="DP3" s="2217" t="s">
        <v>333</v>
      </c>
      <c r="DQ3" s="2217" t="s">
        <v>334</v>
      </c>
      <c r="DR3" s="2217" t="s">
        <v>335</v>
      </c>
      <c r="DS3" s="2217" t="s">
        <v>336</v>
      </c>
      <c r="DT3" s="2217" t="s">
        <v>337</v>
      </c>
      <c r="DU3" s="2217" t="s">
        <v>338</v>
      </c>
      <c r="DV3" s="2217" t="s">
        <v>339</v>
      </c>
      <c r="DW3" s="2217" t="s">
        <v>340</v>
      </c>
      <c r="DX3" s="2218" t="s">
        <v>341</v>
      </c>
      <c r="DY3" s="1860" t="s">
        <v>342</v>
      </c>
      <c r="DZ3" s="986" t="s">
        <v>343</v>
      </c>
      <c r="EA3" s="980" t="s">
        <v>344</v>
      </c>
      <c r="EB3" s="1419" t="s">
        <v>345</v>
      </c>
    </row>
    <row r="4" spans="2:132" s="6" customFormat="1" ht="27.75" customHeight="1" thickTop="1">
      <c r="B4" s="29">
        <v>2666163</v>
      </c>
      <c r="C4" s="29">
        <v>2586347</v>
      </c>
      <c r="D4" s="2760" t="s">
        <v>131</v>
      </c>
      <c r="E4" s="446">
        <v>1444857</v>
      </c>
      <c r="F4" s="447">
        <v>1644230</v>
      </c>
      <c r="G4" s="448">
        <v>550413</v>
      </c>
      <c r="H4" s="719">
        <v>724452</v>
      </c>
      <c r="I4" s="446">
        <v>1745053</v>
      </c>
      <c r="J4" s="447">
        <v>1698295</v>
      </c>
      <c r="K4" s="448">
        <v>867583</v>
      </c>
      <c r="L4" s="719">
        <v>843669</v>
      </c>
      <c r="M4" s="446">
        <v>1568975</v>
      </c>
      <c r="N4" s="447">
        <v>1670852</v>
      </c>
      <c r="O4" s="448">
        <v>595714</v>
      </c>
      <c r="P4" s="719">
        <v>665115</v>
      </c>
      <c r="Q4" s="446">
        <v>1945709</v>
      </c>
      <c r="R4" s="447">
        <v>1923098</v>
      </c>
      <c r="S4" s="448">
        <v>1020758</v>
      </c>
      <c r="T4" s="719">
        <v>988111</v>
      </c>
      <c r="U4" s="446">
        <v>1899669</v>
      </c>
      <c r="V4" s="447">
        <v>1854672</v>
      </c>
      <c r="W4" s="448">
        <v>975638</v>
      </c>
      <c r="X4" s="719">
        <v>963008</v>
      </c>
      <c r="Y4" s="446">
        <v>1789354</v>
      </c>
      <c r="Z4" s="447">
        <v>1784187</v>
      </c>
      <c r="AA4" s="448">
        <v>858760</v>
      </c>
      <c r="AB4" s="719">
        <v>899317</v>
      </c>
      <c r="AC4" s="446">
        <v>1768630</v>
      </c>
      <c r="AD4" s="447">
        <v>1759025</v>
      </c>
      <c r="AE4" s="448">
        <v>843482</v>
      </c>
      <c r="AF4" s="719">
        <v>867035</v>
      </c>
      <c r="AG4" s="446">
        <v>1726927</v>
      </c>
      <c r="AH4" s="447">
        <v>1726520</v>
      </c>
      <c r="AI4" s="448">
        <v>808711</v>
      </c>
      <c r="AJ4" s="719">
        <v>849449</v>
      </c>
      <c r="AK4" s="449">
        <v>121243</v>
      </c>
      <c r="AL4" s="450">
        <v>140906</v>
      </c>
      <c r="AM4" s="450">
        <v>153185</v>
      </c>
      <c r="AN4" s="450">
        <v>146088</v>
      </c>
      <c r="AO4" s="450">
        <v>135750</v>
      </c>
      <c r="AP4" s="450">
        <v>158131</v>
      </c>
      <c r="AQ4" s="450">
        <v>151707</v>
      </c>
      <c r="AR4" s="450">
        <v>136832</v>
      </c>
      <c r="AS4" s="450">
        <v>168581</v>
      </c>
      <c r="AT4" s="450">
        <v>158150</v>
      </c>
      <c r="AU4" s="450">
        <v>171042</v>
      </c>
      <c r="AV4" s="450">
        <v>175240</v>
      </c>
      <c r="AW4" s="451">
        <v>1816855</v>
      </c>
      <c r="AX4" s="447">
        <v>1882479</v>
      </c>
      <c r="AY4" s="448">
        <v>855303</v>
      </c>
      <c r="AZ4" s="719">
        <v>897089</v>
      </c>
      <c r="BA4" s="449">
        <v>137501</v>
      </c>
      <c r="BB4" s="450">
        <v>170500</v>
      </c>
      <c r="BC4" s="450">
        <v>172957</v>
      </c>
      <c r="BD4" s="450">
        <v>176557</v>
      </c>
      <c r="BE4" s="450">
        <v>135005</v>
      </c>
      <c r="BF4" s="452">
        <v>152477</v>
      </c>
      <c r="BG4" s="450">
        <v>166364</v>
      </c>
      <c r="BH4" s="450">
        <v>145551</v>
      </c>
      <c r="BI4" s="450">
        <v>149392</v>
      </c>
      <c r="BJ4" s="450">
        <v>164533</v>
      </c>
      <c r="BK4" s="450">
        <v>162588</v>
      </c>
      <c r="BL4" s="450">
        <v>156790</v>
      </c>
      <c r="BM4" s="1067">
        <f>SUM(BA4:BL4)</f>
        <v>1890215</v>
      </c>
      <c r="BN4" s="447">
        <v>1947895</v>
      </c>
      <c r="BO4" s="448">
        <v>944997</v>
      </c>
      <c r="BP4" s="719">
        <v>925346</v>
      </c>
      <c r="BQ4" s="449">
        <v>151176</v>
      </c>
      <c r="BR4" s="453">
        <v>190675</v>
      </c>
      <c r="BS4" s="453">
        <v>196787</v>
      </c>
      <c r="BT4" s="453">
        <v>191573</v>
      </c>
      <c r="BU4" s="453">
        <v>165786</v>
      </c>
      <c r="BV4" s="453">
        <v>178270</v>
      </c>
      <c r="BW4" s="453">
        <v>203722</v>
      </c>
      <c r="BX4" s="453">
        <v>148549</v>
      </c>
      <c r="BY4" s="453">
        <v>177117</v>
      </c>
      <c r="BZ4" s="453">
        <v>172511</v>
      </c>
      <c r="CA4" s="453">
        <v>173062</v>
      </c>
      <c r="CB4" s="450">
        <v>154411</v>
      </c>
      <c r="CC4" s="1229">
        <f>SUM(BQ4:CB4)</f>
        <v>2103639</v>
      </c>
      <c r="CD4" s="447">
        <v>2043690</v>
      </c>
      <c r="CE4" s="448">
        <v>1074267</v>
      </c>
      <c r="CF4" s="1071">
        <v>1065017</v>
      </c>
      <c r="CG4" s="1222">
        <v>146316</v>
      </c>
      <c r="CH4" s="453">
        <v>163724</v>
      </c>
      <c r="CI4" s="453">
        <v>168649</v>
      </c>
      <c r="CJ4" s="453">
        <v>123064</v>
      </c>
      <c r="CK4" s="453">
        <v>76114</v>
      </c>
      <c r="CL4" s="453">
        <v>96195</v>
      </c>
      <c r="CM4" s="1391">
        <v>142589</v>
      </c>
      <c r="CN4" s="1391">
        <v>126495</v>
      </c>
      <c r="CO4" s="1391">
        <v>177371</v>
      </c>
      <c r="CP4" s="1391">
        <v>188123</v>
      </c>
      <c r="CQ4" s="1391">
        <v>180362</v>
      </c>
      <c r="CR4" s="1391">
        <v>158825</v>
      </c>
      <c r="CS4" s="872">
        <f>SUM(CG4:CR4)</f>
        <v>1747827</v>
      </c>
      <c r="CT4" s="1596">
        <v>1728206</v>
      </c>
      <c r="CU4" s="1442">
        <v>774062</v>
      </c>
      <c r="CV4" s="1745">
        <v>741828</v>
      </c>
      <c r="CW4" s="1391">
        <v>138892</v>
      </c>
      <c r="CX4" s="1391">
        <v>140065</v>
      </c>
      <c r="CY4" s="1391">
        <v>180111</v>
      </c>
      <c r="CZ4" s="1391">
        <v>171719</v>
      </c>
      <c r="DA4" s="1391">
        <v>122342</v>
      </c>
      <c r="DB4" s="1391">
        <v>183692</v>
      </c>
      <c r="DC4" s="1391">
        <v>203243</v>
      </c>
      <c r="DD4" s="1391">
        <v>108987</v>
      </c>
      <c r="DE4" s="1391">
        <v>79444</v>
      </c>
      <c r="DF4" s="1391">
        <v>97047</v>
      </c>
      <c r="DG4" s="1391">
        <v>161631</v>
      </c>
      <c r="DH4" s="1391">
        <v>170167</v>
      </c>
      <c r="DI4" s="2167">
        <f>SUM(CW4:DH4)</f>
        <v>1757340</v>
      </c>
      <c r="DJ4" s="1596"/>
      <c r="DK4" s="1442">
        <f>CW4+CX4+CY4+CZ4+DA4+DB4</f>
        <v>936821</v>
      </c>
      <c r="DL4" s="2172">
        <v>869427</v>
      </c>
      <c r="DM4" s="2425">
        <v>107933</v>
      </c>
      <c r="DN4" s="2401"/>
      <c r="DO4" s="2402"/>
      <c r="DP4" s="2402"/>
      <c r="DQ4" s="2402"/>
      <c r="DR4" s="2402"/>
      <c r="DS4" s="2402"/>
      <c r="DT4" s="2402"/>
      <c r="DU4" s="2402"/>
      <c r="DV4" s="2402"/>
      <c r="DW4" s="2402"/>
      <c r="DX4" s="2403"/>
      <c r="DY4" s="2026">
        <f>SUM(DM4:DM4)</f>
        <v>107933</v>
      </c>
      <c r="DZ4" s="1596"/>
      <c r="EA4" s="1442"/>
      <c r="EB4" s="1449"/>
    </row>
    <row r="5" spans="2:132" s="6" customFormat="1" ht="27.75" customHeight="1" thickBot="1">
      <c r="B5" s="66"/>
      <c r="C5" s="66"/>
      <c r="D5" s="2761"/>
      <c r="E5" s="454">
        <f>E6-100</f>
        <v>-44.135222381219528</v>
      </c>
      <c r="F5" s="455"/>
      <c r="G5" s="456">
        <f>G6-100</f>
        <v>-59.404580152671755</v>
      </c>
      <c r="H5" s="721"/>
      <c r="I5" s="454">
        <f t="shared" ref="I5:AH5" si="0">I6-100</f>
        <v>20.7768658074813</v>
      </c>
      <c r="J5" s="455">
        <f t="shared" si="0"/>
        <v>3.2881652810129935</v>
      </c>
      <c r="K5" s="456">
        <f>K6-100</f>
        <v>57.624002340060997</v>
      </c>
      <c r="L5" s="721">
        <f>L6-100</f>
        <v>16.456162727137198</v>
      </c>
      <c r="M5" s="471">
        <f t="shared" si="0"/>
        <v>-10.09012333722815</v>
      </c>
      <c r="N5" s="472">
        <f t="shared" si="0"/>
        <v>-1.615914785122726</v>
      </c>
      <c r="O5" s="456">
        <f>O6-100</f>
        <v>-31.336367817257823</v>
      </c>
      <c r="P5" s="721">
        <f>P6-100</f>
        <v>-21.163987298336195</v>
      </c>
      <c r="Q5" s="471">
        <f t="shared" si="0"/>
        <v>24.011472458133483</v>
      </c>
      <c r="R5" s="472">
        <f t="shared" si="0"/>
        <v>15.09684879331023</v>
      </c>
      <c r="S5" s="456">
        <f>S6-100</f>
        <v>71.350345971388975</v>
      </c>
      <c r="T5" s="721">
        <f>T6-100</f>
        <v>48.56242905362231</v>
      </c>
      <c r="U5" s="471">
        <f t="shared" si="0"/>
        <v>-2.3662325661237134</v>
      </c>
      <c r="V5" s="472">
        <f t="shared" si="0"/>
        <v>-3.5581130030814876</v>
      </c>
      <c r="W5" s="456">
        <f>W6-100</f>
        <v>-4.4202445633539043</v>
      </c>
      <c r="X5" s="721">
        <f>X6-100</f>
        <v>-2.540504052682337</v>
      </c>
      <c r="Y5" s="471">
        <f t="shared" si="0"/>
        <v>-5.8070642833040864</v>
      </c>
      <c r="Z5" s="472">
        <f t="shared" si="0"/>
        <v>-3.8004024431274104</v>
      </c>
      <c r="AA5" s="456">
        <f>AA6-100</f>
        <v>-11.979648189184928</v>
      </c>
      <c r="AB5" s="721">
        <f>AB6-100</f>
        <v>-6.6137560643317528</v>
      </c>
      <c r="AC5" s="471">
        <f t="shared" si="0"/>
        <v>-1.1581833443801486</v>
      </c>
      <c r="AD5" s="472">
        <f t="shared" si="0"/>
        <v>-1.4102781827241273</v>
      </c>
      <c r="AE5" s="456">
        <f>AE6-100</f>
        <v>-1.7790768084214363</v>
      </c>
      <c r="AF5" s="721">
        <f>AF6-100</f>
        <v>-3.5896130063147922</v>
      </c>
      <c r="AG5" s="471">
        <f t="shared" si="0"/>
        <v>-2.3579267568683093</v>
      </c>
      <c r="AH5" s="472">
        <f t="shared" si="0"/>
        <v>-1.8478986938787187</v>
      </c>
      <c r="AI5" s="456">
        <f>AI6-100</f>
        <v>-4.1223167773586198</v>
      </c>
      <c r="AJ5" s="721">
        <f>AJ6-100</f>
        <v>-2.0282918221294466</v>
      </c>
      <c r="AK5" s="473">
        <f>AK6-100</f>
        <v>-12.514059931358688</v>
      </c>
      <c r="AL5" s="474">
        <f>AL6-100</f>
        <v>17.102562184713335</v>
      </c>
      <c r="AM5" s="474">
        <f t="shared" ref="AM5:AV5" si="1">AM6-100</f>
        <v>-2.2569056719351153</v>
      </c>
      <c r="AN5" s="474">
        <f t="shared" si="1"/>
        <v>15.278873772923831</v>
      </c>
      <c r="AO5" s="474">
        <f t="shared" si="1"/>
        <v>21.766547365966105</v>
      </c>
      <c r="AP5" s="474">
        <f t="shared" si="1"/>
        <v>2.1762448146185704</v>
      </c>
      <c r="AQ5" s="474">
        <f t="shared" si="1"/>
        <v>-4.1654822142627097</v>
      </c>
      <c r="AR5" s="474">
        <f t="shared" si="1"/>
        <v>6.1651381841317061</v>
      </c>
      <c r="AS5" s="474">
        <f t="shared" si="1"/>
        <v>-0.41998440564232453</v>
      </c>
      <c r="AT5" s="474">
        <f t="shared" si="1"/>
        <v>1.3398864524728111</v>
      </c>
      <c r="AU5" s="474">
        <f t="shared" si="1"/>
        <v>7.7981420090000455</v>
      </c>
      <c r="AV5" s="474">
        <f t="shared" si="1"/>
        <v>19.20099586417065</v>
      </c>
      <c r="AW5" s="475">
        <f t="shared" ref="AW5:BB5" si="2">AW6-100</f>
        <v>5.2074001969973267</v>
      </c>
      <c r="AX5" s="472">
        <f t="shared" si="2"/>
        <v>9.033141811273552</v>
      </c>
      <c r="AY5" s="456">
        <f t="shared" si="2"/>
        <v>5.7612670039111578</v>
      </c>
      <c r="AZ5" s="721">
        <f t="shared" si="2"/>
        <v>5.6083414071945441</v>
      </c>
      <c r="BA5" s="473">
        <f t="shared" si="2"/>
        <v>13.322509395397901</v>
      </c>
      <c r="BB5" s="474">
        <f t="shared" si="2"/>
        <v>21.001944558783876</v>
      </c>
      <c r="BC5" s="474">
        <f t="shared" ref="BC5:BL5" si="3">BC6-100</f>
        <v>12.908174589703748</v>
      </c>
      <c r="BD5" s="474">
        <f t="shared" si="3"/>
        <v>20.854838930493003</v>
      </c>
      <c r="BE5" s="474">
        <f t="shared" si="3"/>
        <v>-0.5524902577551245</v>
      </c>
      <c r="BF5" s="474">
        <f t="shared" si="3"/>
        <v>-3.5799658508821892</v>
      </c>
      <c r="BG5" s="474">
        <f t="shared" si="3"/>
        <v>9.6594092560000604</v>
      </c>
      <c r="BH5" s="474">
        <f t="shared" si="3"/>
        <v>6.368393358278766</v>
      </c>
      <c r="BI5" s="474">
        <f t="shared" si="3"/>
        <v>-11.385031527870865</v>
      </c>
      <c r="BJ5" s="474">
        <f t="shared" si="3"/>
        <v>4.0348026228430172</v>
      </c>
      <c r="BK5" s="474">
        <f t="shared" si="3"/>
        <v>-4.9433170212641642</v>
      </c>
      <c r="BL5" s="474">
        <f t="shared" si="3"/>
        <v>-10.52814791565612</v>
      </c>
      <c r="BM5" s="1068">
        <f t="shared" ref="BM5:BU5" si="4">BM6-100</f>
        <v>4.0377465455416086</v>
      </c>
      <c r="BN5" s="472">
        <f t="shared" si="4"/>
        <v>3.4749922841104848</v>
      </c>
      <c r="BO5" s="456">
        <f>BO6-100</f>
        <v>10.486809937530907</v>
      </c>
      <c r="BP5" s="721">
        <f>BP6-100</f>
        <v>3.1498546966911789</v>
      </c>
      <c r="BQ5" s="473">
        <f t="shared" si="4"/>
        <v>9.9453822154020628</v>
      </c>
      <c r="BR5" s="620">
        <f t="shared" si="4"/>
        <v>11.832844574780069</v>
      </c>
      <c r="BS5" s="482">
        <f t="shared" si="4"/>
        <v>13.777991061362087</v>
      </c>
      <c r="BT5" s="482">
        <f t="shared" si="4"/>
        <v>8.5049020996052178</v>
      </c>
      <c r="BU5" s="482">
        <f t="shared" si="4"/>
        <v>22.799896300137036</v>
      </c>
      <c r="BV5" s="482">
        <f t="shared" ref="BV5:EB5" si="5">BV6-100</f>
        <v>16.915993887602724</v>
      </c>
      <c r="BW5" s="482">
        <f t="shared" si="5"/>
        <v>22.455579332067032</v>
      </c>
      <c r="BX5" s="482">
        <f t="shared" si="5"/>
        <v>2.0597591222320659</v>
      </c>
      <c r="BY5" s="482">
        <f t="shared" si="5"/>
        <v>18.558557352468668</v>
      </c>
      <c r="BZ5" s="482">
        <f t="shared" si="5"/>
        <v>4.8488753016112156</v>
      </c>
      <c r="CA5" s="482">
        <f t="shared" si="5"/>
        <v>6.4420498437768998</v>
      </c>
      <c r="CB5" s="474">
        <f t="shared" si="5"/>
        <v>-1.5173161553670553</v>
      </c>
      <c r="CC5" s="1230">
        <f t="shared" si="5"/>
        <v>11.290990707406294</v>
      </c>
      <c r="CD5" s="472">
        <f t="shared" si="5"/>
        <v>4.9178728832919774</v>
      </c>
      <c r="CE5" s="456">
        <f>CE6-100</f>
        <v>13.679408506058749</v>
      </c>
      <c r="CF5" s="1072">
        <f t="shared" si="5"/>
        <v>15.093921624992163</v>
      </c>
      <c r="CG5" s="1223">
        <f t="shared" si="5"/>
        <v>-3.2147959993649806</v>
      </c>
      <c r="CH5" s="482">
        <f t="shared" si="5"/>
        <v>-14.134522092565888</v>
      </c>
      <c r="CI5" s="482">
        <f t="shared" si="5"/>
        <v>-14.298708756167827</v>
      </c>
      <c r="CJ5" s="482">
        <f t="shared" si="5"/>
        <v>-35.761302479994569</v>
      </c>
      <c r="CK5" s="482">
        <f t="shared" si="5"/>
        <v>-54.089006309338544</v>
      </c>
      <c r="CL5" s="482">
        <f t="shared" si="5"/>
        <v>-46.039715038985804</v>
      </c>
      <c r="CM5" s="1392">
        <f t="shared" si="5"/>
        <v>-30.008050186037835</v>
      </c>
      <c r="CN5" s="1392">
        <f t="shared" si="5"/>
        <v>-14.846279678759203</v>
      </c>
      <c r="CO5" s="1392">
        <f t="shared" si="5"/>
        <v>0.14340802972046163</v>
      </c>
      <c r="CP5" s="1392">
        <f t="shared" si="5"/>
        <v>9.0498576902342478</v>
      </c>
      <c r="CQ5" s="1392">
        <f t="shared" si="5"/>
        <v>4.2181414753094373</v>
      </c>
      <c r="CR5" s="1392">
        <f t="shared" si="5"/>
        <v>2.8586046330895982</v>
      </c>
      <c r="CS5" s="1602">
        <f t="shared" si="5"/>
        <v>-16.914118819816508</v>
      </c>
      <c r="CT5" s="1597">
        <f t="shared" si="5"/>
        <v>-15.436979189603122</v>
      </c>
      <c r="CU5" s="1443">
        <f>CU6-100</f>
        <v>-27.945101171310299</v>
      </c>
      <c r="CV5" s="1746">
        <f t="shared" si="5"/>
        <v>-30.345900581868648</v>
      </c>
      <c r="CW5" s="1392">
        <f t="shared" si="5"/>
        <v>-5.0739495338855534</v>
      </c>
      <c r="CX5" s="1392">
        <f t="shared" si="5"/>
        <v>-14.450538711490069</v>
      </c>
      <c r="CY5" s="1392">
        <f t="shared" si="5"/>
        <v>6.7963640460364445</v>
      </c>
      <c r="CZ5" s="1392">
        <f t="shared" si="5"/>
        <v>39.536338815575647</v>
      </c>
      <c r="DA5" s="1392">
        <f t="shared" si="5"/>
        <v>60.735212970018637</v>
      </c>
      <c r="DB5" s="1392">
        <f t="shared" si="5"/>
        <v>90.95794999740113</v>
      </c>
      <c r="DC5" s="1392">
        <f t="shared" si="5"/>
        <v>42.537643156204183</v>
      </c>
      <c r="DD5" s="1392">
        <f t="shared" si="5"/>
        <v>-13.840863275228259</v>
      </c>
      <c r="DE5" s="1392">
        <f t="shared" si="5"/>
        <v>-55.210265488721383</v>
      </c>
      <c r="DF5" s="1392">
        <f t="shared" si="5"/>
        <v>-48.413006384121026</v>
      </c>
      <c r="DG5" s="1392">
        <f t="shared" si="5"/>
        <v>-10.385225269180864</v>
      </c>
      <c r="DH5" s="1392">
        <f t="shared" si="5"/>
        <v>7.1411931371005721</v>
      </c>
      <c r="DI5" s="2168">
        <f t="shared" si="5"/>
        <v>0.54427583507978738</v>
      </c>
      <c r="DJ5" s="1597">
        <f t="shared" si="5"/>
        <v>-100</v>
      </c>
      <c r="DK5" s="1443">
        <f>DK6-100</f>
        <v>21.026610271528639</v>
      </c>
      <c r="DL5" s="2173">
        <f t="shared" si="5"/>
        <v>17.200617932997943</v>
      </c>
      <c r="DM5" s="2426">
        <f t="shared" si="5"/>
        <v>-22.289980704432224</v>
      </c>
      <c r="DN5" s="2404">
        <f t="shared" si="5"/>
        <v>-100</v>
      </c>
      <c r="DO5" s="2405">
        <f t="shared" si="5"/>
        <v>-100</v>
      </c>
      <c r="DP5" s="2405">
        <f t="shared" si="5"/>
        <v>-100</v>
      </c>
      <c r="DQ5" s="2405">
        <f t="shared" si="5"/>
        <v>-100</v>
      </c>
      <c r="DR5" s="2405">
        <f t="shared" si="5"/>
        <v>-100</v>
      </c>
      <c r="DS5" s="2405">
        <f t="shared" si="5"/>
        <v>-100</v>
      </c>
      <c r="DT5" s="2405">
        <f t="shared" si="5"/>
        <v>-100</v>
      </c>
      <c r="DU5" s="2405">
        <f t="shared" si="5"/>
        <v>-100</v>
      </c>
      <c r="DV5" s="2405">
        <f t="shared" si="5"/>
        <v>-100</v>
      </c>
      <c r="DW5" s="2405">
        <f t="shared" si="5"/>
        <v>-100</v>
      </c>
      <c r="DX5" s="2406">
        <f t="shared" si="5"/>
        <v>-100</v>
      </c>
      <c r="DY5" s="2027">
        <f>DY6-100</f>
        <v>-93.858160629132669</v>
      </c>
      <c r="DZ5" s="1597" t="e">
        <f t="shared" si="5"/>
        <v>#DIV/0!</v>
      </c>
      <c r="EA5" s="1443">
        <f>EA6-100</f>
        <v>-100</v>
      </c>
      <c r="EB5" s="1450">
        <f t="shared" si="5"/>
        <v>-100</v>
      </c>
    </row>
    <row r="6" spans="2:132" s="884" customFormat="1" ht="27.75" hidden="1" customHeight="1" thickTop="1" thickBot="1">
      <c r="B6" s="930">
        <v>105.41048427366857</v>
      </c>
      <c r="C6" s="930">
        <f>C4/B4*100</f>
        <v>97.006334571442181</v>
      </c>
      <c r="D6" s="931"/>
      <c r="E6" s="932">
        <f>E4/C4*100</f>
        <v>55.864777618780472</v>
      </c>
      <c r="F6" s="933"/>
      <c r="G6" s="934">
        <v>40.595419847328245</v>
      </c>
      <c r="H6" s="934"/>
      <c r="I6" s="932">
        <f t="shared" ref="I6:AJ6" si="6">I4/E4*100</f>
        <v>120.7768658074813</v>
      </c>
      <c r="J6" s="932">
        <f t="shared" si="6"/>
        <v>103.28816528101299</v>
      </c>
      <c r="K6" s="932">
        <f t="shared" si="6"/>
        <v>157.624002340061</v>
      </c>
      <c r="L6" s="934">
        <f t="shared" si="6"/>
        <v>116.4561627271372</v>
      </c>
      <c r="M6" s="932">
        <f t="shared" si="6"/>
        <v>89.90987666277185</v>
      </c>
      <c r="N6" s="932">
        <f t="shared" si="6"/>
        <v>98.384085214877274</v>
      </c>
      <c r="O6" s="932">
        <f t="shared" si="6"/>
        <v>68.663632182742177</v>
      </c>
      <c r="P6" s="934">
        <f t="shared" si="6"/>
        <v>78.836012701663805</v>
      </c>
      <c r="Q6" s="932">
        <f t="shared" si="6"/>
        <v>124.01147245813348</v>
      </c>
      <c r="R6" s="932">
        <f t="shared" si="6"/>
        <v>115.09684879331023</v>
      </c>
      <c r="S6" s="932">
        <f t="shared" si="6"/>
        <v>171.35034597138898</v>
      </c>
      <c r="T6" s="934">
        <f t="shared" si="6"/>
        <v>148.56242905362231</v>
      </c>
      <c r="U6" s="932">
        <f t="shared" si="6"/>
        <v>97.633767433876287</v>
      </c>
      <c r="V6" s="932">
        <f t="shared" si="6"/>
        <v>96.441886996918512</v>
      </c>
      <c r="W6" s="932">
        <f t="shared" si="6"/>
        <v>95.579755436646096</v>
      </c>
      <c r="X6" s="934">
        <f t="shared" si="6"/>
        <v>97.459495947317663</v>
      </c>
      <c r="Y6" s="932">
        <f t="shared" si="6"/>
        <v>94.192935716695914</v>
      </c>
      <c r="Z6" s="932">
        <f t="shared" si="6"/>
        <v>96.19959755687259</v>
      </c>
      <c r="AA6" s="932">
        <f t="shared" si="6"/>
        <v>88.020351810815072</v>
      </c>
      <c r="AB6" s="934">
        <f t="shared" si="6"/>
        <v>93.386243935668247</v>
      </c>
      <c r="AC6" s="932">
        <f t="shared" si="6"/>
        <v>98.841816655619851</v>
      </c>
      <c r="AD6" s="932">
        <f t="shared" si="6"/>
        <v>98.589721817275873</v>
      </c>
      <c r="AE6" s="932">
        <f t="shared" si="6"/>
        <v>98.220923191578564</v>
      </c>
      <c r="AF6" s="934">
        <f t="shared" si="6"/>
        <v>96.410386993685208</v>
      </c>
      <c r="AG6" s="932">
        <f t="shared" si="6"/>
        <v>97.642073243131691</v>
      </c>
      <c r="AH6" s="932">
        <f t="shared" si="6"/>
        <v>98.152101306121281</v>
      </c>
      <c r="AI6" s="932">
        <f t="shared" si="6"/>
        <v>95.87768322264138</v>
      </c>
      <c r="AJ6" s="934">
        <f t="shared" si="6"/>
        <v>97.971708177870553</v>
      </c>
      <c r="AK6" s="711">
        <v>87.485940068641312</v>
      </c>
      <c r="AL6" s="712">
        <v>117.10256218471334</v>
      </c>
      <c r="AM6" s="712">
        <v>97.743094328064885</v>
      </c>
      <c r="AN6" s="712">
        <v>115.27887377292383</v>
      </c>
      <c r="AO6" s="712">
        <v>121.7665473659661</v>
      </c>
      <c r="AP6" s="712">
        <v>102.17624481461857</v>
      </c>
      <c r="AQ6" s="712">
        <v>95.83451778573729</v>
      </c>
      <c r="AR6" s="712">
        <v>106.16513818413171</v>
      </c>
      <c r="AS6" s="712">
        <v>99.580015594357675</v>
      </c>
      <c r="AT6" s="712">
        <v>101.33988645247281</v>
      </c>
      <c r="AU6" s="712">
        <v>107.79814200900005</v>
      </c>
      <c r="AV6" s="712">
        <v>119.20099586417065</v>
      </c>
      <c r="AW6" s="935">
        <f>AW4/AG4*100</f>
        <v>105.20740019699733</v>
      </c>
      <c r="AX6" s="932">
        <f>AX4/AH4*100</f>
        <v>109.03314181127355</v>
      </c>
      <c r="AY6" s="932">
        <f>AY4/AI4*100</f>
        <v>105.76126700391116</v>
      </c>
      <c r="AZ6" s="934">
        <f>AZ4/AJ4*100</f>
        <v>105.60834140719454</v>
      </c>
      <c r="BA6" s="711">
        <v>113.3225093953979</v>
      </c>
      <c r="BB6" s="712">
        <v>121.00194455878388</v>
      </c>
      <c r="BC6" s="712">
        <v>112.90817458970375</v>
      </c>
      <c r="BD6" s="712">
        <v>120.854838930493</v>
      </c>
      <c r="BE6" s="712">
        <v>99.447509742244875</v>
      </c>
      <c r="BF6" s="936">
        <v>96.420034149117811</v>
      </c>
      <c r="BG6" s="712">
        <v>109.65940925600006</v>
      </c>
      <c r="BH6" s="712">
        <v>106.36839335827877</v>
      </c>
      <c r="BI6" s="712">
        <v>88.614968472129135</v>
      </c>
      <c r="BJ6" s="712">
        <v>104.03480262284302</v>
      </c>
      <c r="BK6" s="712">
        <v>95.056682978735836</v>
      </c>
      <c r="BL6" s="712">
        <v>89.47185208434388</v>
      </c>
      <c r="BM6" s="690">
        <f t="shared" ref="BM6:BY6" si="7">BM4/AW4*100</f>
        <v>104.03774654554161</v>
      </c>
      <c r="BN6" s="932">
        <f t="shared" si="7"/>
        <v>103.47499228411048</v>
      </c>
      <c r="BO6" s="932">
        <f t="shared" si="7"/>
        <v>110.48680993753091</v>
      </c>
      <c r="BP6" s="934">
        <f t="shared" si="7"/>
        <v>103.14985469669118</v>
      </c>
      <c r="BQ6" s="937">
        <f t="shared" si="7"/>
        <v>109.94538221540206</v>
      </c>
      <c r="BR6" s="938">
        <f t="shared" si="7"/>
        <v>111.83284457478007</v>
      </c>
      <c r="BS6" s="938">
        <f t="shared" si="7"/>
        <v>113.77799106136209</v>
      </c>
      <c r="BT6" s="938">
        <f t="shared" si="7"/>
        <v>108.50490209960522</v>
      </c>
      <c r="BU6" s="938">
        <f t="shared" si="7"/>
        <v>122.79989630013704</v>
      </c>
      <c r="BV6" s="938">
        <f t="shared" si="7"/>
        <v>116.91599388760272</v>
      </c>
      <c r="BW6" s="938">
        <f t="shared" si="7"/>
        <v>122.45557933206703</v>
      </c>
      <c r="BX6" s="938">
        <f t="shared" si="7"/>
        <v>102.05975912223207</v>
      </c>
      <c r="BY6" s="938">
        <f t="shared" si="7"/>
        <v>118.55855735246867</v>
      </c>
      <c r="BZ6" s="938">
        <f>BZ4/BJ4*100</f>
        <v>104.84887530161122</v>
      </c>
      <c r="CA6" s="938">
        <f>CA4/BK4*100</f>
        <v>106.4420498437769</v>
      </c>
      <c r="CB6" s="1077">
        <f>CB4/BL4*100</f>
        <v>98.482683844632945</v>
      </c>
      <c r="CC6" s="1231">
        <f>CC4/SUM(BA4:BL4)*100</f>
        <v>111.29099070740629</v>
      </c>
      <c r="CD6" s="932">
        <f>CD4/BN4*100</f>
        <v>104.91787288329198</v>
      </c>
      <c r="CE6" s="932">
        <f t="shared" ref="CE6:CR6" si="8">CE4/BO4*100</f>
        <v>113.67940850605875</v>
      </c>
      <c r="CF6" s="1073">
        <f t="shared" si="8"/>
        <v>115.09392162499216</v>
      </c>
      <c r="CG6" s="1224">
        <f t="shared" si="8"/>
        <v>96.785204000635019</v>
      </c>
      <c r="CH6" s="1272">
        <f t="shared" si="8"/>
        <v>85.865477907434112</v>
      </c>
      <c r="CI6" s="1272">
        <f>CI4/BS4*100</f>
        <v>85.701291243832173</v>
      </c>
      <c r="CJ6" s="1272">
        <f t="shared" si="8"/>
        <v>64.238697520005431</v>
      </c>
      <c r="CK6" s="1272">
        <f t="shared" si="8"/>
        <v>45.910993690661456</v>
      </c>
      <c r="CL6" s="1272">
        <f t="shared" si="8"/>
        <v>53.960284961014196</v>
      </c>
      <c r="CM6" s="1393">
        <f t="shared" si="8"/>
        <v>69.991949813962165</v>
      </c>
      <c r="CN6" s="1393">
        <f t="shared" si="8"/>
        <v>85.153720321240797</v>
      </c>
      <c r="CO6" s="1393">
        <f t="shared" si="8"/>
        <v>100.14340802972046</v>
      </c>
      <c r="CP6" s="1393">
        <f t="shared" si="8"/>
        <v>109.04985769023425</v>
      </c>
      <c r="CQ6" s="1569">
        <f t="shared" si="8"/>
        <v>104.21814147530944</v>
      </c>
      <c r="CR6" s="1393">
        <f t="shared" si="8"/>
        <v>102.8586046330896</v>
      </c>
      <c r="CS6" s="1603">
        <f>CS4/SUM(BQ4:CB4)*100</f>
        <v>83.085881180183492</v>
      </c>
      <c r="CT6" s="1598">
        <f t="shared" ref="CT6:DH6" si="9">CT4/CD4*100</f>
        <v>84.563020810396878</v>
      </c>
      <c r="CU6" s="1444">
        <f t="shared" si="9"/>
        <v>72.054898828689701</v>
      </c>
      <c r="CV6" s="1747">
        <f t="shared" si="9"/>
        <v>69.654099418131352</v>
      </c>
      <c r="CW6" s="1393">
        <f t="shared" si="9"/>
        <v>94.926050466114447</v>
      </c>
      <c r="CX6" s="1393">
        <f t="shared" si="9"/>
        <v>85.549461288509931</v>
      </c>
      <c r="CY6" s="1393">
        <f t="shared" si="9"/>
        <v>106.79636404603644</v>
      </c>
      <c r="CZ6" s="1393">
        <f t="shared" si="9"/>
        <v>139.53633881557565</v>
      </c>
      <c r="DA6" s="1393">
        <f t="shared" si="9"/>
        <v>160.73521297001864</v>
      </c>
      <c r="DB6" s="1393">
        <f t="shared" si="9"/>
        <v>190.95794999740113</v>
      </c>
      <c r="DC6" s="1393">
        <f t="shared" si="9"/>
        <v>142.53764315620418</v>
      </c>
      <c r="DD6" s="1393">
        <f t="shared" si="9"/>
        <v>86.159136724771741</v>
      </c>
      <c r="DE6" s="1393">
        <f t="shared" si="9"/>
        <v>44.789734511278617</v>
      </c>
      <c r="DF6" s="1393">
        <f t="shared" si="9"/>
        <v>51.586993615878974</v>
      </c>
      <c r="DG6" s="1393">
        <f t="shared" si="9"/>
        <v>89.614774730819136</v>
      </c>
      <c r="DH6" s="1393">
        <f t="shared" si="9"/>
        <v>107.14119313710057</v>
      </c>
      <c r="DI6" s="2169">
        <f>DI4/SUM(CG4:CR4)*100</f>
        <v>100.54427583507979</v>
      </c>
      <c r="DJ6" s="1598">
        <f t="shared" ref="DJ6:DX6" si="10">DJ4/CT4*100</f>
        <v>0</v>
      </c>
      <c r="DK6" s="1444">
        <f t="shared" si="10"/>
        <v>121.02661027152864</v>
      </c>
      <c r="DL6" s="2174">
        <f t="shared" si="10"/>
        <v>117.20061793299794</v>
      </c>
      <c r="DM6" s="2427">
        <f t="shared" si="10"/>
        <v>77.710019295567776</v>
      </c>
      <c r="DN6" s="2407">
        <f t="shared" si="10"/>
        <v>0</v>
      </c>
      <c r="DO6" s="2408">
        <f t="shared" si="10"/>
        <v>0</v>
      </c>
      <c r="DP6" s="2408">
        <f t="shared" si="10"/>
        <v>0</v>
      </c>
      <c r="DQ6" s="2408">
        <f t="shared" si="10"/>
        <v>0</v>
      </c>
      <c r="DR6" s="2408">
        <f t="shared" si="10"/>
        <v>0</v>
      </c>
      <c r="DS6" s="2408">
        <f t="shared" si="10"/>
        <v>0</v>
      </c>
      <c r="DT6" s="2408">
        <f t="shared" si="10"/>
        <v>0</v>
      </c>
      <c r="DU6" s="2408">
        <f t="shared" si="10"/>
        <v>0</v>
      </c>
      <c r="DV6" s="2408">
        <f t="shared" si="10"/>
        <v>0</v>
      </c>
      <c r="DW6" s="2408">
        <f t="shared" si="10"/>
        <v>0</v>
      </c>
      <c r="DX6" s="2409">
        <f t="shared" si="10"/>
        <v>0</v>
      </c>
      <c r="DY6" s="2028">
        <f>DY4/SUM(CW4:DH4)*100</f>
        <v>6.1418393708673333</v>
      </c>
      <c r="DZ6" s="1598" t="e">
        <f>DZ4/DJ4*100</f>
        <v>#DIV/0!</v>
      </c>
      <c r="EA6" s="1444">
        <f>EA4/DK4*100</f>
        <v>0</v>
      </c>
      <c r="EB6" s="1451">
        <f>EB4/DL4*100</f>
        <v>0</v>
      </c>
    </row>
    <row r="7" spans="2:132" s="6" customFormat="1" ht="27.75" customHeight="1" thickTop="1">
      <c r="B7" s="30">
        <v>152442</v>
      </c>
      <c r="C7" s="30">
        <v>129759</v>
      </c>
      <c r="D7" s="2762" t="s">
        <v>132</v>
      </c>
      <c r="E7" s="463">
        <v>46645</v>
      </c>
      <c r="F7" s="464">
        <v>51707</v>
      </c>
      <c r="G7" s="465">
        <v>20615</v>
      </c>
      <c r="H7" s="720">
        <v>24323</v>
      </c>
      <c r="I7" s="466">
        <v>40049</v>
      </c>
      <c r="J7" s="464">
        <v>32171</v>
      </c>
      <c r="K7" s="465">
        <v>23356</v>
      </c>
      <c r="L7" s="720">
        <v>21008</v>
      </c>
      <c r="M7" s="466">
        <v>21710</v>
      </c>
      <c r="N7" s="464">
        <v>19809</v>
      </c>
      <c r="O7" s="465">
        <v>9335</v>
      </c>
      <c r="P7" s="720">
        <v>10904</v>
      </c>
      <c r="Q7" s="466">
        <v>9752</v>
      </c>
      <c r="R7" s="464">
        <v>7568</v>
      </c>
      <c r="S7" s="465">
        <v>5979</v>
      </c>
      <c r="T7" s="720">
        <v>4667</v>
      </c>
      <c r="U7" s="466">
        <v>7789</v>
      </c>
      <c r="V7" s="464">
        <v>8004</v>
      </c>
      <c r="W7" s="465">
        <v>3518</v>
      </c>
      <c r="X7" s="720">
        <v>4149</v>
      </c>
      <c r="Y7" s="466">
        <v>7855</v>
      </c>
      <c r="Z7" s="464">
        <v>7983</v>
      </c>
      <c r="AA7" s="465">
        <v>3753</v>
      </c>
      <c r="AB7" s="720">
        <v>4005</v>
      </c>
      <c r="AC7" s="466">
        <v>8743</v>
      </c>
      <c r="AD7" s="464">
        <v>6848</v>
      </c>
      <c r="AE7" s="465">
        <v>4092</v>
      </c>
      <c r="AF7" s="720">
        <v>5279</v>
      </c>
      <c r="AG7" s="463">
        <v>2</v>
      </c>
      <c r="AH7" s="464">
        <v>1</v>
      </c>
      <c r="AI7" s="465">
        <v>2</v>
      </c>
      <c r="AJ7" s="720">
        <v>0</v>
      </c>
      <c r="AK7" s="467">
        <v>0</v>
      </c>
      <c r="AL7" s="468">
        <v>0</v>
      </c>
      <c r="AM7" s="468">
        <v>1</v>
      </c>
      <c r="AN7" s="468">
        <v>1</v>
      </c>
      <c r="AO7" s="468">
        <v>0</v>
      </c>
      <c r="AP7" s="468">
        <v>0</v>
      </c>
      <c r="AQ7" s="468">
        <v>0</v>
      </c>
      <c r="AR7" s="468">
        <v>0</v>
      </c>
      <c r="AS7" s="468">
        <v>0</v>
      </c>
      <c r="AT7" s="468">
        <v>0</v>
      </c>
      <c r="AU7" s="468">
        <v>0</v>
      </c>
      <c r="AV7" s="468">
        <v>0</v>
      </c>
      <c r="AW7" s="451">
        <f>SUM(AK7:AV7)</f>
        <v>2</v>
      </c>
      <c r="AX7" s="464">
        <v>1</v>
      </c>
      <c r="AY7" s="465">
        <v>2</v>
      </c>
      <c r="AZ7" s="720">
        <v>1</v>
      </c>
      <c r="BA7" s="467">
        <v>0</v>
      </c>
      <c r="BB7" s="468">
        <v>0</v>
      </c>
      <c r="BC7" s="468">
        <v>0</v>
      </c>
      <c r="BD7" s="468">
        <v>0</v>
      </c>
      <c r="BE7" s="468">
        <v>0</v>
      </c>
      <c r="BF7" s="469">
        <v>0</v>
      </c>
      <c r="BG7" s="468">
        <v>0</v>
      </c>
      <c r="BH7" s="468">
        <v>1</v>
      </c>
      <c r="BI7" s="468">
        <v>0</v>
      </c>
      <c r="BJ7" s="468">
        <v>0</v>
      </c>
      <c r="BK7" s="468">
        <v>0</v>
      </c>
      <c r="BL7" s="468">
        <v>0</v>
      </c>
      <c r="BM7" s="1067">
        <f>SUM(BA7:BL7)</f>
        <v>1</v>
      </c>
      <c r="BN7" s="464">
        <v>1</v>
      </c>
      <c r="BO7" s="465">
        <v>0</v>
      </c>
      <c r="BP7" s="720">
        <v>1</v>
      </c>
      <c r="BQ7" s="467">
        <v>0</v>
      </c>
      <c r="BR7" s="470">
        <v>0</v>
      </c>
      <c r="BS7" s="470">
        <v>0</v>
      </c>
      <c r="BT7" s="470">
        <v>0</v>
      </c>
      <c r="BU7" s="470">
        <v>0</v>
      </c>
      <c r="BV7" s="470">
        <v>0</v>
      </c>
      <c r="BW7" s="470">
        <v>0</v>
      </c>
      <c r="BX7" s="470">
        <v>0</v>
      </c>
      <c r="BY7" s="470">
        <v>0</v>
      </c>
      <c r="BZ7" s="470">
        <v>0</v>
      </c>
      <c r="CA7" s="470">
        <v>0</v>
      </c>
      <c r="CB7" s="468">
        <v>0</v>
      </c>
      <c r="CC7" s="1229">
        <f>SUM(BQ7:CB7)</f>
        <v>0</v>
      </c>
      <c r="CD7" s="464">
        <v>0</v>
      </c>
      <c r="CE7" s="465">
        <v>0</v>
      </c>
      <c r="CF7" s="1074">
        <v>0</v>
      </c>
      <c r="CG7" s="1225">
        <v>0</v>
      </c>
      <c r="CH7" s="470">
        <v>0</v>
      </c>
      <c r="CI7" s="470">
        <v>0</v>
      </c>
      <c r="CJ7" s="470">
        <v>0</v>
      </c>
      <c r="CK7" s="470">
        <v>0</v>
      </c>
      <c r="CL7" s="470">
        <v>0</v>
      </c>
      <c r="CM7" s="1394">
        <v>0</v>
      </c>
      <c r="CN7" s="1394">
        <v>0</v>
      </c>
      <c r="CO7" s="1394">
        <v>0</v>
      </c>
      <c r="CP7" s="1394"/>
      <c r="CQ7" s="1394">
        <v>0</v>
      </c>
      <c r="CR7" s="1394">
        <v>0</v>
      </c>
      <c r="CS7" s="872">
        <f>SUM(CG7:CR7)</f>
        <v>0</v>
      </c>
      <c r="CT7" s="1599">
        <v>0</v>
      </c>
      <c r="CU7" s="1445">
        <v>0</v>
      </c>
      <c r="CV7" s="1748">
        <v>0</v>
      </c>
      <c r="CW7" s="1394">
        <v>0</v>
      </c>
      <c r="CX7" s="1394">
        <v>0</v>
      </c>
      <c r="CY7" s="1394">
        <v>0</v>
      </c>
      <c r="CZ7" s="1394">
        <v>0</v>
      </c>
      <c r="DA7" s="1394">
        <v>0</v>
      </c>
      <c r="DB7" s="1394">
        <v>0</v>
      </c>
      <c r="DC7" s="1394">
        <v>0</v>
      </c>
      <c r="DD7" s="1394">
        <v>0</v>
      </c>
      <c r="DE7" s="1394">
        <v>0</v>
      </c>
      <c r="DF7" s="1394">
        <v>0</v>
      </c>
      <c r="DG7" s="1394">
        <v>0</v>
      </c>
      <c r="DH7" s="1394">
        <v>0</v>
      </c>
      <c r="DI7" s="2167">
        <f>SUM(CW7:DH7)</f>
        <v>0</v>
      </c>
      <c r="DJ7" s="1599">
        <v>0</v>
      </c>
      <c r="DK7" s="1445">
        <v>0</v>
      </c>
      <c r="DL7" s="2175">
        <v>0</v>
      </c>
      <c r="DM7" s="2428">
        <v>0</v>
      </c>
      <c r="DN7" s="2410">
        <v>0</v>
      </c>
      <c r="DO7" s="2220">
        <v>0</v>
      </c>
      <c r="DP7" s="2220">
        <v>0</v>
      </c>
      <c r="DQ7" s="2220">
        <v>0</v>
      </c>
      <c r="DR7" s="2220">
        <v>0</v>
      </c>
      <c r="DS7" s="2220">
        <v>0</v>
      </c>
      <c r="DT7" s="2220">
        <v>0</v>
      </c>
      <c r="DU7" s="2220">
        <v>0</v>
      </c>
      <c r="DV7" s="2220">
        <v>0</v>
      </c>
      <c r="DW7" s="2220">
        <v>0</v>
      </c>
      <c r="DX7" s="2411">
        <v>0</v>
      </c>
      <c r="DY7" s="2026">
        <f>SUM(DM7:DM7)</f>
        <v>0</v>
      </c>
      <c r="DZ7" s="1599">
        <v>0</v>
      </c>
      <c r="EA7" s="1445">
        <v>0</v>
      </c>
      <c r="EB7" s="1452">
        <v>0</v>
      </c>
    </row>
    <row r="8" spans="2:132" s="6" customFormat="1" ht="27.75" customHeight="1" thickBot="1">
      <c r="B8" s="68"/>
      <c r="C8" s="66"/>
      <c r="D8" s="2568"/>
      <c r="E8" s="471">
        <f>E9-100</f>
        <v>-64.052589801092793</v>
      </c>
      <c r="F8" s="472">
        <f t="shared" ref="F8:AH8" si="11">F9-100</f>
        <v>-48.469174191233634</v>
      </c>
      <c r="G8" s="456">
        <f>G9-100</f>
        <v>-72.600645941599439</v>
      </c>
      <c r="H8" s="721">
        <f>H9-100</f>
        <v>-64.750297092837883</v>
      </c>
      <c r="I8" s="471">
        <f t="shared" si="11"/>
        <v>-14.140851109443673</v>
      </c>
      <c r="J8" s="472">
        <f t="shared" si="11"/>
        <v>-37.782118475254798</v>
      </c>
      <c r="K8" s="456">
        <f>K9-100</f>
        <v>13.296143584768387</v>
      </c>
      <c r="L8" s="721">
        <f>L9-100</f>
        <v>-13.629075360769633</v>
      </c>
      <c r="M8" s="471">
        <f t="shared" si="11"/>
        <v>-45.791405528227926</v>
      </c>
      <c r="N8" s="472">
        <f t="shared" si="11"/>
        <v>-38.425911535233595</v>
      </c>
      <c r="O8" s="456">
        <f>O9-100</f>
        <v>-60.031683507449905</v>
      </c>
      <c r="P8" s="721">
        <f>P9-100</f>
        <v>-48.095963442498089</v>
      </c>
      <c r="Q8" s="471">
        <f t="shared" si="11"/>
        <v>-55.080608014739752</v>
      </c>
      <c r="R8" s="472">
        <f t="shared" si="11"/>
        <v>-61.795143621586149</v>
      </c>
      <c r="S8" s="456">
        <f>S9-100</f>
        <v>-35.950723085163361</v>
      </c>
      <c r="T8" s="721">
        <f>T9-100</f>
        <v>-57.199192956713134</v>
      </c>
      <c r="U8" s="471">
        <f t="shared" si="11"/>
        <v>-20.129204265791628</v>
      </c>
      <c r="V8" s="472">
        <f t="shared" si="11"/>
        <v>5.7610993657505389</v>
      </c>
      <c r="W8" s="456">
        <f>W9-100</f>
        <v>-41.160729218932936</v>
      </c>
      <c r="X8" s="721">
        <f>X9-100</f>
        <v>-11.099207199485747</v>
      </c>
      <c r="Y8" s="471">
        <f t="shared" si="11"/>
        <v>0.84734882526640831</v>
      </c>
      <c r="Z8" s="472">
        <f t="shared" si="11"/>
        <v>-0.26236881559221104</v>
      </c>
      <c r="AA8" s="456">
        <f>AA9-100</f>
        <v>6.6799317794201158</v>
      </c>
      <c r="AB8" s="721">
        <f>AB9-100</f>
        <v>-3.4707158351410072</v>
      </c>
      <c r="AC8" s="471">
        <f t="shared" si="11"/>
        <v>11.304901336728193</v>
      </c>
      <c r="AD8" s="472">
        <f t="shared" si="11"/>
        <v>-14.217712639358638</v>
      </c>
      <c r="AE8" s="456">
        <f>AE9-100</f>
        <v>9.0327737809752193</v>
      </c>
      <c r="AF8" s="721">
        <f>AF9-100</f>
        <v>31.810237203495632</v>
      </c>
      <c r="AG8" s="471">
        <f t="shared" si="11"/>
        <v>-99.977124556788283</v>
      </c>
      <c r="AH8" s="472">
        <f t="shared" si="11"/>
        <v>-99.985397196261687</v>
      </c>
      <c r="AI8" s="642">
        <f>AI9-100</f>
        <v>-99.951124144672534</v>
      </c>
      <c r="AJ8" s="1550" t="s">
        <v>28</v>
      </c>
      <c r="AK8" s="473">
        <f>AK9-100</f>
        <v>-100</v>
      </c>
      <c r="AL8" s="474">
        <f>AL9-100</f>
        <v>-100</v>
      </c>
      <c r="AM8" s="474">
        <f t="shared" ref="AM8:AV8" si="12">AM9-100</f>
        <v>-100</v>
      </c>
      <c r="AN8" s="474">
        <f t="shared" si="12"/>
        <v>-100</v>
      </c>
      <c r="AO8" s="474">
        <f t="shared" si="12"/>
        <v>-100</v>
      </c>
      <c r="AP8" s="474">
        <f t="shared" si="12"/>
        <v>-100</v>
      </c>
      <c r="AQ8" s="474">
        <f t="shared" si="12"/>
        <v>-100</v>
      </c>
      <c r="AR8" s="474">
        <f t="shared" si="12"/>
        <v>-100</v>
      </c>
      <c r="AS8" s="474">
        <f t="shared" si="12"/>
        <v>-100</v>
      </c>
      <c r="AT8" s="474">
        <f t="shared" si="12"/>
        <v>-100</v>
      </c>
      <c r="AU8" s="474">
        <f t="shared" si="12"/>
        <v>-100</v>
      </c>
      <c r="AV8" s="474">
        <f t="shared" si="12"/>
        <v>-100</v>
      </c>
      <c r="AW8" s="475">
        <f>AW9-100</f>
        <v>0</v>
      </c>
      <c r="AX8" s="472">
        <f>AX9-100</f>
        <v>0</v>
      </c>
      <c r="AY8" s="456">
        <f>AY9-100</f>
        <v>0</v>
      </c>
      <c r="AZ8" s="1549" t="s">
        <v>28</v>
      </c>
      <c r="BA8" s="476" t="s">
        <v>151</v>
      </c>
      <c r="BB8" s="477" t="s">
        <v>151</v>
      </c>
      <c r="BC8" s="477" t="s">
        <v>151</v>
      </c>
      <c r="BD8" s="477" t="s">
        <v>151</v>
      </c>
      <c r="BE8" s="477" t="s">
        <v>151</v>
      </c>
      <c r="BF8" s="477" t="s">
        <v>151</v>
      </c>
      <c r="BG8" s="477" t="s">
        <v>151</v>
      </c>
      <c r="BH8" s="477" t="s">
        <v>151</v>
      </c>
      <c r="BI8" s="477" t="s">
        <v>151</v>
      </c>
      <c r="BJ8" s="477" t="s">
        <v>151</v>
      </c>
      <c r="BK8" s="477" t="s">
        <v>151</v>
      </c>
      <c r="BL8" s="477" t="s">
        <v>151</v>
      </c>
      <c r="BM8" s="1068">
        <f>BM9-100</f>
        <v>-50</v>
      </c>
      <c r="BN8" s="472">
        <f>BN9-100</f>
        <v>0</v>
      </c>
      <c r="BO8" s="643" t="s">
        <v>20</v>
      </c>
      <c r="BP8" s="721">
        <f>BP9-100</f>
        <v>0</v>
      </c>
      <c r="BQ8" s="478" t="s">
        <v>20</v>
      </c>
      <c r="BR8" s="479" t="s">
        <v>20</v>
      </c>
      <c r="BS8" s="480" t="s">
        <v>20</v>
      </c>
      <c r="BT8" s="481" t="s">
        <v>20</v>
      </c>
      <c r="BU8" s="481" t="s">
        <v>20</v>
      </c>
      <c r="BV8" s="481" t="s">
        <v>20</v>
      </c>
      <c r="BW8" s="481" t="s">
        <v>20</v>
      </c>
      <c r="BX8" s="480" t="s">
        <v>20</v>
      </c>
      <c r="BY8" s="480" t="s">
        <v>20</v>
      </c>
      <c r="BZ8" s="480" t="s">
        <v>20</v>
      </c>
      <c r="CA8" s="480" t="s">
        <v>20</v>
      </c>
      <c r="CB8" s="477" t="s">
        <v>20</v>
      </c>
      <c r="CC8" s="1232" t="s">
        <v>20</v>
      </c>
      <c r="CD8" s="1293" t="s">
        <v>20</v>
      </c>
      <c r="CE8" s="643" t="s">
        <v>20</v>
      </c>
      <c r="CF8" s="1075" t="s">
        <v>28</v>
      </c>
      <c r="CG8" s="1226" t="s">
        <v>20</v>
      </c>
      <c r="CH8" s="1273" t="s">
        <v>20</v>
      </c>
      <c r="CI8" s="480" t="s">
        <v>20</v>
      </c>
      <c r="CJ8" s="481" t="s">
        <v>20</v>
      </c>
      <c r="CK8" s="481" t="s">
        <v>20</v>
      </c>
      <c r="CL8" s="480" t="s">
        <v>20</v>
      </c>
      <c r="CM8" s="1395" t="s">
        <v>20</v>
      </c>
      <c r="CN8" s="1395" t="s">
        <v>20</v>
      </c>
      <c r="CO8" s="1395" t="s">
        <v>28</v>
      </c>
      <c r="CP8" s="1395" t="s">
        <v>20</v>
      </c>
      <c r="CQ8" s="1570" t="s">
        <v>20</v>
      </c>
      <c r="CR8" s="1395" t="s">
        <v>20</v>
      </c>
      <c r="CS8" s="1604" t="s">
        <v>28</v>
      </c>
      <c r="CT8" s="1600" t="s">
        <v>20</v>
      </c>
      <c r="CU8" s="1446" t="s">
        <v>20</v>
      </c>
      <c r="CV8" s="1749" t="s">
        <v>28</v>
      </c>
      <c r="CW8" s="1395" t="s">
        <v>20</v>
      </c>
      <c r="CX8" s="1395" t="s">
        <v>20</v>
      </c>
      <c r="CY8" s="1395" t="s">
        <v>20</v>
      </c>
      <c r="CZ8" s="1395" t="s">
        <v>20</v>
      </c>
      <c r="DA8" s="1395" t="s">
        <v>20</v>
      </c>
      <c r="DB8" s="1395" t="s">
        <v>20</v>
      </c>
      <c r="DC8" s="1395" t="s">
        <v>20</v>
      </c>
      <c r="DD8" s="1395" t="s">
        <v>20</v>
      </c>
      <c r="DE8" s="1395" t="s">
        <v>28</v>
      </c>
      <c r="DF8" s="1395" t="s">
        <v>20</v>
      </c>
      <c r="DG8" s="1395" t="s">
        <v>20</v>
      </c>
      <c r="DH8" s="1395" t="s">
        <v>20</v>
      </c>
      <c r="DI8" s="2170" t="s">
        <v>28</v>
      </c>
      <c r="DJ8" s="1600" t="s">
        <v>20</v>
      </c>
      <c r="DK8" s="1446" t="s">
        <v>20</v>
      </c>
      <c r="DL8" s="2176" t="s">
        <v>28</v>
      </c>
      <c r="DM8" s="2429" t="s">
        <v>20</v>
      </c>
      <c r="DN8" s="2412" t="s">
        <v>20</v>
      </c>
      <c r="DO8" s="2413" t="s">
        <v>20</v>
      </c>
      <c r="DP8" s="2413" t="s">
        <v>20</v>
      </c>
      <c r="DQ8" s="2413" t="s">
        <v>20</v>
      </c>
      <c r="DR8" s="2413" t="s">
        <v>20</v>
      </c>
      <c r="DS8" s="2413" t="s">
        <v>20</v>
      </c>
      <c r="DT8" s="2413" t="s">
        <v>20</v>
      </c>
      <c r="DU8" s="2413" t="s">
        <v>28</v>
      </c>
      <c r="DV8" s="2413" t="s">
        <v>20</v>
      </c>
      <c r="DW8" s="2413" t="s">
        <v>20</v>
      </c>
      <c r="DX8" s="2414" t="s">
        <v>20</v>
      </c>
      <c r="DY8" s="2029" t="s">
        <v>28</v>
      </c>
      <c r="DZ8" s="1600" t="s">
        <v>20</v>
      </c>
      <c r="EA8" s="1446" t="s">
        <v>20</v>
      </c>
      <c r="EB8" s="1453" t="s">
        <v>28</v>
      </c>
    </row>
    <row r="9" spans="2:132" s="884" customFormat="1" ht="27.75" hidden="1" customHeight="1" thickTop="1" thickBot="1">
      <c r="B9" s="940">
        <v>113.38361299535879</v>
      </c>
      <c r="C9" s="930">
        <f>C7/B7*100</f>
        <v>85.120242452867316</v>
      </c>
      <c r="D9" s="931"/>
      <c r="E9" s="932">
        <f>E7/C7*100</f>
        <v>35.947410198907207</v>
      </c>
      <c r="F9" s="932">
        <v>51.530825808766366</v>
      </c>
      <c r="G9" s="934">
        <v>27.399354058400565</v>
      </c>
      <c r="H9" s="934">
        <v>35.24970290716211</v>
      </c>
      <c r="I9" s="932">
        <f t="shared" ref="I9:AJ9" si="13">I7/E7*100</f>
        <v>85.859148890556327</v>
      </c>
      <c r="J9" s="932">
        <f t="shared" si="13"/>
        <v>62.217881524745202</v>
      </c>
      <c r="K9" s="932">
        <f t="shared" si="13"/>
        <v>113.29614358476839</v>
      </c>
      <c r="L9" s="934">
        <f t="shared" si="13"/>
        <v>86.370924639230367</v>
      </c>
      <c r="M9" s="932">
        <f t="shared" si="13"/>
        <v>54.208594471772074</v>
      </c>
      <c r="N9" s="932">
        <f t="shared" si="13"/>
        <v>61.574088464766405</v>
      </c>
      <c r="O9" s="932">
        <f t="shared" si="13"/>
        <v>39.968316492550095</v>
      </c>
      <c r="P9" s="934">
        <f t="shared" si="13"/>
        <v>51.904036557501911</v>
      </c>
      <c r="Q9" s="932">
        <f t="shared" si="13"/>
        <v>44.919391985260248</v>
      </c>
      <c r="R9" s="932">
        <f t="shared" si="13"/>
        <v>38.204856378413851</v>
      </c>
      <c r="S9" s="932">
        <f t="shared" si="13"/>
        <v>64.049276914836639</v>
      </c>
      <c r="T9" s="934">
        <f t="shared" si="13"/>
        <v>42.800807043286866</v>
      </c>
      <c r="U9" s="932">
        <f t="shared" si="13"/>
        <v>79.870795734208372</v>
      </c>
      <c r="V9" s="932">
        <f t="shared" si="13"/>
        <v>105.76109936575054</v>
      </c>
      <c r="W9" s="932">
        <f t="shared" si="13"/>
        <v>58.839270781067064</v>
      </c>
      <c r="X9" s="934">
        <f t="shared" si="13"/>
        <v>88.900792800514253</v>
      </c>
      <c r="Y9" s="932">
        <f t="shared" si="13"/>
        <v>100.84734882526641</v>
      </c>
      <c r="Z9" s="932">
        <f t="shared" si="13"/>
        <v>99.737631184407789</v>
      </c>
      <c r="AA9" s="932">
        <f t="shared" si="13"/>
        <v>106.67993177942012</v>
      </c>
      <c r="AB9" s="934">
        <f t="shared" si="13"/>
        <v>96.529284164858993</v>
      </c>
      <c r="AC9" s="932">
        <f t="shared" si="13"/>
        <v>111.30490133672819</v>
      </c>
      <c r="AD9" s="932">
        <f t="shared" si="13"/>
        <v>85.782287360641362</v>
      </c>
      <c r="AE9" s="932">
        <f t="shared" si="13"/>
        <v>109.03277378097522</v>
      </c>
      <c r="AF9" s="934">
        <f t="shared" si="13"/>
        <v>131.81023720349563</v>
      </c>
      <c r="AG9" s="941">
        <f t="shared" si="13"/>
        <v>2.2875443211712226E-2</v>
      </c>
      <c r="AH9" s="941">
        <f t="shared" si="13"/>
        <v>1.4602803738317755E-2</v>
      </c>
      <c r="AI9" s="941">
        <f t="shared" si="13"/>
        <v>4.8875855327468229E-2</v>
      </c>
      <c r="AJ9" s="934">
        <f t="shared" si="13"/>
        <v>0</v>
      </c>
      <c r="AK9" s="942"/>
      <c r="AL9" s="943"/>
      <c r="AM9" s="943"/>
      <c r="AN9" s="943"/>
      <c r="AO9" s="943"/>
      <c r="AP9" s="943"/>
      <c r="AQ9" s="943"/>
      <c r="AR9" s="943"/>
      <c r="AS9" s="943"/>
      <c r="AT9" s="943"/>
      <c r="AU9" s="943"/>
      <c r="AV9" s="943"/>
      <c r="AW9" s="935">
        <f>AW7/AG7*100</f>
        <v>100</v>
      </c>
      <c r="AX9" s="932">
        <f>AX7/AH7*100</f>
        <v>100</v>
      </c>
      <c r="AY9" s="932">
        <f>AY7/AI7*100</f>
        <v>100</v>
      </c>
      <c r="AZ9" s="934" t="e">
        <f>AZ7/AJ7*100</f>
        <v>#DIV/0!</v>
      </c>
      <c r="BA9" s="942"/>
      <c r="BB9" s="943"/>
      <c r="BC9" s="943"/>
      <c r="BD9" s="943"/>
      <c r="BE9" s="943"/>
      <c r="BF9" s="944"/>
      <c r="BG9" s="943"/>
      <c r="BH9" s="943"/>
      <c r="BI9" s="943"/>
      <c r="BJ9" s="943"/>
      <c r="BK9" s="943"/>
      <c r="BL9" s="943"/>
      <c r="BM9" s="690">
        <f>BM7/AW7*100</f>
        <v>50</v>
      </c>
      <c r="BN9" s="932">
        <f>BN7/AX7*100</f>
        <v>100</v>
      </c>
      <c r="BO9" s="932">
        <f>BO7/AY7*100</f>
        <v>0</v>
      </c>
      <c r="BP9" s="934">
        <f>BP7/AZ7*100</f>
        <v>100</v>
      </c>
      <c r="BQ9" s="945" t="s">
        <v>21</v>
      </c>
      <c r="BR9" s="946" t="s">
        <v>21</v>
      </c>
      <c r="BS9" s="946" t="s">
        <v>21</v>
      </c>
      <c r="BT9" s="946" t="s">
        <v>21</v>
      </c>
      <c r="BU9" s="946" t="s">
        <v>21</v>
      </c>
      <c r="BV9" s="946" t="s">
        <v>21</v>
      </c>
      <c r="BW9" s="946" t="s">
        <v>21</v>
      </c>
      <c r="BX9" s="946" t="s">
        <v>21</v>
      </c>
      <c r="BY9" s="946" t="s">
        <v>21</v>
      </c>
      <c r="BZ9" s="946" t="s">
        <v>21</v>
      </c>
      <c r="CA9" s="946" t="s">
        <v>21</v>
      </c>
      <c r="CB9" s="1076" t="s">
        <v>21</v>
      </c>
      <c r="CC9" s="1233" t="s">
        <v>21</v>
      </c>
      <c r="CD9" s="932">
        <f>CD7/BN7*100</f>
        <v>0</v>
      </c>
      <c r="CE9" s="932" t="e">
        <f>CE7/BO7*100</f>
        <v>#DIV/0!</v>
      </c>
      <c r="CF9" s="1073">
        <f>CF7/BP7*100</f>
        <v>0</v>
      </c>
      <c r="CG9" s="1227" t="s">
        <v>21</v>
      </c>
      <c r="CH9" s="1274" t="s">
        <v>21</v>
      </c>
      <c r="CI9" s="1274" t="s">
        <v>21</v>
      </c>
      <c r="CJ9" s="1274" t="s">
        <v>21</v>
      </c>
      <c r="CK9" s="1274" t="s">
        <v>21</v>
      </c>
      <c r="CL9" s="1274" t="s">
        <v>21</v>
      </c>
      <c r="CM9" s="1396" t="s">
        <v>260</v>
      </c>
      <c r="CN9" s="1396" t="s">
        <v>21</v>
      </c>
      <c r="CO9" s="1396" t="s">
        <v>266</v>
      </c>
      <c r="CP9" s="1396" t="s">
        <v>21</v>
      </c>
      <c r="CQ9" s="1571" t="s">
        <v>270</v>
      </c>
      <c r="CR9" s="1396" t="s">
        <v>21</v>
      </c>
      <c r="CS9" s="1605" t="s">
        <v>21</v>
      </c>
      <c r="CT9" s="1598" t="e">
        <f>CT7/CD7*100</f>
        <v>#DIV/0!</v>
      </c>
      <c r="CU9" s="1444" t="e">
        <f>CU7/CE7*100</f>
        <v>#DIV/0!</v>
      </c>
      <c r="CV9" s="1747" t="e">
        <f>CV7/CF7*100</f>
        <v>#DIV/0!</v>
      </c>
      <c r="CW9" s="1396" t="s">
        <v>281</v>
      </c>
      <c r="CX9" s="1396" t="s">
        <v>286</v>
      </c>
      <c r="CY9" s="1396" t="s">
        <v>21</v>
      </c>
      <c r="CZ9" s="1396" t="s">
        <v>305</v>
      </c>
      <c r="DA9" s="1396" t="s">
        <v>21</v>
      </c>
      <c r="DB9" s="1396" t="s">
        <v>21</v>
      </c>
      <c r="DC9" s="1396" t="s">
        <v>322</v>
      </c>
      <c r="DD9" s="1396" t="s">
        <v>21</v>
      </c>
      <c r="DE9" s="1396" t="s">
        <v>21</v>
      </c>
      <c r="DF9" s="1396" t="s">
        <v>21</v>
      </c>
      <c r="DG9" s="1396" t="s">
        <v>21</v>
      </c>
      <c r="DH9" s="1396" t="s">
        <v>21</v>
      </c>
      <c r="DI9" s="2171" t="s">
        <v>21</v>
      </c>
      <c r="DJ9" s="1598" t="e">
        <f>DJ7/CT7*100</f>
        <v>#DIV/0!</v>
      </c>
      <c r="DK9" s="1444" t="e">
        <f>DK7/CU7*100</f>
        <v>#DIV/0!</v>
      </c>
      <c r="DL9" s="2174" t="e">
        <f>DL7/CV7*100</f>
        <v>#DIV/0!</v>
      </c>
      <c r="DM9" s="2430" t="s">
        <v>21</v>
      </c>
      <c r="DN9" s="2415" t="s">
        <v>21</v>
      </c>
      <c r="DO9" s="2416" t="s">
        <v>21</v>
      </c>
      <c r="DP9" s="2416" t="s">
        <v>21</v>
      </c>
      <c r="DQ9" s="2416" t="s">
        <v>21</v>
      </c>
      <c r="DR9" s="2416" t="s">
        <v>21</v>
      </c>
      <c r="DS9" s="2416" t="s">
        <v>21</v>
      </c>
      <c r="DT9" s="2416" t="s">
        <v>21</v>
      </c>
      <c r="DU9" s="2416" t="s">
        <v>21</v>
      </c>
      <c r="DV9" s="2416" t="s">
        <v>21</v>
      </c>
      <c r="DW9" s="2416" t="s">
        <v>21</v>
      </c>
      <c r="DX9" s="2417" t="s">
        <v>21</v>
      </c>
      <c r="DY9" s="2030" t="s">
        <v>21</v>
      </c>
      <c r="DZ9" s="1598" t="e">
        <f>DZ7/DJ7*100</f>
        <v>#DIV/0!</v>
      </c>
      <c r="EA9" s="1444" t="e">
        <f>EA7/DK7*100</f>
        <v>#DIV/0!</v>
      </c>
      <c r="EB9" s="1451" t="e">
        <f>EB7/DL7*100</f>
        <v>#DIV/0!</v>
      </c>
    </row>
    <row r="10" spans="2:132" s="6" customFormat="1" ht="27.75" customHeight="1" thickTop="1">
      <c r="B10" s="9">
        <v>59857</v>
      </c>
      <c r="C10" s="9">
        <v>67016</v>
      </c>
      <c r="D10" s="2762" t="s">
        <v>133</v>
      </c>
      <c r="E10" s="135">
        <v>44301</v>
      </c>
      <c r="F10" s="136">
        <v>51196</v>
      </c>
      <c r="G10" s="137">
        <v>17349</v>
      </c>
      <c r="H10" s="670">
        <v>19766</v>
      </c>
      <c r="I10" s="162">
        <v>70192</v>
      </c>
      <c r="J10" s="136">
        <v>70333</v>
      </c>
      <c r="K10" s="137">
        <v>33055</v>
      </c>
      <c r="L10" s="670">
        <v>36057</v>
      </c>
      <c r="M10" s="162">
        <v>73524</v>
      </c>
      <c r="N10" s="136">
        <v>82441</v>
      </c>
      <c r="O10" s="137">
        <v>30129</v>
      </c>
      <c r="P10" s="670">
        <v>33129</v>
      </c>
      <c r="Q10" s="162">
        <v>98178</v>
      </c>
      <c r="R10" s="136">
        <v>95478</v>
      </c>
      <c r="S10" s="137">
        <v>49503</v>
      </c>
      <c r="T10" s="670">
        <v>48803</v>
      </c>
      <c r="U10" s="162">
        <v>96478</v>
      </c>
      <c r="V10" s="136">
        <v>95028</v>
      </c>
      <c r="W10" s="137">
        <v>47982</v>
      </c>
      <c r="X10" s="670">
        <v>50249</v>
      </c>
      <c r="Y10" s="162">
        <v>91170</v>
      </c>
      <c r="Z10" s="136">
        <v>90729</v>
      </c>
      <c r="AA10" s="137">
        <v>43013</v>
      </c>
      <c r="AB10" s="670">
        <v>45573</v>
      </c>
      <c r="AC10" s="162">
        <v>79385</v>
      </c>
      <c r="AD10" s="136">
        <v>77553</v>
      </c>
      <c r="AE10" s="137">
        <v>41261</v>
      </c>
      <c r="AF10" s="670">
        <v>40017</v>
      </c>
      <c r="AG10" s="135">
        <v>73574</v>
      </c>
      <c r="AH10" s="136">
        <v>73192</v>
      </c>
      <c r="AI10" s="137">
        <v>36692</v>
      </c>
      <c r="AJ10" s="670">
        <v>37156</v>
      </c>
      <c r="AK10" s="138">
        <v>5365</v>
      </c>
      <c r="AL10" s="139">
        <v>5992</v>
      </c>
      <c r="AM10" s="139">
        <v>6546</v>
      </c>
      <c r="AN10" s="139">
        <v>6307</v>
      </c>
      <c r="AO10" s="139">
        <v>5094</v>
      </c>
      <c r="AP10" s="139">
        <v>5767</v>
      </c>
      <c r="AQ10" s="139">
        <v>7482</v>
      </c>
      <c r="AR10" s="139">
        <v>6533</v>
      </c>
      <c r="AS10" s="139">
        <v>8021</v>
      </c>
      <c r="AT10" s="139">
        <v>7967</v>
      </c>
      <c r="AU10" s="139">
        <v>7189</v>
      </c>
      <c r="AV10" s="139">
        <v>7132</v>
      </c>
      <c r="AW10" s="451">
        <f>SUM(AK10:AV10)</f>
        <v>79395</v>
      </c>
      <c r="AX10" s="136">
        <v>80419</v>
      </c>
      <c r="AY10" s="137">
        <v>35071</v>
      </c>
      <c r="AZ10" s="670">
        <v>39204</v>
      </c>
      <c r="BA10" s="138">
        <v>5180</v>
      </c>
      <c r="BB10" s="139">
        <v>6634</v>
      </c>
      <c r="BC10" s="139">
        <v>7113</v>
      </c>
      <c r="BD10" s="139">
        <v>7423</v>
      </c>
      <c r="BE10" s="139">
        <v>6291</v>
      </c>
      <c r="BF10" s="142">
        <v>7773</v>
      </c>
      <c r="BG10" s="139">
        <v>7396</v>
      </c>
      <c r="BH10" s="139">
        <v>4877</v>
      </c>
      <c r="BI10" s="139">
        <v>7661</v>
      </c>
      <c r="BJ10" s="139">
        <v>7261</v>
      </c>
      <c r="BK10" s="139">
        <v>6400</v>
      </c>
      <c r="BL10" s="139">
        <v>7576</v>
      </c>
      <c r="BM10" s="1067">
        <f>SUM(BA10:BL10)</f>
        <v>81585</v>
      </c>
      <c r="BN10" s="136">
        <v>84605</v>
      </c>
      <c r="BO10" s="137">
        <v>40414</v>
      </c>
      <c r="BP10" s="670">
        <v>41421</v>
      </c>
      <c r="BQ10" s="138">
        <v>6596</v>
      </c>
      <c r="BR10" s="143">
        <v>7719</v>
      </c>
      <c r="BS10" s="453">
        <v>7632</v>
      </c>
      <c r="BT10" s="453">
        <v>7888</v>
      </c>
      <c r="BU10" s="453">
        <v>6381</v>
      </c>
      <c r="BV10" s="453">
        <v>7212</v>
      </c>
      <c r="BW10" s="453">
        <v>8076</v>
      </c>
      <c r="BX10" s="453">
        <v>5791</v>
      </c>
      <c r="BY10" s="453">
        <v>7377</v>
      </c>
      <c r="BZ10" s="453">
        <v>5819</v>
      </c>
      <c r="CA10" s="453">
        <v>5594</v>
      </c>
      <c r="CB10" s="450">
        <v>6411</v>
      </c>
      <c r="CC10" s="1229">
        <f>SUM(BQ10:CB10)</f>
        <v>82496</v>
      </c>
      <c r="CD10" s="136">
        <v>74552</v>
      </c>
      <c r="CE10" s="137">
        <v>43428</v>
      </c>
      <c r="CF10" s="983">
        <v>42725</v>
      </c>
      <c r="CG10" s="1158">
        <v>3865</v>
      </c>
      <c r="CH10" s="143">
        <v>5258</v>
      </c>
      <c r="CI10" s="453">
        <v>4880</v>
      </c>
      <c r="CJ10" s="453">
        <v>3863</v>
      </c>
      <c r="CK10" s="453">
        <v>2686</v>
      </c>
      <c r="CL10" s="453">
        <v>1880</v>
      </c>
      <c r="CM10" s="1358">
        <v>1717</v>
      </c>
      <c r="CN10" s="1358">
        <v>2126</v>
      </c>
      <c r="CO10" s="1358">
        <v>3842</v>
      </c>
      <c r="CP10" s="1358">
        <v>4373</v>
      </c>
      <c r="CQ10" s="1391">
        <v>5787</v>
      </c>
      <c r="CR10" s="1358">
        <v>6217</v>
      </c>
      <c r="CS10" s="872">
        <f>SUM(CG10:CR10)</f>
        <v>46494</v>
      </c>
      <c r="CT10" s="987">
        <v>48565</v>
      </c>
      <c r="CU10" s="981">
        <v>22432</v>
      </c>
      <c r="CV10" s="1750">
        <v>16114</v>
      </c>
      <c r="CW10" s="1358">
        <v>4836</v>
      </c>
      <c r="CX10" s="1358">
        <v>5406</v>
      </c>
      <c r="CY10" s="1358">
        <v>5832</v>
      </c>
      <c r="CZ10" s="1358">
        <v>6538</v>
      </c>
      <c r="DA10" s="1358">
        <v>4555</v>
      </c>
      <c r="DB10" s="1358">
        <v>5680</v>
      </c>
      <c r="DC10" s="1358">
        <v>5756</v>
      </c>
      <c r="DD10" s="1358">
        <v>3734</v>
      </c>
      <c r="DE10" s="1358">
        <v>5481</v>
      </c>
      <c r="DF10" s="1358">
        <v>6118</v>
      </c>
      <c r="DG10" s="1358">
        <v>6150</v>
      </c>
      <c r="DH10" s="1358">
        <v>6042</v>
      </c>
      <c r="DI10" s="2167">
        <f>SUM(CW10:DH10)</f>
        <v>66128</v>
      </c>
      <c r="DJ10" s="987"/>
      <c r="DK10" s="1442">
        <f>CW10+CX10+CY10+CZ10+DA10+DB10</f>
        <v>32847</v>
      </c>
      <c r="DL10" s="2126">
        <f>CZ10+DA10+DB10+DC10+DD10+DE10</f>
        <v>31744</v>
      </c>
      <c r="DM10" s="2431">
        <v>4999</v>
      </c>
      <c r="DN10" s="2418"/>
      <c r="DO10" s="2221"/>
      <c r="DP10" s="2221"/>
      <c r="DQ10" s="2221"/>
      <c r="DR10" s="2221"/>
      <c r="DS10" s="2221"/>
      <c r="DT10" s="2221"/>
      <c r="DU10" s="2221"/>
      <c r="DV10" s="2221"/>
      <c r="DW10" s="2221"/>
      <c r="DX10" s="2403"/>
      <c r="DY10" s="2026">
        <f>SUM(DM10:DM10)</f>
        <v>4999</v>
      </c>
      <c r="DZ10" s="987"/>
      <c r="EA10" s="981"/>
      <c r="EB10" s="1421"/>
    </row>
    <row r="11" spans="2:132" s="641" customFormat="1" ht="27.75" customHeight="1" thickBot="1">
      <c r="B11" s="639"/>
      <c r="C11" s="640"/>
      <c r="D11" s="2568"/>
      <c r="E11" s="471">
        <f>E12-100</f>
        <v>-33.894890772352866</v>
      </c>
      <c r="F11" s="472">
        <f t="shared" ref="F11:AH11" si="14">F12-100</f>
        <v>-12.773243828054447</v>
      </c>
      <c r="G11" s="456">
        <f>G12-100</f>
        <v>-49.3</v>
      </c>
      <c r="H11" s="721">
        <f>H12-100</f>
        <v>-44.1</v>
      </c>
      <c r="I11" s="471">
        <f t="shared" si="14"/>
        <v>58.443375996027186</v>
      </c>
      <c r="J11" s="472">
        <f t="shared" si="14"/>
        <v>37.379873427611528</v>
      </c>
      <c r="K11" s="456">
        <f>K12-100</f>
        <v>90.529713528157231</v>
      </c>
      <c r="L11" s="721">
        <f>L12-100</f>
        <v>82.419305878781756</v>
      </c>
      <c r="M11" s="471">
        <f t="shared" si="14"/>
        <v>4.7469797127877911</v>
      </c>
      <c r="N11" s="472">
        <f t="shared" si="14"/>
        <v>17.215247465627797</v>
      </c>
      <c r="O11" s="456">
        <f>O12-100</f>
        <v>-8.8519134775374368</v>
      </c>
      <c r="P11" s="721">
        <f>P12-100</f>
        <v>-8.1204759131375397</v>
      </c>
      <c r="Q11" s="471">
        <f t="shared" si="14"/>
        <v>33.531907948424987</v>
      </c>
      <c r="R11" s="472">
        <f t="shared" si="14"/>
        <v>15.813733457866832</v>
      </c>
      <c r="S11" s="456">
        <f>S12-100</f>
        <v>64.30349497162203</v>
      </c>
      <c r="T11" s="721">
        <f>T12-100</f>
        <v>47.312022699145757</v>
      </c>
      <c r="U11" s="471">
        <f t="shared" si="14"/>
        <v>-1.7315488194911239</v>
      </c>
      <c r="V11" s="472">
        <f t="shared" si="14"/>
        <v>-0.47131276314962633</v>
      </c>
      <c r="W11" s="456">
        <f>W12-100</f>
        <v>-3.0725410581176931</v>
      </c>
      <c r="X11" s="721">
        <f>X12-100</f>
        <v>2.9629326066020525</v>
      </c>
      <c r="Y11" s="471">
        <f t="shared" si="14"/>
        <v>-5.5017724248015156</v>
      </c>
      <c r="Z11" s="472">
        <f t="shared" si="14"/>
        <v>-4.5239297891147885</v>
      </c>
      <c r="AA11" s="456">
        <f>AA12-100</f>
        <v>-10.355966820891169</v>
      </c>
      <c r="AB11" s="721">
        <f>AB12-100</f>
        <v>-9.3056578240363024</v>
      </c>
      <c r="AC11" s="471">
        <f t="shared" si="14"/>
        <v>-12.926401228474276</v>
      </c>
      <c r="AD11" s="472">
        <f t="shared" si="14"/>
        <v>-14.522368812617799</v>
      </c>
      <c r="AE11" s="456">
        <f>AE12-100</f>
        <v>-4.0731871759700624</v>
      </c>
      <c r="AF11" s="721">
        <f>AF12-100</f>
        <v>-12.191429135672436</v>
      </c>
      <c r="AG11" s="471">
        <f t="shared" si="14"/>
        <v>-7.3200226743087455</v>
      </c>
      <c r="AH11" s="472">
        <f t="shared" si="14"/>
        <v>-5.6232511959563141</v>
      </c>
      <c r="AI11" s="456">
        <f>AI12-100</f>
        <v>-11.073410726836471</v>
      </c>
      <c r="AJ11" s="721">
        <f>AJ12-100</f>
        <v>-7.1494614788714728</v>
      </c>
      <c r="AK11" s="473">
        <f>AK12-100</f>
        <v>-4.0936717912048692</v>
      </c>
      <c r="AL11" s="474">
        <f>AL12-100</f>
        <v>-1.5607031378347358</v>
      </c>
      <c r="AM11" s="474">
        <f t="shared" ref="AM11:AV11" si="15">AM12-100</f>
        <v>-0.87825560266506386</v>
      </c>
      <c r="AN11" s="474">
        <f t="shared" si="15"/>
        <v>-4.9004825090470376</v>
      </c>
      <c r="AO11" s="474">
        <f t="shared" si="15"/>
        <v>-6.3086260805591365</v>
      </c>
      <c r="AP11" s="474">
        <f t="shared" si="15"/>
        <v>-9.0091511517829019</v>
      </c>
      <c r="AQ11" s="474">
        <f t="shared" si="15"/>
        <v>14.421165315797509</v>
      </c>
      <c r="AR11" s="474">
        <f t="shared" si="15"/>
        <v>17.183856502242151</v>
      </c>
      <c r="AS11" s="474">
        <f t="shared" si="15"/>
        <v>20.889223813112295</v>
      </c>
      <c r="AT11" s="474">
        <f t="shared" si="15"/>
        <v>30.928512736236655</v>
      </c>
      <c r="AU11" s="474">
        <f t="shared" si="15"/>
        <v>29.508196721311492</v>
      </c>
      <c r="AV11" s="474">
        <f t="shared" si="15"/>
        <v>9.7737417269508882</v>
      </c>
      <c r="AW11" s="475">
        <f t="shared" ref="AW11:BB11" si="16">AW12-100</f>
        <v>7.9117623073368293</v>
      </c>
      <c r="AX11" s="472">
        <f t="shared" si="16"/>
        <v>9.8740299486282765</v>
      </c>
      <c r="AY11" s="456">
        <f t="shared" si="16"/>
        <v>-4.4178567535157498</v>
      </c>
      <c r="AZ11" s="721">
        <f t="shared" si="16"/>
        <v>5.5118957907202031</v>
      </c>
      <c r="BA11" s="473">
        <f t="shared" si="16"/>
        <v>-3.448275862068968</v>
      </c>
      <c r="BB11" s="474">
        <f t="shared" si="16"/>
        <v>10.714285714285722</v>
      </c>
      <c r="BC11" s="474">
        <f t="shared" ref="BC11:BL11" si="17">BC12-100</f>
        <v>8.6617781851512348</v>
      </c>
      <c r="BD11" s="474">
        <f t="shared" si="17"/>
        <v>17.694625019819242</v>
      </c>
      <c r="BE11" s="474">
        <f t="shared" si="17"/>
        <v>23.498233215547685</v>
      </c>
      <c r="BF11" s="474">
        <f t="shared" si="17"/>
        <v>34.784116525056362</v>
      </c>
      <c r="BG11" s="474">
        <f t="shared" si="17"/>
        <v>-1.1494252873563227</v>
      </c>
      <c r="BH11" s="474">
        <f t="shared" si="17"/>
        <v>-25.348232052655746</v>
      </c>
      <c r="BI11" s="474">
        <f t="shared" si="17"/>
        <v>-4.4882184266300982</v>
      </c>
      <c r="BJ11" s="474">
        <f t="shared" si="17"/>
        <v>-8.8615539098782534</v>
      </c>
      <c r="BK11" s="474">
        <f t="shared" si="17"/>
        <v>-10.975100848518565</v>
      </c>
      <c r="BL11" s="474">
        <f t="shared" si="17"/>
        <v>6.2254627033090344</v>
      </c>
      <c r="BM11" s="1068">
        <f t="shared" ref="BM11:CD11" si="18">BM12-100</f>
        <v>2.7583600982429743</v>
      </c>
      <c r="BN11" s="472">
        <f t="shared" si="18"/>
        <v>5.2052375682363703</v>
      </c>
      <c r="BO11" s="456">
        <f>BO12-100</f>
        <v>15.234809386672737</v>
      </c>
      <c r="BP11" s="721">
        <f>BP12-100</f>
        <v>5.6550352004897491</v>
      </c>
      <c r="BQ11" s="473">
        <f t="shared" si="18"/>
        <v>27.335907335907336</v>
      </c>
      <c r="BR11" s="620">
        <f t="shared" si="18"/>
        <v>16.355140186915889</v>
      </c>
      <c r="BS11" s="482">
        <f t="shared" si="18"/>
        <v>7.2964993673555512</v>
      </c>
      <c r="BT11" s="482">
        <f t="shared" si="18"/>
        <v>6.2643136198302614</v>
      </c>
      <c r="BU11" s="482">
        <f t="shared" si="18"/>
        <v>1.430615164520745</v>
      </c>
      <c r="BV11" s="482">
        <f t="shared" ref="BV11:CB11" si="19">BV12-100</f>
        <v>-7.2172906213817072</v>
      </c>
      <c r="BW11" s="482">
        <f t="shared" si="19"/>
        <v>9.1941590048674868</v>
      </c>
      <c r="BX11" s="482">
        <f t="shared" si="19"/>
        <v>18.741029321304083</v>
      </c>
      <c r="BY11" s="482">
        <f t="shared" si="19"/>
        <v>-3.7070878475394835</v>
      </c>
      <c r="BZ11" s="482">
        <f t="shared" si="19"/>
        <v>-19.859523481614104</v>
      </c>
      <c r="CA11" s="482">
        <f t="shared" si="19"/>
        <v>-12.59375</v>
      </c>
      <c r="CB11" s="474">
        <f t="shared" si="19"/>
        <v>-15.377507919746563</v>
      </c>
      <c r="CC11" s="1230">
        <f t="shared" si="18"/>
        <v>1.1166268309125371</v>
      </c>
      <c r="CD11" s="472">
        <f t="shared" si="18"/>
        <v>-11.882276461202053</v>
      </c>
      <c r="CE11" s="456">
        <f>CE12-100</f>
        <v>7.4578116494284217</v>
      </c>
      <c r="CF11" s="1072">
        <f>CF12-100</f>
        <v>3.1481615605610642</v>
      </c>
      <c r="CG11" s="1223">
        <f t="shared" ref="CG11:CT11" si="20">CG12-100</f>
        <v>-41.403881140084899</v>
      </c>
      <c r="CH11" s="482">
        <f t="shared" si="20"/>
        <v>-31.882368182407049</v>
      </c>
      <c r="CI11" s="482">
        <f t="shared" si="20"/>
        <v>-36.058700209643604</v>
      </c>
      <c r="CJ11" s="482">
        <f t="shared" si="20"/>
        <v>-51.026876267748477</v>
      </c>
      <c r="CK11" s="482">
        <f t="shared" si="20"/>
        <v>-57.906284281460586</v>
      </c>
      <c r="CL11" s="482">
        <f t="shared" si="20"/>
        <v>-73.932334997226846</v>
      </c>
      <c r="CM11" s="1392">
        <f t="shared" si="20"/>
        <v>-78.739474987617626</v>
      </c>
      <c r="CN11" s="1392">
        <f t="shared" si="20"/>
        <v>-63.287860473147987</v>
      </c>
      <c r="CO11" s="1392">
        <f t="shared" si="20"/>
        <v>-47.919208350277884</v>
      </c>
      <c r="CP11" s="1392">
        <f t="shared" si="20"/>
        <v>-24.849630520708018</v>
      </c>
      <c r="CQ11" s="1392">
        <f t="shared" si="20"/>
        <v>3.4501251340722092</v>
      </c>
      <c r="CR11" s="1392">
        <f t="shared" si="20"/>
        <v>-3.0260489783185136</v>
      </c>
      <c r="CS11" s="1602">
        <f t="shared" si="20"/>
        <v>-43.640903801396433</v>
      </c>
      <c r="CT11" s="1597">
        <f t="shared" si="20"/>
        <v>-34.857549093250356</v>
      </c>
      <c r="CU11" s="1443">
        <f>CU12-100</f>
        <v>-48.346688772220695</v>
      </c>
      <c r="CV11" s="1746">
        <f>CV12-100</f>
        <v>-62.284376828554713</v>
      </c>
      <c r="CW11" s="1392">
        <f t="shared" ref="CW11:DJ11" si="21">CW12-100</f>
        <v>25.122897800776187</v>
      </c>
      <c r="CX11" s="1392">
        <f t="shared" si="21"/>
        <v>2.8147584632940266</v>
      </c>
      <c r="CY11" s="1392">
        <f t="shared" si="21"/>
        <v>19.508196721311478</v>
      </c>
      <c r="CZ11" s="1392">
        <f t="shared" si="21"/>
        <v>69.246699456381037</v>
      </c>
      <c r="DA11" s="1392">
        <f t="shared" si="21"/>
        <v>69.583023082650783</v>
      </c>
      <c r="DB11" s="1392">
        <f t="shared" si="21"/>
        <v>202.12765957446811</v>
      </c>
      <c r="DC11" s="1392">
        <f t="shared" si="21"/>
        <v>235.23587652882935</v>
      </c>
      <c r="DD11" s="1392">
        <f t="shared" si="21"/>
        <v>75.634995296331141</v>
      </c>
      <c r="DE11" s="1392">
        <f t="shared" si="21"/>
        <v>42.660072878709002</v>
      </c>
      <c r="DF11" s="1392">
        <f t="shared" si="21"/>
        <v>39.903956094214493</v>
      </c>
      <c r="DG11" s="1392">
        <f t="shared" si="21"/>
        <v>6.2726801451529184</v>
      </c>
      <c r="DH11" s="1392">
        <f t="shared" si="21"/>
        <v>-2.814862473861993</v>
      </c>
      <c r="DI11" s="2168">
        <f t="shared" si="21"/>
        <v>42.229104830730847</v>
      </c>
      <c r="DJ11" s="1597">
        <f t="shared" si="21"/>
        <v>-100</v>
      </c>
      <c r="DK11" s="1443">
        <f>DK12-100</f>
        <v>46.429208273894432</v>
      </c>
      <c r="DL11" s="2173">
        <f>DL12-100</f>
        <v>96.996400645401508</v>
      </c>
      <c r="DM11" s="2426">
        <f t="shared" ref="DM11:DZ11" si="22">DM12-100</f>
        <v>3.3705541770057863</v>
      </c>
      <c r="DN11" s="2404">
        <f t="shared" si="22"/>
        <v>-100</v>
      </c>
      <c r="DO11" s="2405">
        <f t="shared" si="22"/>
        <v>-100</v>
      </c>
      <c r="DP11" s="2405">
        <f t="shared" si="22"/>
        <v>-100</v>
      </c>
      <c r="DQ11" s="2405">
        <f t="shared" si="22"/>
        <v>-100</v>
      </c>
      <c r="DR11" s="2405">
        <f t="shared" si="22"/>
        <v>-100</v>
      </c>
      <c r="DS11" s="2405">
        <f t="shared" si="22"/>
        <v>-100</v>
      </c>
      <c r="DT11" s="2405">
        <f t="shared" si="22"/>
        <v>-100</v>
      </c>
      <c r="DU11" s="2405">
        <f t="shared" si="22"/>
        <v>-100</v>
      </c>
      <c r="DV11" s="2405">
        <f t="shared" si="22"/>
        <v>-100</v>
      </c>
      <c r="DW11" s="2405">
        <f t="shared" si="22"/>
        <v>-100</v>
      </c>
      <c r="DX11" s="2406">
        <f t="shared" si="22"/>
        <v>-100</v>
      </c>
      <c r="DY11" s="2027">
        <f>DY12-100</f>
        <v>-92.440418582143721</v>
      </c>
      <c r="DZ11" s="1597" t="e">
        <f t="shared" si="22"/>
        <v>#DIV/0!</v>
      </c>
      <c r="EA11" s="1443">
        <f>EA12-100</f>
        <v>-100</v>
      </c>
      <c r="EB11" s="1450">
        <f>EB12-100</f>
        <v>-100</v>
      </c>
    </row>
    <row r="12" spans="2:132" s="884" customFormat="1" ht="27.75" hidden="1" customHeight="1" thickTop="1" thickBot="1">
      <c r="B12" s="947">
        <v>122.7</v>
      </c>
      <c r="C12" s="930">
        <f>C10/B10*100</f>
        <v>111.96017174265332</v>
      </c>
      <c r="D12" s="931"/>
      <c r="E12" s="932">
        <f>E10/C10*100</f>
        <v>66.105109227647134</v>
      </c>
      <c r="F12" s="932">
        <v>87.226756171945553</v>
      </c>
      <c r="G12" s="948">
        <v>50.7</v>
      </c>
      <c r="H12" s="948">
        <v>55.9</v>
      </c>
      <c r="I12" s="949">
        <f t="shared" ref="I12:AJ12" si="23">I10/E10*100</f>
        <v>158.44337599602719</v>
      </c>
      <c r="J12" s="949">
        <f t="shared" si="23"/>
        <v>137.37987342761153</v>
      </c>
      <c r="K12" s="949">
        <f t="shared" si="23"/>
        <v>190.52971352815723</v>
      </c>
      <c r="L12" s="934">
        <f t="shared" si="23"/>
        <v>182.41930587878176</v>
      </c>
      <c r="M12" s="949">
        <f t="shared" si="23"/>
        <v>104.74697971278779</v>
      </c>
      <c r="N12" s="949">
        <f t="shared" si="23"/>
        <v>117.2152474656278</v>
      </c>
      <c r="O12" s="949">
        <f t="shared" si="23"/>
        <v>91.148086522462563</v>
      </c>
      <c r="P12" s="934">
        <f t="shared" si="23"/>
        <v>91.87952408686246</v>
      </c>
      <c r="Q12" s="949">
        <f t="shared" si="23"/>
        <v>133.53190794842499</v>
      </c>
      <c r="R12" s="949">
        <f t="shared" si="23"/>
        <v>115.81373345786683</v>
      </c>
      <c r="S12" s="949">
        <f t="shared" si="23"/>
        <v>164.30349497162203</v>
      </c>
      <c r="T12" s="934">
        <f t="shared" si="23"/>
        <v>147.31202269914576</v>
      </c>
      <c r="U12" s="949">
        <f t="shared" si="23"/>
        <v>98.268451180508876</v>
      </c>
      <c r="V12" s="949">
        <f t="shared" si="23"/>
        <v>99.528687236850374</v>
      </c>
      <c r="W12" s="949">
        <f t="shared" si="23"/>
        <v>96.927458941882307</v>
      </c>
      <c r="X12" s="934">
        <f t="shared" si="23"/>
        <v>102.96293260660205</v>
      </c>
      <c r="Y12" s="949">
        <f t="shared" si="23"/>
        <v>94.498227575198484</v>
      </c>
      <c r="Z12" s="949">
        <f t="shared" si="23"/>
        <v>95.476070210885212</v>
      </c>
      <c r="AA12" s="949">
        <f t="shared" si="23"/>
        <v>89.644033179108831</v>
      </c>
      <c r="AB12" s="934">
        <f t="shared" si="23"/>
        <v>90.694342175963698</v>
      </c>
      <c r="AC12" s="949">
        <f t="shared" si="23"/>
        <v>87.073598771525724</v>
      </c>
      <c r="AD12" s="949">
        <f t="shared" si="23"/>
        <v>85.477631187382201</v>
      </c>
      <c r="AE12" s="949">
        <f t="shared" si="23"/>
        <v>95.926812824029938</v>
      </c>
      <c r="AF12" s="934">
        <f t="shared" si="23"/>
        <v>87.808570864327564</v>
      </c>
      <c r="AG12" s="949">
        <f t="shared" si="23"/>
        <v>92.679977325691254</v>
      </c>
      <c r="AH12" s="949">
        <f t="shared" si="23"/>
        <v>94.376748804043686</v>
      </c>
      <c r="AI12" s="949">
        <f t="shared" si="23"/>
        <v>88.926589273163529</v>
      </c>
      <c r="AJ12" s="934">
        <f t="shared" si="23"/>
        <v>92.850538521128527</v>
      </c>
      <c r="AK12" s="950">
        <v>95.906328208795131</v>
      </c>
      <c r="AL12" s="951">
        <v>98.439296862165264</v>
      </c>
      <c r="AM12" s="951">
        <v>99.121744397334936</v>
      </c>
      <c r="AN12" s="951">
        <v>95.099517490952962</v>
      </c>
      <c r="AO12" s="951">
        <v>93.691373919440863</v>
      </c>
      <c r="AP12" s="951">
        <v>90.990848848217098</v>
      </c>
      <c r="AQ12" s="951">
        <v>114.42116531579751</v>
      </c>
      <c r="AR12" s="951">
        <v>117.18385650224215</v>
      </c>
      <c r="AS12" s="951">
        <v>120.8892238131123</v>
      </c>
      <c r="AT12" s="951">
        <v>130.92851273623666</v>
      </c>
      <c r="AU12" s="951">
        <v>129.50819672131149</v>
      </c>
      <c r="AV12" s="951">
        <v>109.77374172695089</v>
      </c>
      <c r="AW12" s="952">
        <f>AW10/AG10*100</f>
        <v>107.91176230733683</v>
      </c>
      <c r="AX12" s="949">
        <f>AX10/AH10*100</f>
        <v>109.87402994862828</v>
      </c>
      <c r="AY12" s="949">
        <f>AY10/AI10*100</f>
        <v>95.58214324648425</v>
      </c>
      <c r="AZ12" s="934">
        <f>AZ10/AJ10*100</f>
        <v>105.5118957907202</v>
      </c>
      <c r="BA12" s="950">
        <v>96.551724137931032</v>
      </c>
      <c r="BB12" s="951">
        <v>110.71428571428572</v>
      </c>
      <c r="BC12" s="951">
        <v>108.66177818515123</v>
      </c>
      <c r="BD12" s="951">
        <v>117.69462501981924</v>
      </c>
      <c r="BE12" s="951">
        <v>123.49823321554769</v>
      </c>
      <c r="BF12" s="953">
        <v>134.78411652505636</v>
      </c>
      <c r="BG12" s="951">
        <v>98.850574712643677</v>
      </c>
      <c r="BH12" s="951">
        <v>74.651767947344254</v>
      </c>
      <c r="BI12" s="951">
        <v>95.511781573369902</v>
      </c>
      <c r="BJ12" s="951">
        <v>91.138446090121747</v>
      </c>
      <c r="BK12" s="951">
        <v>89.024899151481435</v>
      </c>
      <c r="BL12" s="951">
        <v>106.22546270330903</v>
      </c>
      <c r="BM12" s="1069">
        <f t="shared" ref="BM12:CB12" si="24">BM10/AW10*100</f>
        <v>102.75836009824297</v>
      </c>
      <c r="BN12" s="949">
        <f t="shared" si="24"/>
        <v>105.20523756823637</v>
      </c>
      <c r="BO12" s="949">
        <f t="shared" si="24"/>
        <v>115.23480938667274</v>
      </c>
      <c r="BP12" s="934">
        <f t="shared" si="24"/>
        <v>105.65503520048975</v>
      </c>
      <c r="BQ12" s="950">
        <f t="shared" si="24"/>
        <v>127.33590733590734</v>
      </c>
      <c r="BR12" s="954">
        <f t="shared" si="24"/>
        <v>116.35514018691589</v>
      </c>
      <c r="BS12" s="954">
        <f t="shared" si="24"/>
        <v>107.29649936735555</v>
      </c>
      <c r="BT12" s="954">
        <f t="shared" si="24"/>
        <v>106.26431361983026</v>
      </c>
      <c r="BU12" s="954">
        <f t="shared" si="24"/>
        <v>101.43061516452074</v>
      </c>
      <c r="BV12" s="954">
        <f t="shared" si="24"/>
        <v>92.782709378618293</v>
      </c>
      <c r="BW12" s="954">
        <f t="shared" si="24"/>
        <v>109.19415900486749</v>
      </c>
      <c r="BX12" s="954">
        <f t="shared" si="24"/>
        <v>118.74102932130408</v>
      </c>
      <c r="BY12" s="954">
        <f t="shared" si="24"/>
        <v>96.292912152460516</v>
      </c>
      <c r="BZ12" s="954">
        <f t="shared" si="24"/>
        <v>80.140476518385896</v>
      </c>
      <c r="CA12" s="954">
        <f t="shared" si="24"/>
        <v>87.40625</v>
      </c>
      <c r="CB12" s="951">
        <f t="shared" si="24"/>
        <v>84.622492080253437</v>
      </c>
      <c r="CC12" s="1234">
        <f>CC10/SUM(BA10:BL10)*100</f>
        <v>101.11662683091254</v>
      </c>
      <c r="CD12" s="949">
        <f t="shared" ref="CD12:CR12" si="25">CD10/BN10*100</f>
        <v>88.117723538797947</v>
      </c>
      <c r="CE12" s="949">
        <f t="shared" si="25"/>
        <v>107.45781164942842</v>
      </c>
      <c r="CF12" s="1073">
        <f t="shared" si="25"/>
        <v>103.14816156056106</v>
      </c>
      <c r="CG12" s="1228">
        <f t="shared" si="25"/>
        <v>58.596118859915101</v>
      </c>
      <c r="CH12" s="1275">
        <f t="shared" si="25"/>
        <v>68.117631817592951</v>
      </c>
      <c r="CI12" s="1275">
        <f t="shared" si="25"/>
        <v>63.941299790356396</v>
      </c>
      <c r="CJ12" s="1275">
        <f t="shared" si="25"/>
        <v>48.973123732251523</v>
      </c>
      <c r="CK12" s="1275">
        <f t="shared" si="25"/>
        <v>42.093715718539414</v>
      </c>
      <c r="CL12" s="1275">
        <f t="shared" si="25"/>
        <v>26.067665002773154</v>
      </c>
      <c r="CM12" s="1397">
        <f t="shared" si="25"/>
        <v>21.260525012382367</v>
      </c>
      <c r="CN12" s="1397">
        <f t="shared" si="25"/>
        <v>36.712139526852013</v>
      </c>
      <c r="CO12" s="1397">
        <f t="shared" si="25"/>
        <v>52.080791649722116</v>
      </c>
      <c r="CP12" s="1397">
        <f t="shared" si="25"/>
        <v>75.150369479291982</v>
      </c>
      <c r="CQ12" s="1572">
        <f t="shared" si="25"/>
        <v>103.45012513407221</v>
      </c>
      <c r="CR12" s="1397">
        <f t="shared" si="25"/>
        <v>96.973951021681486</v>
      </c>
      <c r="CS12" s="1603">
        <f>CS10/SUM(BQ10:CB10)*100</f>
        <v>56.359096198603567</v>
      </c>
      <c r="CT12" s="1601">
        <f t="shared" ref="CT12:DH12" si="26">CT10/CD10*100</f>
        <v>65.142450906749644</v>
      </c>
      <c r="CU12" s="1447">
        <f t="shared" si="26"/>
        <v>51.653311227779305</v>
      </c>
      <c r="CV12" s="1747">
        <f t="shared" si="26"/>
        <v>37.715623171445287</v>
      </c>
      <c r="CW12" s="1397">
        <f t="shared" si="26"/>
        <v>125.12289780077619</v>
      </c>
      <c r="CX12" s="1397">
        <f t="shared" si="26"/>
        <v>102.81475846329403</v>
      </c>
      <c r="CY12" s="1397">
        <f t="shared" si="26"/>
        <v>119.50819672131148</v>
      </c>
      <c r="CZ12" s="1397">
        <f t="shared" si="26"/>
        <v>169.24669945638104</v>
      </c>
      <c r="DA12" s="1397">
        <f t="shared" si="26"/>
        <v>169.58302308265078</v>
      </c>
      <c r="DB12" s="1397">
        <f t="shared" si="26"/>
        <v>302.12765957446811</v>
      </c>
      <c r="DC12" s="1397">
        <f t="shared" si="26"/>
        <v>335.23587652882935</v>
      </c>
      <c r="DD12" s="1397">
        <f t="shared" si="26"/>
        <v>175.63499529633114</v>
      </c>
      <c r="DE12" s="1397">
        <f t="shared" si="26"/>
        <v>142.660072878709</v>
      </c>
      <c r="DF12" s="1397">
        <f t="shared" si="26"/>
        <v>139.90395609421449</v>
      </c>
      <c r="DG12" s="1397">
        <f t="shared" si="26"/>
        <v>106.27268014515292</v>
      </c>
      <c r="DH12" s="1397">
        <f t="shared" si="26"/>
        <v>97.185137526138007</v>
      </c>
      <c r="DI12" s="2169">
        <f>DI10/SUM(CG10:CR10)*100</f>
        <v>142.22910483073085</v>
      </c>
      <c r="DJ12" s="1601">
        <f t="shared" ref="DJ12:DX12" si="27">DJ10/CT10*100</f>
        <v>0</v>
      </c>
      <c r="DK12" s="1447">
        <f t="shared" si="27"/>
        <v>146.42920827389443</v>
      </c>
      <c r="DL12" s="2174">
        <f t="shared" si="27"/>
        <v>196.99640064540151</v>
      </c>
      <c r="DM12" s="2432">
        <f t="shared" si="27"/>
        <v>103.37055417700579</v>
      </c>
      <c r="DN12" s="2419">
        <f t="shared" si="27"/>
        <v>0</v>
      </c>
      <c r="DO12" s="2420">
        <f t="shared" si="27"/>
        <v>0</v>
      </c>
      <c r="DP12" s="2420">
        <f t="shared" si="27"/>
        <v>0</v>
      </c>
      <c r="DQ12" s="2420">
        <f t="shared" si="27"/>
        <v>0</v>
      </c>
      <c r="DR12" s="2420">
        <f t="shared" si="27"/>
        <v>0</v>
      </c>
      <c r="DS12" s="2420">
        <f t="shared" si="27"/>
        <v>0</v>
      </c>
      <c r="DT12" s="2420">
        <f t="shared" si="27"/>
        <v>0</v>
      </c>
      <c r="DU12" s="2420">
        <f t="shared" si="27"/>
        <v>0</v>
      </c>
      <c r="DV12" s="2420">
        <f t="shared" si="27"/>
        <v>0</v>
      </c>
      <c r="DW12" s="2420">
        <f t="shared" si="27"/>
        <v>0</v>
      </c>
      <c r="DX12" s="2421">
        <f t="shared" si="27"/>
        <v>0</v>
      </c>
      <c r="DY12" s="2028">
        <f>DY10/SUM(CW10:DH10)*100</f>
        <v>7.559581417856279</v>
      </c>
      <c r="DZ12" s="1601" t="e">
        <f>DZ10/DJ10*100</f>
        <v>#DIV/0!</v>
      </c>
      <c r="EA12" s="1447">
        <f>EA10/DK10*100</f>
        <v>0</v>
      </c>
      <c r="EB12" s="1451">
        <f>EB10/DL10*100</f>
        <v>0</v>
      </c>
    </row>
    <row r="13" spans="2:132" s="6" customFormat="1" ht="27.75" customHeight="1" thickTop="1">
      <c r="B13" s="9">
        <f>B4+B7+B10</f>
        <v>2878462</v>
      </c>
      <c r="C13" s="9">
        <f>C4+C7+C10</f>
        <v>2783122</v>
      </c>
      <c r="D13" s="2762" t="s">
        <v>134</v>
      </c>
      <c r="E13" s="446">
        <f t="shared" ref="E13:AL13" si="28">E4+E7+E10</f>
        <v>1535803</v>
      </c>
      <c r="F13" s="447">
        <f t="shared" si="28"/>
        <v>1747133</v>
      </c>
      <c r="G13" s="448">
        <f t="shared" si="28"/>
        <v>588377</v>
      </c>
      <c r="H13" s="719">
        <f>H4+H7+H10</f>
        <v>768541</v>
      </c>
      <c r="I13" s="872">
        <f t="shared" si="28"/>
        <v>1855294</v>
      </c>
      <c r="J13" s="447">
        <f t="shared" si="28"/>
        <v>1800799</v>
      </c>
      <c r="K13" s="448">
        <f t="shared" si="28"/>
        <v>923994</v>
      </c>
      <c r="L13" s="719">
        <f>L4+L7+L10</f>
        <v>900734</v>
      </c>
      <c r="M13" s="872">
        <f t="shared" si="28"/>
        <v>1664209</v>
      </c>
      <c r="N13" s="447">
        <f t="shared" si="28"/>
        <v>1773102</v>
      </c>
      <c r="O13" s="448">
        <f t="shared" si="28"/>
        <v>635178</v>
      </c>
      <c r="P13" s="719">
        <f>P4+P7+P10</f>
        <v>709148</v>
      </c>
      <c r="Q13" s="872">
        <f t="shared" si="28"/>
        <v>2053639</v>
      </c>
      <c r="R13" s="447">
        <f t="shared" si="28"/>
        <v>2026144</v>
      </c>
      <c r="S13" s="448">
        <f t="shared" si="28"/>
        <v>1076240</v>
      </c>
      <c r="T13" s="719">
        <f>T4+T7+T10</f>
        <v>1041581</v>
      </c>
      <c r="U13" s="872">
        <f t="shared" si="28"/>
        <v>2003936</v>
      </c>
      <c r="V13" s="447">
        <f t="shared" si="28"/>
        <v>1957704</v>
      </c>
      <c r="W13" s="448">
        <f t="shared" si="28"/>
        <v>1027138</v>
      </c>
      <c r="X13" s="719">
        <f>X4+X7+X10</f>
        <v>1017406</v>
      </c>
      <c r="Y13" s="872">
        <f t="shared" si="28"/>
        <v>1888379</v>
      </c>
      <c r="Z13" s="447">
        <f t="shared" si="28"/>
        <v>1882899</v>
      </c>
      <c r="AA13" s="448">
        <f t="shared" si="28"/>
        <v>905526</v>
      </c>
      <c r="AB13" s="719">
        <f>AB4+AB7+AB10</f>
        <v>948895</v>
      </c>
      <c r="AC13" s="872">
        <f t="shared" si="28"/>
        <v>1856758</v>
      </c>
      <c r="AD13" s="447">
        <f t="shared" si="28"/>
        <v>1843426</v>
      </c>
      <c r="AE13" s="448">
        <f t="shared" si="28"/>
        <v>888835</v>
      </c>
      <c r="AF13" s="719">
        <f>AF4+AF7+AF10</f>
        <v>912331</v>
      </c>
      <c r="AG13" s="446">
        <f t="shared" si="28"/>
        <v>1800503</v>
      </c>
      <c r="AH13" s="447">
        <f t="shared" si="28"/>
        <v>1799713</v>
      </c>
      <c r="AI13" s="448">
        <f t="shared" si="28"/>
        <v>845405</v>
      </c>
      <c r="AJ13" s="719">
        <f>AJ4+AJ7+AJ10</f>
        <v>886605</v>
      </c>
      <c r="AK13" s="449">
        <f t="shared" si="28"/>
        <v>126608</v>
      </c>
      <c r="AL13" s="450">
        <f t="shared" si="28"/>
        <v>146898</v>
      </c>
      <c r="AM13" s="450">
        <f t="shared" ref="AM13:AV13" si="29">AM4+AM7+AM10</f>
        <v>159732</v>
      </c>
      <c r="AN13" s="450">
        <f t="shared" si="29"/>
        <v>152396</v>
      </c>
      <c r="AO13" s="450">
        <f t="shared" si="29"/>
        <v>140844</v>
      </c>
      <c r="AP13" s="450">
        <f t="shared" si="29"/>
        <v>163898</v>
      </c>
      <c r="AQ13" s="450">
        <f t="shared" si="29"/>
        <v>159189</v>
      </c>
      <c r="AR13" s="450">
        <f t="shared" si="29"/>
        <v>143365</v>
      </c>
      <c r="AS13" s="450">
        <f t="shared" si="29"/>
        <v>176602</v>
      </c>
      <c r="AT13" s="450">
        <f t="shared" si="29"/>
        <v>166117</v>
      </c>
      <c r="AU13" s="450">
        <f t="shared" si="29"/>
        <v>178231</v>
      </c>
      <c r="AV13" s="450">
        <f t="shared" si="29"/>
        <v>182372</v>
      </c>
      <c r="AW13" s="451">
        <f t="shared" ref="AW13:BB13" si="30">AW4+AW7+AW10</f>
        <v>1896252</v>
      </c>
      <c r="AX13" s="447">
        <f t="shared" si="30"/>
        <v>1962899</v>
      </c>
      <c r="AY13" s="448">
        <f t="shared" si="30"/>
        <v>890376</v>
      </c>
      <c r="AZ13" s="719">
        <f t="shared" si="30"/>
        <v>936294</v>
      </c>
      <c r="BA13" s="449">
        <f t="shared" si="30"/>
        <v>142681</v>
      </c>
      <c r="BB13" s="450">
        <f t="shared" si="30"/>
        <v>177134</v>
      </c>
      <c r="BC13" s="450">
        <f t="shared" ref="BC13:BL13" si="31">BC4+BC7+BC10</f>
        <v>180070</v>
      </c>
      <c r="BD13" s="450">
        <f t="shared" si="31"/>
        <v>183980</v>
      </c>
      <c r="BE13" s="450">
        <f t="shared" si="31"/>
        <v>141296</v>
      </c>
      <c r="BF13" s="450">
        <f t="shared" si="31"/>
        <v>160250</v>
      </c>
      <c r="BG13" s="450">
        <f t="shared" si="31"/>
        <v>173760</v>
      </c>
      <c r="BH13" s="450">
        <f t="shared" si="31"/>
        <v>150429</v>
      </c>
      <c r="BI13" s="450">
        <f t="shared" si="31"/>
        <v>157053</v>
      </c>
      <c r="BJ13" s="450">
        <f t="shared" si="31"/>
        <v>171794</v>
      </c>
      <c r="BK13" s="450">
        <f t="shared" si="31"/>
        <v>168988</v>
      </c>
      <c r="BL13" s="450">
        <f t="shared" si="31"/>
        <v>164366</v>
      </c>
      <c r="BM13" s="1067">
        <f>SUM(BA13:BL13)</f>
        <v>1971801</v>
      </c>
      <c r="BN13" s="447">
        <f t="shared" ref="BN13:BU13" si="32">BN4+BN7+BN10</f>
        <v>2032501</v>
      </c>
      <c r="BO13" s="448">
        <f>BO4+BO7+BO10</f>
        <v>985411</v>
      </c>
      <c r="BP13" s="719">
        <f>BP4+BP7+BP10</f>
        <v>966768</v>
      </c>
      <c r="BQ13" s="138">
        <f t="shared" si="32"/>
        <v>157772</v>
      </c>
      <c r="BR13" s="143">
        <f t="shared" si="32"/>
        <v>198394</v>
      </c>
      <c r="BS13" s="453">
        <f t="shared" si="32"/>
        <v>204419</v>
      </c>
      <c r="BT13" s="453">
        <f t="shared" si="32"/>
        <v>199461</v>
      </c>
      <c r="BU13" s="453">
        <f t="shared" si="32"/>
        <v>172167</v>
      </c>
      <c r="BV13" s="453">
        <f t="shared" ref="BV13:CK13" si="33">BV4+BV7+BV10</f>
        <v>185482</v>
      </c>
      <c r="BW13" s="453">
        <f t="shared" si="33"/>
        <v>211798</v>
      </c>
      <c r="BX13" s="453">
        <f t="shared" si="33"/>
        <v>154340</v>
      </c>
      <c r="BY13" s="453">
        <f t="shared" si="33"/>
        <v>184494</v>
      </c>
      <c r="BZ13" s="453">
        <f>BZ4+BZ7+BZ10</f>
        <v>178330</v>
      </c>
      <c r="CA13" s="453">
        <f>CA4+CA7+CA10</f>
        <v>178656</v>
      </c>
      <c r="CB13" s="450">
        <f>CB4+CB7+CB10</f>
        <v>160822</v>
      </c>
      <c r="CC13" s="1229">
        <f t="shared" si="33"/>
        <v>2186135</v>
      </c>
      <c r="CD13" s="447">
        <f t="shared" si="33"/>
        <v>2118242</v>
      </c>
      <c r="CE13" s="448">
        <f>CE4+CE7+CE10</f>
        <v>1117695</v>
      </c>
      <c r="CF13" s="983">
        <f t="shared" si="33"/>
        <v>1107742</v>
      </c>
      <c r="CG13" s="1158">
        <f t="shared" si="33"/>
        <v>150181</v>
      </c>
      <c r="CH13" s="143">
        <f t="shared" si="33"/>
        <v>168982</v>
      </c>
      <c r="CI13" s="453">
        <f t="shared" si="33"/>
        <v>173529</v>
      </c>
      <c r="CJ13" s="453">
        <f t="shared" si="33"/>
        <v>126927</v>
      </c>
      <c r="CK13" s="453">
        <f t="shared" si="33"/>
        <v>78800</v>
      </c>
      <c r="CL13" s="453">
        <f t="shared" ref="CL13:CT13" si="34">CL4+CL7+CL10</f>
        <v>98075</v>
      </c>
      <c r="CM13" s="1358">
        <f t="shared" si="34"/>
        <v>144306</v>
      </c>
      <c r="CN13" s="1358">
        <f t="shared" si="34"/>
        <v>128621</v>
      </c>
      <c r="CO13" s="1358">
        <f t="shared" si="34"/>
        <v>181213</v>
      </c>
      <c r="CP13" s="1358">
        <f t="shared" si="34"/>
        <v>192496</v>
      </c>
      <c r="CQ13" s="1391">
        <f t="shared" si="34"/>
        <v>186149</v>
      </c>
      <c r="CR13" s="1358">
        <f t="shared" si="34"/>
        <v>165042</v>
      </c>
      <c r="CS13" s="872">
        <f t="shared" si="34"/>
        <v>1794321</v>
      </c>
      <c r="CT13" s="1596">
        <f t="shared" si="34"/>
        <v>1776771</v>
      </c>
      <c r="CU13" s="1442">
        <f>CU4+CU7+CU10</f>
        <v>796494</v>
      </c>
      <c r="CV13" s="1750">
        <f>CV4+CV7+CV10</f>
        <v>757942</v>
      </c>
      <c r="CW13" s="1358">
        <f t="shared" ref="CW13:DJ13" si="35">CW4+CW7+CW10</f>
        <v>143728</v>
      </c>
      <c r="CX13" s="1358">
        <f t="shared" si="35"/>
        <v>145471</v>
      </c>
      <c r="CY13" s="1358">
        <f t="shared" si="35"/>
        <v>185943</v>
      </c>
      <c r="CZ13" s="1358">
        <f t="shared" si="35"/>
        <v>178257</v>
      </c>
      <c r="DA13" s="1358">
        <f t="shared" si="35"/>
        <v>126897</v>
      </c>
      <c r="DB13" s="1358">
        <f t="shared" si="35"/>
        <v>189372</v>
      </c>
      <c r="DC13" s="1358">
        <f t="shared" si="35"/>
        <v>208999</v>
      </c>
      <c r="DD13" s="1358">
        <f t="shared" si="35"/>
        <v>112721</v>
      </c>
      <c r="DE13" s="1358">
        <f t="shared" si="35"/>
        <v>84925</v>
      </c>
      <c r="DF13" s="1358">
        <f t="shared" si="35"/>
        <v>103165</v>
      </c>
      <c r="DG13" s="1358">
        <f t="shared" si="35"/>
        <v>167781</v>
      </c>
      <c r="DH13" s="1358">
        <f t="shared" si="35"/>
        <v>176209</v>
      </c>
      <c r="DI13" s="2167">
        <f t="shared" si="35"/>
        <v>1823468</v>
      </c>
      <c r="DJ13" s="1596">
        <f t="shared" si="35"/>
        <v>0</v>
      </c>
      <c r="DK13" s="1442">
        <f>DK4+DK7+DK10</f>
        <v>969668</v>
      </c>
      <c r="DL13" s="2126">
        <f>DL4+DL7+DL10</f>
        <v>901171</v>
      </c>
      <c r="DM13" s="2431">
        <f t="shared" ref="DM13:DZ13" si="36">DM4+DM7+DM10</f>
        <v>112932</v>
      </c>
      <c r="DN13" s="2418">
        <f t="shared" si="36"/>
        <v>0</v>
      </c>
      <c r="DO13" s="2221">
        <f t="shared" si="36"/>
        <v>0</v>
      </c>
      <c r="DP13" s="2221">
        <f t="shared" si="36"/>
        <v>0</v>
      </c>
      <c r="DQ13" s="2221">
        <f t="shared" si="36"/>
        <v>0</v>
      </c>
      <c r="DR13" s="2221">
        <f t="shared" si="36"/>
        <v>0</v>
      </c>
      <c r="DS13" s="2221">
        <f t="shared" si="36"/>
        <v>0</v>
      </c>
      <c r="DT13" s="2221">
        <f t="shared" si="36"/>
        <v>0</v>
      </c>
      <c r="DU13" s="2221">
        <f t="shared" si="36"/>
        <v>0</v>
      </c>
      <c r="DV13" s="2221">
        <f t="shared" si="36"/>
        <v>0</v>
      </c>
      <c r="DW13" s="2221">
        <f t="shared" si="36"/>
        <v>0</v>
      </c>
      <c r="DX13" s="2403">
        <f t="shared" si="36"/>
        <v>0</v>
      </c>
      <c r="DY13" s="2026">
        <f>DY4+DY7+DY10</f>
        <v>112932</v>
      </c>
      <c r="DZ13" s="1596">
        <f t="shared" si="36"/>
        <v>0</v>
      </c>
      <c r="EA13" s="1442">
        <f>EA4+EA7+EA10</f>
        <v>0</v>
      </c>
      <c r="EB13" s="1421">
        <f>EB4+EB7+EB10</f>
        <v>0</v>
      </c>
    </row>
    <row r="14" spans="2:132" s="641" customFormat="1" ht="27.75" customHeight="1" thickBot="1">
      <c r="B14" s="639"/>
      <c r="C14" s="640"/>
      <c r="D14" s="2575"/>
      <c r="E14" s="167">
        <f>E15-100</f>
        <v>-44.817259178720882</v>
      </c>
      <c r="F14" s="168"/>
      <c r="G14" s="605">
        <f>G15-100</f>
        <v>-59.8</v>
      </c>
      <c r="H14" s="673"/>
      <c r="I14" s="167">
        <f t="shared" ref="I14:CD14" si="37">I15-100</f>
        <v>20.802863388077782</v>
      </c>
      <c r="J14" s="168">
        <f t="shared" si="37"/>
        <v>3.0716608294846424</v>
      </c>
      <c r="K14" s="605">
        <f>K15-100</f>
        <v>57.041148787257157</v>
      </c>
      <c r="L14" s="673">
        <f>L15-100</f>
        <v>17.200513700635355</v>
      </c>
      <c r="M14" s="167">
        <f t="shared" si="37"/>
        <v>-10.299445802120857</v>
      </c>
      <c r="N14" s="168">
        <f t="shared" si="37"/>
        <v>-1.5380395035759165</v>
      </c>
      <c r="O14" s="605">
        <f>O15-100</f>
        <v>-31.257345826920954</v>
      </c>
      <c r="P14" s="673">
        <f>P15-100</f>
        <v>-21.269986477694857</v>
      </c>
      <c r="Q14" s="167">
        <f t="shared" si="37"/>
        <v>23.400306091362324</v>
      </c>
      <c r="R14" s="168">
        <f t="shared" si="37"/>
        <v>14.271147401559531</v>
      </c>
      <c r="S14" s="605">
        <f>S15-100</f>
        <v>69.439117853578068</v>
      </c>
      <c r="T14" s="673">
        <f>T15-100</f>
        <v>46.877802658965408</v>
      </c>
      <c r="U14" s="167">
        <f t="shared" si="37"/>
        <v>-2.4202403635692633</v>
      </c>
      <c r="V14" s="168">
        <f t="shared" si="37"/>
        <v>-3.3778448126095668</v>
      </c>
      <c r="W14" s="605">
        <f>W15-100</f>
        <v>-4.5623652716866019</v>
      </c>
      <c r="X14" s="673">
        <f>X15-100</f>
        <v>-2.3209908782898339</v>
      </c>
      <c r="Y14" s="167">
        <f t="shared" si="37"/>
        <v>-5.7665015249988016</v>
      </c>
      <c r="Z14" s="168">
        <f t="shared" si="37"/>
        <v>-3.8210577288497092</v>
      </c>
      <c r="AA14" s="605">
        <f>AA15-100</f>
        <v>-11.839889089878866</v>
      </c>
      <c r="AB14" s="673">
        <f>AB15-100</f>
        <v>-6.7338899121884452</v>
      </c>
      <c r="AC14" s="167">
        <f t="shared" si="37"/>
        <v>-1.6745049590151098</v>
      </c>
      <c r="AD14" s="168">
        <f t="shared" si="37"/>
        <v>-2.096394973920539</v>
      </c>
      <c r="AE14" s="605">
        <f>AE15-100</f>
        <v>-1.8432380737825298</v>
      </c>
      <c r="AF14" s="673">
        <f>AF15-100</f>
        <v>-3.8533241296455287</v>
      </c>
      <c r="AG14" s="167">
        <f t="shared" si="37"/>
        <v>-3.0297432406377141</v>
      </c>
      <c r="AH14" s="168">
        <f t="shared" si="37"/>
        <v>-2.3712912804745088</v>
      </c>
      <c r="AI14" s="605">
        <f>AI15-100</f>
        <v>-4.8861712241304645</v>
      </c>
      <c r="AJ14" s="673">
        <f>AJ15-100</f>
        <v>-2.819809915480235</v>
      </c>
      <c r="AK14" s="170">
        <f t="shared" si="37"/>
        <v>-12.1888168108228</v>
      </c>
      <c r="AL14" s="171">
        <f t="shared" si="37"/>
        <v>16.203901466609707</v>
      </c>
      <c r="AM14" s="171">
        <f t="shared" si="37"/>
        <v>-2.200547381569038</v>
      </c>
      <c r="AN14" s="171">
        <f t="shared" si="37"/>
        <v>14.276073067578523</v>
      </c>
      <c r="AO14" s="171">
        <f t="shared" si="37"/>
        <v>20.460998973657212</v>
      </c>
      <c r="AP14" s="171">
        <f t="shared" si="37"/>
        <v>1.7361887026691392</v>
      </c>
      <c r="AQ14" s="171">
        <f t="shared" si="37"/>
        <v>-3.4281727735986323</v>
      </c>
      <c r="AR14" s="171">
        <f t="shared" si="37"/>
        <v>6.6219944816712655</v>
      </c>
      <c r="AS14" s="171">
        <f t="shared" si="37"/>
        <v>0.38368186804753179</v>
      </c>
      <c r="AT14" s="171">
        <f t="shared" si="37"/>
        <v>2.4503062111839569</v>
      </c>
      <c r="AU14" s="171">
        <f t="shared" si="37"/>
        <v>8.5320033857639714</v>
      </c>
      <c r="AV14" s="171">
        <f t="shared" si="37"/>
        <v>18.801993420409758</v>
      </c>
      <c r="AW14" s="172">
        <f t="shared" si="37"/>
        <v>5.3179028304868154</v>
      </c>
      <c r="AX14" s="168">
        <f t="shared" si="37"/>
        <v>9.0673346250207629</v>
      </c>
      <c r="AY14" s="605">
        <f>AY15-100</f>
        <v>5.319462269563104</v>
      </c>
      <c r="AZ14" s="673">
        <f>AZ15-100</f>
        <v>5.6044123369482435</v>
      </c>
      <c r="BA14" s="170">
        <f t="shared" si="37"/>
        <v>12.612370857372881</v>
      </c>
      <c r="BB14" s="171">
        <f t="shared" si="37"/>
        <v>20.582308812917802</v>
      </c>
      <c r="BC14" s="171">
        <f t="shared" si="37"/>
        <v>12.73344226784117</v>
      </c>
      <c r="BD14" s="171">
        <f t="shared" si="37"/>
        <v>20.723256821134697</v>
      </c>
      <c r="BE14" s="171">
        <f t="shared" si="37"/>
        <v>0.31737466540758419</v>
      </c>
      <c r="BF14" s="171">
        <f t="shared" si="37"/>
        <v>-2.2300591224976642</v>
      </c>
      <c r="BG14" s="171">
        <f t="shared" si="37"/>
        <v>9.1513860882347302</v>
      </c>
      <c r="BH14" s="171">
        <f t="shared" si="37"/>
        <v>4.9237959055557354</v>
      </c>
      <c r="BI14" s="171">
        <f t="shared" si="37"/>
        <v>-11.07178854146612</v>
      </c>
      <c r="BJ14" s="171">
        <f t="shared" si="37"/>
        <v>3.4162874136145689</v>
      </c>
      <c r="BK14" s="171">
        <f t="shared" si="37"/>
        <v>-5.186614897771392</v>
      </c>
      <c r="BL14" s="171">
        <f t="shared" si="37"/>
        <v>-9.8729485049378383</v>
      </c>
      <c r="BM14" s="1070">
        <f t="shared" si="37"/>
        <v>3.9841223634833369</v>
      </c>
      <c r="BN14" s="168">
        <f t="shared" si="37"/>
        <v>3.5458778062447323</v>
      </c>
      <c r="BO14" s="605">
        <f>BO15-100</f>
        <v>10.673580599656773</v>
      </c>
      <c r="BP14" s="673">
        <f>BP15-100</f>
        <v>3.2547469064204222</v>
      </c>
      <c r="BQ14" s="170">
        <f t="shared" si="37"/>
        <v>10.576741121803181</v>
      </c>
      <c r="BR14" s="606">
        <f t="shared" si="37"/>
        <v>12.002213013876499</v>
      </c>
      <c r="BS14" s="175">
        <f t="shared" si="37"/>
        <v>13.52196368079079</v>
      </c>
      <c r="BT14" s="359">
        <f t="shared" si="37"/>
        <v>8.4145015762582887</v>
      </c>
      <c r="BU14" s="174">
        <f t="shared" si="37"/>
        <v>21.848459970558267</v>
      </c>
      <c r="BV14" s="174">
        <f t="shared" si="37"/>
        <v>15.745397815912639</v>
      </c>
      <c r="BW14" s="175">
        <f t="shared" ref="BW14:CB14" si="38">BW15-100</f>
        <v>21.891114180478823</v>
      </c>
      <c r="BX14" s="175">
        <f t="shared" si="38"/>
        <v>2.5998976261226261</v>
      </c>
      <c r="BY14" s="175">
        <f t="shared" si="38"/>
        <v>17.472445607533757</v>
      </c>
      <c r="BZ14" s="175">
        <f t="shared" si="38"/>
        <v>3.8045566201380723</v>
      </c>
      <c r="CA14" s="174">
        <f t="shared" si="38"/>
        <v>5.7211162922811098</v>
      </c>
      <c r="CB14" s="1065">
        <f t="shared" si="38"/>
        <v>-2.1561636834868523</v>
      </c>
      <c r="CC14" s="1235">
        <f t="shared" si="37"/>
        <v>10.869961015335733</v>
      </c>
      <c r="CD14" s="168">
        <f t="shared" si="37"/>
        <v>4.2184973094724114</v>
      </c>
      <c r="CE14" s="605">
        <f>CE15-100</f>
        <v>13.424246329704047</v>
      </c>
      <c r="CF14" s="985">
        <f>CF15-100</f>
        <v>14.581988646707387</v>
      </c>
      <c r="CG14" s="1187">
        <f t="shared" ref="CG14:CT14" si="39">CG15-100</f>
        <v>-4.8113733742362399</v>
      </c>
      <c r="CH14" s="359">
        <f t="shared" si="39"/>
        <v>-14.825045112251374</v>
      </c>
      <c r="CI14" s="359">
        <f t="shared" si="39"/>
        <v>-15.111119807845654</v>
      </c>
      <c r="CJ14" s="359">
        <f t="shared" si="39"/>
        <v>-36.365003684930883</v>
      </c>
      <c r="CK14" s="174">
        <f t="shared" si="39"/>
        <v>-54.23048551696899</v>
      </c>
      <c r="CL14" s="174">
        <f t="shared" si="39"/>
        <v>-47.12424925329681</v>
      </c>
      <c r="CM14" s="1377">
        <f t="shared" si="39"/>
        <v>-31.866212145534902</v>
      </c>
      <c r="CN14" s="1377">
        <f t="shared" si="39"/>
        <v>-16.663859012569645</v>
      </c>
      <c r="CO14" s="1377">
        <f t="shared" si="39"/>
        <v>-1.7783776166162539</v>
      </c>
      <c r="CP14" s="1377">
        <f t="shared" si="39"/>
        <v>7.9436998822407929</v>
      </c>
      <c r="CQ14" s="1573">
        <f t="shared" si="39"/>
        <v>4.1940936772344628</v>
      </c>
      <c r="CR14" s="1377">
        <f t="shared" si="39"/>
        <v>2.6240191018641781</v>
      </c>
      <c r="CS14" s="1587">
        <f t="shared" si="39"/>
        <v>-17.922680895736093</v>
      </c>
      <c r="CT14" s="989">
        <f t="shared" si="39"/>
        <v>-16.12049048220176</v>
      </c>
      <c r="CU14" s="1448">
        <f>CU15-100</f>
        <v>-28.737804141559181</v>
      </c>
      <c r="CV14" s="1751">
        <f>CV15-100</f>
        <v>-31.577750053712876</v>
      </c>
      <c r="CW14" s="1377">
        <f t="shared" ref="CW14:DJ14" si="40">CW15-100</f>
        <v>-4.29681517635386</v>
      </c>
      <c r="CX14" s="1377">
        <f t="shared" si="40"/>
        <v>-13.913316211194086</v>
      </c>
      <c r="CY14" s="1377">
        <f t="shared" si="40"/>
        <v>7.1538474837058885</v>
      </c>
      <c r="CZ14" s="1377">
        <f t="shared" si="40"/>
        <v>40.440568200619254</v>
      </c>
      <c r="DA14" s="1377">
        <f t="shared" si="40"/>
        <v>61.03680203045684</v>
      </c>
      <c r="DB14" s="1377">
        <f t="shared" si="40"/>
        <v>93.08896252867703</v>
      </c>
      <c r="DC14" s="1377">
        <f t="shared" si="40"/>
        <v>44.830429781159467</v>
      </c>
      <c r="DD14" s="1377">
        <f t="shared" si="40"/>
        <v>-12.361900467264292</v>
      </c>
      <c r="DE14" s="1377">
        <f t="shared" si="40"/>
        <v>-53.13526071529084</v>
      </c>
      <c r="DF14" s="1377">
        <f t="shared" si="40"/>
        <v>-46.406678580334138</v>
      </c>
      <c r="DG14" s="1377">
        <f t="shared" si="40"/>
        <v>-9.8673643156826074</v>
      </c>
      <c r="DH14" s="1377">
        <f t="shared" si="40"/>
        <v>6.7661564934986274</v>
      </c>
      <c r="DI14" s="1831">
        <f t="shared" si="40"/>
        <v>1.6244027685124394</v>
      </c>
      <c r="DJ14" s="989">
        <f t="shared" si="40"/>
        <v>-100</v>
      </c>
      <c r="DK14" s="1448">
        <f>DK15-100</f>
        <v>21.742034466047457</v>
      </c>
      <c r="DL14" s="1577">
        <f>DL15-100</f>
        <v>18.897092389655128</v>
      </c>
      <c r="DM14" s="2433">
        <f t="shared" ref="DM14:DZ14" si="41">DM15-100</f>
        <v>-21.42658354669932</v>
      </c>
      <c r="DN14" s="2422">
        <f t="shared" si="41"/>
        <v>-100</v>
      </c>
      <c r="DO14" s="2234">
        <f t="shared" si="41"/>
        <v>-100</v>
      </c>
      <c r="DP14" s="2234">
        <f t="shared" si="41"/>
        <v>-100</v>
      </c>
      <c r="DQ14" s="2234">
        <f t="shared" si="41"/>
        <v>-100</v>
      </c>
      <c r="DR14" s="2234">
        <f t="shared" si="41"/>
        <v>-100</v>
      </c>
      <c r="DS14" s="2234">
        <f t="shared" si="41"/>
        <v>-100</v>
      </c>
      <c r="DT14" s="2234">
        <f t="shared" si="41"/>
        <v>-100</v>
      </c>
      <c r="DU14" s="2234">
        <f t="shared" si="41"/>
        <v>-100</v>
      </c>
      <c r="DV14" s="2234">
        <f t="shared" si="41"/>
        <v>-100</v>
      </c>
      <c r="DW14" s="2234">
        <f t="shared" si="41"/>
        <v>-100</v>
      </c>
      <c r="DX14" s="2423">
        <f t="shared" si="41"/>
        <v>-100</v>
      </c>
      <c r="DY14" s="1864">
        <f t="shared" si="41"/>
        <v>-93.806746265906497</v>
      </c>
      <c r="DZ14" s="989" t="e">
        <f t="shared" si="41"/>
        <v>#DIV/0!</v>
      </c>
      <c r="EA14" s="1448">
        <f>EA15-100</f>
        <v>-100</v>
      </c>
      <c r="EB14" s="1425">
        <f>EB15-100</f>
        <v>-100</v>
      </c>
    </row>
    <row r="15" spans="2:132" s="884" customFormat="1" ht="27.75" hidden="1" customHeight="1" thickBot="1">
      <c r="B15" s="955">
        <v>106.11600197600772</v>
      </c>
      <c r="C15" s="956">
        <f>C13/B13*100</f>
        <v>96.687814534289501</v>
      </c>
      <c r="D15" s="703"/>
      <c r="E15" s="957">
        <f>E13/C13*100</f>
        <v>55.182740821279118</v>
      </c>
      <c r="F15" s="958"/>
      <c r="G15" s="959">
        <v>40.200000000000003</v>
      </c>
      <c r="H15" s="959"/>
      <c r="I15" s="960">
        <f t="shared" ref="I15:AJ15" si="42">I13/E13*100</f>
        <v>120.80286338807778</v>
      </c>
      <c r="J15" s="960">
        <f t="shared" si="42"/>
        <v>103.07166082948464</v>
      </c>
      <c r="K15" s="960">
        <f t="shared" si="42"/>
        <v>157.04114878725716</v>
      </c>
      <c r="L15" s="934">
        <f t="shared" si="42"/>
        <v>117.20051370063536</v>
      </c>
      <c r="M15" s="960">
        <f t="shared" si="42"/>
        <v>89.700554197879143</v>
      </c>
      <c r="N15" s="960">
        <f t="shared" si="42"/>
        <v>98.461960496424084</v>
      </c>
      <c r="O15" s="960">
        <f t="shared" si="42"/>
        <v>68.742654173079046</v>
      </c>
      <c r="P15" s="934">
        <f t="shared" si="42"/>
        <v>78.730013522305143</v>
      </c>
      <c r="Q15" s="960">
        <f t="shared" si="42"/>
        <v>123.40030609136232</v>
      </c>
      <c r="R15" s="960">
        <f t="shared" si="42"/>
        <v>114.27114740155953</v>
      </c>
      <c r="S15" s="960">
        <f t="shared" si="42"/>
        <v>169.43911785357807</v>
      </c>
      <c r="T15" s="934">
        <f t="shared" si="42"/>
        <v>146.87780265896541</v>
      </c>
      <c r="U15" s="960">
        <f t="shared" si="42"/>
        <v>97.579759636430737</v>
      </c>
      <c r="V15" s="960">
        <f t="shared" si="42"/>
        <v>96.622155187390433</v>
      </c>
      <c r="W15" s="960">
        <f t="shared" si="42"/>
        <v>95.437634728313398</v>
      </c>
      <c r="X15" s="934">
        <f t="shared" si="42"/>
        <v>97.679009121710166</v>
      </c>
      <c r="Y15" s="960">
        <f t="shared" si="42"/>
        <v>94.233498475001198</v>
      </c>
      <c r="Z15" s="960">
        <f t="shared" si="42"/>
        <v>96.178942271150291</v>
      </c>
      <c r="AA15" s="960">
        <f t="shared" si="42"/>
        <v>88.160110910121134</v>
      </c>
      <c r="AB15" s="934">
        <f t="shared" si="42"/>
        <v>93.266110087811555</v>
      </c>
      <c r="AC15" s="960">
        <f t="shared" si="42"/>
        <v>98.32549504098489</v>
      </c>
      <c r="AD15" s="960">
        <f t="shared" si="42"/>
        <v>97.903605026079461</v>
      </c>
      <c r="AE15" s="960">
        <f t="shared" si="42"/>
        <v>98.15676192621747</v>
      </c>
      <c r="AF15" s="934">
        <f t="shared" si="42"/>
        <v>96.146675870354471</v>
      </c>
      <c r="AG15" s="960">
        <f t="shared" si="42"/>
        <v>96.970256759362286</v>
      </c>
      <c r="AH15" s="960">
        <f t="shared" si="42"/>
        <v>97.628708719525491</v>
      </c>
      <c r="AI15" s="960">
        <f t="shared" si="42"/>
        <v>95.113828775869536</v>
      </c>
      <c r="AJ15" s="934">
        <f t="shared" si="42"/>
        <v>97.180190084519765</v>
      </c>
      <c r="AK15" s="961">
        <v>87.8111831891772</v>
      </c>
      <c r="AL15" s="962">
        <v>116.20390146660971</v>
      </c>
      <c r="AM15" s="962">
        <v>97.799452618430962</v>
      </c>
      <c r="AN15" s="962">
        <v>114.27607306757852</v>
      </c>
      <c r="AO15" s="962">
        <v>120.46099897365721</v>
      </c>
      <c r="AP15" s="962">
        <v>101.73618870266914</v>
      </c>
      <c r="AQ15" s="962">
        <v>96.571827226401368</v>
      </c>
      <c r="AR15" s="962">
        <v>106.62199448167127</v>
      </c>
      <c r="AS15" s="962">
        <v>100.38368186804753</v>
      </c>
      <c r="AT15" s="962">
        <v>102.45030621118396</v>
      </c>
      <c r="AU15" s="962">
        <v>108.53200338576397</v>
      </c>
      <c r="AV15" s="962">
        <v>118.80199342040976</v>
      </c>
      <c r="AW15" s="963">
        <f>AW13/AG13*100</f>
        <v>105.31790283048682</v>
      </c>
      <c r="AX15" s="960">
        <f>AX13/AH13*100</f>
        <v>109.06733462502076</v>
      </c>
      <c r="AY15" s="949">
        <f>AY13/AI13*100</f>
        <v>105.3194622695631</v>
      </c>
      <c r="AZ15" s="934">
        <f>AZ13/AJ13*100</f>
        <v>105.60441233694824</v>
      </c>
      <c r="BA15" s="961">
        <v>112.61237085737288</v>
      </c>
      <c r="BB15" s="962">
        <v>120.5823088129178</v>
      </c>
      <c r="BC15" s="962">
        <v>112.73344226784117</v>
      </c>
      <c r="BD15" s="962">
        <v>120.7232568211347</v>
      </c>
      <c r="BE15" s="962">
        <v>100.31737466540758</v>
      </c>
      <c r="BF15" s="964">
        <v>97.769940877502336</v>
      </c>
      <c r="BG15" s="962">
        <v>109.15138608823473</v>
      </c>
      <c r="BH15" s="962">
        <v>104.92379590555574</v>
      </c>
      <c r="BI15" s="962">
        <v>88.92821145853388</v>
      </c>
      <c r="BJ15" s="962">
        <v>103.41628741361457</v>
      </c>
      <c r="BK15" s="962">
        <v>94.813385102228608</v>
      </c>
      <c r="BL15" s="962">
        <v>90.127051495062162</v>
      </c>
      <c r="BM15" s="965">
        <f t="shared" ref="BM15:CB15" si="43">BM13/AW13*100</f>
        <v>103.98412236348334</v>
      </c>
      <c r="BN15" s="960">
        <f t="shared" si="43"/>
        <v>103.54587780624473</v>
      </c>
      <c r="BO15" s="949">
        <f t="shared" si="43"/>
        <v>110.67358059965677</v>
      </c>
      <c r="BP15" s="934">
        <f t="shared" si="43"/>
        <v>103.25474690642042</v>
      </c>
      <c r="BQ15" s="966">
        <f t="shared" si="43"/>
        <v>110.57674112180318</v>
      </c>
      <c r="BR15" s="967">
        <f t="shared" si="43"/>
        <v>112.0022130138765</v>
      </c>
      <c r="BS15" s="967">
        <f t="shared" si="43"/>
        <v>113.52196368079079</v>
      </c>
      <c r="BT15" s="967">
        <f t="shared" si="43"/>
        <v>108.41450157625829</v>
      </c>
      <c r="BU15" s="968">
        <f t="shared" si="43"/>
        <v>121.84845997055827</v>
      </c>
      <c r="BV15" s="968">
        <f t="shared" si="43"/>
        <v>115.74539781591264</v>
      </c>
      <c r="BW15" s="967">
        <f t="shared" si="43"/>
        <v>121.89111418047882</v>
      </c>
      <c r="BX15" s="967">
        <f t="shared" si="43"/>
        <v>102.59989762612263</v>
      </c>
      <c r="BY15" s="967">
        <f t="shared" si="43"/>
        <v>117.47244560753376</v>
      </c>
      <c r="BZ15" s="969">
        <f t="shared" si="43"/>
        <v>103.80455662013807</v>
      </c>
      <c r="CA15" s="970">
        <f t="shared" si="43"/>
        <v>105.72111629228111</v>
      </c>
      <c r="CB15" s="970">
        <f t="shared" si="43"/>
        <v>97.843836316513148</v>
      </c>
      <c r="CC15" s="970">
        <f>CC13/SUM(BA13:BL13)*100</f>
        <v>110.86996101533573</v>
      </c>
      <c r="CD15" s="960">
        <f t="shared" ref="CD15:CR15" si="44">CD13/BN13*100</f>
        <v>104.21849730947241</v>
      </c>
      <c r="CE15" s="949">
        <f t="shared" si="44"/>
        <v>113.42424632970405</v>
      </c>
      <c r="CF15" s="971">
        <f t="shared" si="44"/>
        <v>114.58198864670739</v>
      </c>
      <c r="CG15" s="966">
        <f t="shared" si="44"/>
        <v>95.18862662576376</v>
      </c>
      <c r="CH15" s="967">
        <f t="shared" si="44"/>
        <v>85.174954887748626</v>
      </c>
      <c r="CI15" s="967">
        <f t="shared" si="44"/>
        <v>84.888880192154346</v>
      </c>
      <c r="CJ15" s="967">
        <f t="shared" si="44"/>
        <v>63.634996315069117</v>
      </c>
      <c r="CK15" s="967">
        <f t="shared" si="44"/>
        <v>45.76951448303101</v>
      </c>
      <c r="CL15" s="967">
        <f t="shared" si="44"/>
        <v>52.87575074670319</v>
      </c>
      <c r="CM15" s="966">
        <f t="shared" si="44"/>
        <v>68.133787854465098</v>
      </c>
      <c r="CN15" s="966">
        <f t="shared" si="44"/>
        <v>83.336140987430355</v>
      </c>
      <c r="CO15" s="966">
        <f t="shared" si="44"/>
        <v>98.221622383383746</v>
      </c>
      <c r="CP15" s="966">
        <f t="shared" si="44"/>
        <v>107.94369988224079</v>
      </c>
      <c r="CQ15" s="970">
        <f t="shared" si="44"/>
        <v>104.19409367723446</v>
      </c>
      <c r="CR15" s="966">
        <f t="shared" si="44"/>
        <v>102.62401910186418</v>
      </c>
      <c r="CS15" s="939">
        <f>CS13/SUM(BQ13:CB13)*100</f>
        <v>82.077319104263907</v>
      </c>
      <c r="CT15" s="960">
        <f t="shared" ref="CT15:DH15" si="45">CT13/CD13*100</f>
        <v>83.87950951779824</v>
      </c>
      <c r="CU15" s="949">
        <f t="shared" si="45"/>
        <v>71.262195858440819</v>
      </c>
      <c r="CV15" s="971">
        <f t="shared" si="45"/>
        <v>68.422249946287124</v>
      </c>
      <c r="CW15" s="967">
        <f t="shared" si="45"/>
        <v>95.70318482364614</v>
      </c>
      <c r="CX15" s="967">
        <f t="shared" si="45"/>
        <v>86.086683788805914</v>
      </c>
      <c r="CY15" s="967">
        <f t="shared" si="45"/>
        <v>107.15384748370589</v>
      </c>
      <c r="CZ15" s="967">
        <f t="shared" si="45"/>
        <v>140.44056820061925</v>
      </c>
      <c r="DA15" s="967">
        <f t="shared" si="45"/>
        <v>161.03680203045684</v>
      </c>
      <c r="DB15" s="967">
        <f t="shared" si="45"/>
        <v>193.08896252867703</v>
      </c>
      <c r="DC15" s="967">
        <f t="shared" si="45"/>
        <v>144.83042978115947</v>
      </c>
      <c r="DD15" s="967">
        <f t="shared" si="45"/>
        <v>87.638099532735708</v>
      </c>
      <c r="DE15" s="967">
        <f t="shared" si="45"/>
        <v>46.86473928470916</v>
      </c>
      <c r="DF15" s="967">
        <f t="shared" si="45"/>
        <v>53.593321419665862</v>
      </c>
      <c r="DG15" s="966">
        <f t="shared" si="45"/>
        <v>90.132635684317393</v>
      </c>
      <c r="DH15" s="967">
        <f t="shared" si="45"/>
        <v>106.76615649349863</v>
      </c>
      <c r="DI15" s="939">
        <f>DI13/SUM(CG13:CR13)*100</f>
        <v>101.62440276851244</v>
      </c>
      <c r="DJ15" s="960">
        <f t="shared" ref="DJ15:DX15" si="46">DJ13/CT13*100</f>
        <v>0</v>
      </c>
      <c r="DK15" s="949">
        <f t="shared" si="46"/>
        <v>121.74203446604746</v>
      </c>
      <c r="DL15" s="971">
        <f t="shared" si="46"/>
        <v>118.89709238965513</v>
      </c>
      <c r="DM15" s="967">
        <f t="shared" si="46"/>
        <v>78.57341645330068</v>
      </c>
      <c r="DN15" s="967">
        <f t="shared" si="46"/>
        <v>0</v>
      </c>
      <c r="DO15" s="967">
        <f t="shared" si="46"/>
        <v>0</v>
      </c>
      <c r="DP15" s="967">
        <f t="shared" si="46"/>
        <v>0</v>
      </c>
      <c r="DQ15" s="967">
        <f t="shared" si="46"/>
        <v>0</v>
      </c>
      <c r="DR15" s="967">
        <f t="shared" si="46"/>
        <v>0</v>
      </c>
      <c r="DS15" s="967">
        <f t="shared" si="46"/>
        <v>0</v>
      </c>
      <c r="DT15" s="967">
        <f t="shared" si="46"/>
        <v>0</v>
      </c>
      <c r="DU15" s="967">
        <f t="shared" si="46"/>
        <v>0</v>
      </c>
      <c r="DV15" s="967">
        <f t="shared" si="46"/>
        <v>0</v>
      </c>
      <c r="DW15" s="966">
        <f t="shared" si="46"/>
        <v>0</v>
      </c>
      <c r="DX15" s="970">
        <f t="shared" si="46"/>
        <v>0</v>
      </c>
      <c r="DY15" s="939">
        <f>DY13/SUM(CW13:DH13)*100</f>
        <v>6.1932537340934966</v>
      </c>
      <c r="DZ15" s="960" t="e">
        <f>DZ13/DJ13*100</f>
        <v>#DIV/0!</v>
      </c>
      <c r="EA15" s="949">
        <f>EA13/DK13*100</f>
        <v>0</v>
      </c>
      <c r="EB15" s="971">
        <f>EB13/DL13*100</f>
        <v>0</v>
      </c>
    </row>
    <row r="16" spans="2:132" ht="27.75" customHeight="1"/>
    <row r="17" ht="27.75" customHeight="1"/>
  </sheetData>
  <sheetProtection algorithmName="SHA-512" hashValue="zoc3iYNcyjCLNKTDJoW32q/xFN9dWALb7trIBmj8aVG00Iog1XnlCo5fVIsWKQfVUQdq3XTKU+Ruqyi9ZbhwBQ==" saltValue="Df3Vqvkta0eW8swnE5m3oA==" spinCount="100000" sheet="1" objects="1" scenarios="1"/>
  <customSheetViews>
    <customSheetView guid="{F331A933-D01F-4452-8098-885072408C01}" hiddenRows="1" hiddenColumns="1">
      <pane xSplit="4" ySplit="3" topLeftCell="AW4" activePane="bottomRight" state="frozen"/>
      <selection pane="bottomRight" activeCell="CK10" sqref="CK10"/>
      <pageMargins left="0.7" right="0.7" top="0.75" bottom="0.75" header="0.3" footer="0.3"/>
      <pageSetup paperSize="8" orientation="landscape" r:id="rId1"/>
    </customSheetView>
    <customSheetView guid="{97CB7DFC-8A5B-431E-90B8-FBA4A6BBAEC8}" hiddenColumns="1">
      <pane xSplit="2" ySplit="3" topLeftCell="C4" activePane="bottomRight" state="frozen"/>
      <selection pane="bottomRight" activeCell="D11" sqref="D11"/>
      <pageMargins left="0.7" right="0.7" top="0.75" bottom="0.75" header="0.3" footer="0.3"/>
      <pageSetup paperSize="9" orientation="portrait" r:id="rId2"/>
    </customSheetView>
    <customSheetView guid="{DBBA6C60-A5A4-40CA-8BB4-C91C2ECFC575}" hiddenColumns="1">
      <pane xSplit="2" ySplit="3" topLeftCell="C4" activePane="bottomRight" state="frozen"/>
      <selection pane="bottomRight" activeCell="D11" sqref="D11"/>
      <pageMargins left="0.7" right="0.7" top="0.75" bottom="0.75" header="0.3" footer="0.3"/>
      <pageSetup paperSize="9" orientation="portrait" r:id="rId3"/>
    </customSheetView>
    <customSheetView guid="{C692FAC9-3AA5-42A3-887A-EF7C3E11EB0A}" hiddenColumns="1">
      <pane xSplit="2" ySplit="3" topLeftCell="C4" activePane="bottomRight" state="frozen"/>
      <selection pane="bottomRight" activeCell="D11" sqref="D11"/>
      <pageMargins left="0.7" right="0.7" top="0.75" bottom="0.75" header="0.3" footer="0.3"/>
      <pageSetup paperSize="9" orientation="portrait" r:id="rId4"/>
    </customSheetView>
  </customSheetViews>
  <mergeCells count="4">
    <mergeCell ref="D4:D5"/>
    <mergeCell ref="D7:D8"/>
    <mergeCell ref="D10:D11"/>
    <mergeCell ref="D13:D14"/>
  </mergeCells>
  <phoneticPr fontId="3"/>
  <pageMargins left="0.7" right="0.7" top="0.75" bottom="0.75" header="0.3" footer="0.3"/>
  <pageSetup paperSize="8" orientation="landscape"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K27"/>
  <sheetViews>
    <sheetView view="pageBreakPreview" zoomScaleNormal="65" zoomScaleSheetLayoutView="100" workbookViewId="0">
      <pane xSplit="5" ySplit="3" topLeftCell="N4" activePane="bottomRight" state="frozen"/>
      <selection activeCell="E15" sqref="E15"/>
      <selection pane="topRight" activeCell="E15" sqref="E15"/>
      <selection pane="bottomLeft" activeCell="E15" sqref="E15"/>
      <selection pane="bottomRight" activeCell="N4" sqref="N4"/>
    </sheetView>
  </sheetViews>
  <sheetFormatPr defaultRowHeight="14" outlineLevelCol="1"/>
  <cols>
    <col min="1" max="1" width="3" customWidth="1"/>
    <col min="2" max="2" width="4.6328125" style="69" customWidth="1"/>
    <col min="3" max="3" width="32.36328125" style="69" customWidth="1"/>
    <col min="4" max="7" width="11.90625" hidden="1" customWidth="1"/>
    <col min="8" max="9" width="14.08984375" hidden="1" customWidth="1"/>
    <col min="10" max="11" width="11.90625" hidden="1" customWidth="1"/>
    <col min="12" max="13" width="14.08984375" hidden="1" customWidth="1"/>
    <col min="14" max="14" width="11.90625" customWidth="1"/>
    <col min="15" max="15" width="11.90625" hidden="1" customWidth="1"/>
    <col min="16" max="17" width="14.08984375" hidden="1" customWidth="1"/>
    <col min="18" max="18" width="11.90625" customWidth="1"/>
    <col min="19" max="19" width="11.90625" hidden="1" customWidth="1"/>
    <col min="20" max="21" width="14.08984375" hidden="1" customWidth="1"/>
    <col min="22" max="22" width="11.90625" customWidth="1"/>
    <col min="23" max="23" width="11.90625" hidden="1" customWidth="1"/>
    <col min="24" max="25" width="14.08984375" hidden="1" customWidth="1"/>
    <col min="26" max="26" width="11.90625" customWidth="1"/>
    <col min="27" max="27" width="11.90625" hidden="1" customWidth="1"/>
    <col min="28" max="29" width="14.08984375" hidden="1" customWidth="1"/>
    <col min="30" max="30" width="11.90625" customWidth="1"/>
    <col min="31" max="31" width="11.90625" hidden="1" customWidth="1"/>
    <col min="32" max="33" width="14.08984375" hidden="1" customWidth="1"/>
    <col min="34" max="34" width="11.90625" customWidth="1"/>
    <col min="35" max="35" width="11.90625" hidden="1" customWidth="1"/>
    <col min="36" max="37" width="14.08984375" hidden="1" customWidth="1"/>
    <col min="38" max="61" width="11.90625" hidden="1" customWidth="1"/>
    <col min="62" max="62" width="11.90625" customWidth="1"/>
    <col min="63" max="63" width="11.90625" hidden="1" customWidth="1"/>
    <col min="64" max="65" width="14.08984375" hidden="1" customWidth="1"/>
    <col min="66" max="89" width="11.90625" hidden="1" customWidth="1"/>
    <col min="90" max="90" width="11.90625" customWidth="1"/>
    <col min="91" max="91" width="11.90625" hidden="1" customWidth="1"/>
    <col min="92" max="92" width="14.08984375" hidden="1" customWidth="1"/>
    <col min="93" max="93" width="14.90625" hidden="1" customWidth="1"/>
    <col min="94" max="117" width="11.90625" hidden="1" customWidth="1" outlineLevel="1"/>
    <col min="118" max="118" width="11.90625" customWidth="1" collapsed="1"/>
    <col min="119" max="119" width="11.90625" hidden="1" customWidth="1"/>
    <col min="120" max="121" width="14.08984375" hidden="1" customWidth="1"/>
    <col min="122" max="145" width="11.90625" hidden="1" customWidth="1" outlineLevel="1"/>
    <col min="146" max="146" width="11.90625" customWidth="1" collapsed="1"/>
    <col min="147" max="148" width="11.90625" hidden="1" customWidth="1"/>
    <col min="149" max="149" width="14" hidden="1" customWidth="1"/>
    <col min="150" max="150" width="14.08984375" style="69" hidden="1" customWidth="1"/>
    <col min="151" max="164" width="11.90625" hidden="1" customWidth="1" outlineLevel="1"/>
    <col min="165" max="165" width="9.6328125" hidden="1" customWidth="1" outlineLevel="1"/>
    <col min="166" max="166" width="7.36328125" hidden="1" customWidth="1" outlineLevel="1"/>
    <col min="167" max="174" width="11.90625" hidden="1" customWidth="1" outlineLevel="1"/>
    <col min="175" max="175" width="11.90625" customWidth="1" collapsed="1"/>
    <col min="176" max="177" width="11.90625" hidden="1" customWidth="1"/>
    <col min="178" max="178" width="14.08984375" hidden="1" customWidth="1"/>
    <col min="179" max="179" width="14.08984375" style="69" hidden="1" customWidth="1"/>
    <col min="180" max="180" width="11.08984375" style="69" hidden="1" customWidth="1"/>
    <col min="181" max="182" width="11.90625" customWidth="1"/>
    <col min="183" max="194" width="11.90625" hidden="1" customWidth="1"/>
    <col min="195" max="195" width="9.6328125" hidden="1" customWidth="1"/>
    <col min="196" max="196" width="7.36328125" hidden="1" customWidth="1"/>
    <col min="197" max="204" width="11.90625" hidden="1" customWidth="1"/>
    <col min="205" max="205" width="49.36328125" style="4" customWidth="1"/>
    <col min="206" max="207" width="11.90625" hidden="1" customWidth="1"/>
    <col min="208" max="208" width="49.36328125" style="4" hidden="1" customWidth="1"/>
    <col min="209" max="210" width="11.90625" hidden="1" customWidth="1"/>
    <col min="211" max="211" width="48.453125" style="69" hidden="1" customWidth="1"/>
    <col min="212" max="213" width="14.08984375" hidden="1" customWidth="1"/>
    <col min="214" max="214" width="48.453125" style="69" hidden="1" customWidth="1"/>
    <col min="215" max="215" width="14.08984375" style="69" hidden="1" customWidth="1"/>
    <col min="216" max="216" width="11.08984375" style="69" hidden="1" customWidth="1"/>
    <col min="217" max="217" width="48.453125" style="69" hidden="1" customWidth="1"/>
  </cols>
  <sheetData>
    <row r="1" spans="2:219" ht="18">
      <c r="B1" s="72" t="s">
        <v>135</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Y1" s="4"/>
      <c r="FZ1" s="4"/>
      <c r="GA1" s="4"/>
      <c r="GB1" s="4"/>
      <c r="GC1" s="4"/>
      <c r="GD1" s="4"/>
      <c r="GE1" s="4"/>
      <c r="GF1" s="4"/>
      <c r="GG1" s="4"/>
      <c r="GH1" s="4"/>
      <c r="GI1" s="4"/>
      <c r="GJ1" s="4"/>
      <c r="GK1" s="4"/>
      <c r="GL1" s="4"/>
      <c r="GM1" s="4"/>
      <c r="GN1" s="4"/>
      <c r="GO1" s="4"/>
      <c r="GP1" s="4"/>
      <c r="GQ1" s="4"/>
      <c r="GR1" s="4"/>
      <c r="GS1" s="4"/>
      <c r="GT1" s="4"/>
      <c r="GU1" s="4"/>
      <c r="GV1" s="4"/>
      <c r="GW1" s="69"/>
      <c r="GX1" s="4"/>
      <c r="GY1" s="4"/>
      <c r="GZ1" s="69"/>
      <c r="HA1" s="4"/>
      <c r="HB1" s="4"/>
      <c r="HC1" s="1294"/>
      <c r="HD1" s="4"/>
      <c r="HE1" s="4"/>
      <c r="HF1" s="1294"/>
      <c r="HI1" s="1294"/>
    </row>
    <row r="2" spans="2:219" ht="14.5" thickBot="1">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5"/>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5"/>
      <c r="DU2" s="5"/>
      <c r="DV2" s="4"/>
      <c r="DW2" s="4"/>
      <c r="DX2" s="4"/>
      <c r="DY2" s="4"/>
      <c r="DZ2" s="4"/>
      <c r="EA2" s="4"/>
      <c r="EB2" s="4"/>
      <c r="EC2" s="4"/>
      <c r="ED2" s="4"/>
      <c r="EE2" s="4"/>
      <c r="EF2" s="4"/>
      <c r="EG2" s="4"/>
      <c r="EH2" s="4"/>
      <c r="EI2" s="4"/>
      <c r="EJ2" s="4"/>
      <c r="EK2" s="4"/>
      <c r="EL2" s="4"/>
      <c r="EM2" s="4"/>
      <c r="EN2" s="4"/>
      <c r="EO2" s="4"/>
      <c r="EP2" s="4"/>
      <c r="EQ2" s="4"/>
      <c r="ER2" s="4"/>
      <c r="ES2" s="4"/>
      <c r="EU2" s="1609"/>
      <c r="EV2" s="5"/>
      <c r="EW2" s="1609"/>
      <c r="EX2" s="5"/>
      <c r="EY2" s="1609"/>
      <c r="EZ2" s="5"/>
      <c r="FA2" s="1609"/>
      <c r="FB2" s="5"/>
      <c r="FC2" s="1609"/>
      <c r="FD2" s="5"/>
      <c r="FE2" s="1609"/>
      <c r="FF2" s="5"/>
      <c r="FG2" s="1609"/>
      <c r="FH2" s="5"/>
      <c r="FI2" s="1609"/>
      <c r="FJ2" s="5"/>
      <c r="FK2" s="1609"/>
      <c r="FL2" s="5"/>
      <c r="FM2" s="1609"/>
      <c r="FN2" s="5"/>
      <c r="FO2" s="4"/>
      <c r="FP2" s="4"/>
      <c r="FQ2" s="1609"/>
      <c r="FR2" s="5"/>
      <c r="FS2" s="4"/>
      <c r="FT2" s="61" t="s">
        <v>275</v>
      </c>
      <c r="FU2" s="4"/>
      <c r="FV2" s="4"/>
      <c r="FY2" s="1609"/>
      <c r="FZ2" s="1609"/>
      <c r="GA2" s="1609"/>
      <c r="GB2" s="5"/>
      <c r="GC2" s="1609"/>
      <c r="GD2" s="5"/>
      <c r="GE2" s="1609"/>
      <c r="GF2" s="5"/>
      <c r="GG2" s="1609"/>
      <c r="GH2" s="5"/>
      <c r="GI2" s="1609"/>
      <c r="GJ2" s="5"/>
      <c r="GK2" s="1609"/>
      <c r="GL2" s="5"/>
      <c r="GM2" s="1609"/>
      <c r="GN2" s="5"/>
      <c r="GO2" s="1609"/>
      <c r="GP2" s="5"/>
      <c r="GQ2" s="1609"/>
      <c r="GR2" s="5"/>
      <c r="GS2" s="4"/>
      <c r="GT2" s="4"/>
      <c r="GU2" s="4"/>
      <c r="GV2" s="4"/>
      <c r="GW2" s="61" t="s">
        <v>346</v>
      </c>
      <c r="GX2" s="4"/>
      <c r="GY2" s="61" t="s">
        <v>346</v>
      </c>
      <c r="HA2" s="4"/>
      <c r="HB2" s="4"/>
      <c r="HC2" s="1558"/>
      <c r="HD2" s="4"/>
      <c r="HE2" s="4"/>
      <c r="HF2" s="1558"/>
      <c r="HI2" s="1558"/>
    </row>
    <row r="3" spans="2:219" ht="15" thickTop="1" thickBot="1">
      <c r="B3" s="2764"/>
      <c r="C3" s="2765"/>
      <c r="D3" s="484">
        <v>2007</v>
      </c>
      <c r="E3" s="485">
        <v>2008</v>
      </c>
      <c r="F3" s="644">
        <v>2009</v>
      </c>
      <c r="G3" s="126" t="s">
        <v>73</v>
      </c>
      <c r="H3" s="645" t="s">
        <v>156</v>
      </c>
      <c r="I3" s="672" t="s">
        <v>183</v>
      </c>
      <c r="J3" s="644">
        <v>2010</v>
      </c>
      <c r="K3" s="126" t="s">
        <v>83</v>
      </c>
      <c r="L3" s="645" t="s">
        <v>157</v>
      </c>
      <c r="M3" s="672" t="s">
        <v>184</v>
      </c>
      <c r="N3" s="644">
        <v>2011</v>
      </c>
      <c r="O3" s="126" t="s">
        <v>84</v>
      </c>
      <c r="P3" s="645" t="s">
        <v>158</v>
      </c>
      <c r="Q3" s="672" t="s">
        <v>185</v>
      </c>
      <c r="R3" s="644">
        <v>2012</v>
      </c>
      <c r="S3" s="126" t="s">
        <v>85</v>
      </c>
      <c r="T3" s="645" t="s">
        <v>159</v>
      </c>
      <c r="U3" s="672" t="s">
        <v>198</v>
      </c>
      <c r="V3" s="644">
        <v>2013</v>
      </c>
      <c r="W3" s="126" t="s">
        <v>86</v>
      </c>
      <c r="X3" s="645" t="s">
        <v>160</v>
      </c>
      <c r="Y3" s="672" t="s">
        <v>187</v>
      </c>
      <c r="Z3" s="644">
        <v>2014</v>
      </c>
      <c r="AA3" s="126" t="s">
        <v>87</v>
      </c>
      <c r="AB3" s="645" t="s">
        <v>161</v>
      </c>
      <c r="AC3" s="672" t="s">
        <v>188</v>
      </c>
      <c r="AD3" s="644">
        <v>2015</v>
      </c>
      <c r="AE3" s="126" t="s">
        <v>88</v>
      </c>
      <c r="AF3" s="645" t="s">
        <v>162</v>
      </c>
      <c r="AG3" s="672" t="s">
        <v>189</v>
      </c>
      <c r="AH3" s="644">
        <v>2016</v>
      </c>
      <c r="AI3" s="126" t="s">
        <v>89</v>
      </c>
      <c r="AJ3" s="645" t="s">
        <v>163</v>
      </c>
      <c r="AK3" s="672" t="s">
        <v>190</v>
      </c>
      <c r="AL3" s="2607">
        <v>201701</v>
      </c>
      <c r="AM3" s="2612"/>
      <c r="AN3" s="2606">
        <v>201702</v>
      </c>
      <c r="AO3" s="2612"/>
      <c r="AP3" s="2606">
        <v>201703</v>
      </c>
      <c r="AQ3" s="2612"/>
      <c r="AR3" s="2606">
        <v>201704</v>
      </c>
      <c r="AS3" s="2612"/>
      <c r="AT3" s="2606">
        <v>201705</v>
      </c>
      <c r="AU3" s="2612"/>
      <c r="AV3" s="2606">
        <v>201706</v>
      </c>
      <c r="AW3" s="2612"/>
      <c r="AX3" s="2606">
        <v>201707</v>
      </c>
      <c r="AY3" s="2612"/>
      <c r="AZ3" s="2606">
        <v>201708</v>
      </c>
      <c r="BA3" s="2612"/>
      <c r="BB3" s="2606">
        <v>201709</v>
      </c>
      <c r="BC3" s="2612"/>
      <c r="BD3" s="2606">
        <v>201710</v>
      </c>
      <c r="BE3" s="2612"/>
      <c r="BF3" s="2606">
        <v>201711</v>
      </c>
      <c r="BG3" s="2612"/>
      <c r="BH3" s="2606">
        <v>201712</v>
      </c>
      <c r="BI3" s="2612"/>
      <c r="BJ3" s="123">
        <v>2017</v>
      </c>
      <c r="BK3" s="124" t="s">
        <v>90</v>
      </c>
      <c r="BL3" s="645" t="s">
        <v>164</v>
      </c>
      <c r="BM3" s="672" t="s">
        <v>191</v>
      </c>
      <c r="BN3" s="2619" t="s">
        <v>114</v>
      </c>
      <c r="BO3" s="2610"/>
      <c r="BP3" s="2611" t="s">
        <v>115</v>
      </c>
      <c r="BQ3" s="2610"/>
      <c r="BR3" s="2611" t="s">
        <v>116</v>
      </c>
      <c r="BS3" s="2610"/>
      <c r="BT3" s="2611" t="s">
        <v>117</v>
      </c>
      <c r="BU3" s="2610"/>
      <c r="BV3" s="2611" t="s">
        <v>118</v>
      </c>
      <c r="BW3" s="2610"/>
      <c r="BX3" s="2611" t="s">
        <v>119</v>
      </c>
      <c r="BY3" s="2610"/>
      <c r="BZ3" s="2611" t="s">
        <v>120</v>
      </c>
      <c r="CA3" s="2610"/>
      <c r="CB3" s="2611" t="s">
        <v>121</v>
      </c>
      <c r="CC3" s="2610"/>
      <c r="CD3" s="2611" t="s">
        <v>122</v>
      </c>
      <c r="CE3" s="2610"/>
      <c r="CF3" s="2619" t="s">
        <v>123</v>
      </c>
      <c r="CG3" s="2619"/>
      <c r="CH3" s="2611" t="s">
        <v>124</v>
      </c>
      <c r="CI3" s="2610"/>
      <c r="CJ3" s="2611" t="s">
        <v>125</v>
      </c>
      <c r="CK3" s="2619"/>
      <c r="CL3" s="1610">
        <v>2018</v>
      </c>
      <c r="CM3" s="126" t="s">
        <v>91</v>
      </c>
      <c r="CN3" s="645" t="s">
        <v>165</v>
      </c>
      <c r="CO3" s="672" t="s">
        <v>192</v>
      </c>
      <c r="CP3" s="2688" t="s">
        <v>126</v>
      </c>
      <c r="CQ3" s="2689"/>
      <c r="CR3" s="2606" t="s">
        <v>127</v>
      </c>
      <c r="CS3" s="2607"/>
      <c r="CT3" s="2602" t="s">
        <v>152</v>
      </c>
      <c r="CU3" s="2600"/>
      <c r="CV3" s="2602" t="s">
        <v>149</v>
      </c>
      <c r="CW3" s="2600"/>
      <c r="CX3" s="2602" t="s">
        <v>154</v>
      </c>
      <c r="CY3" s="2600"/>
      <c r="CZ3" s="2602" t="s">
        <v>155</v>
      </c>
      <c r="DA3" s="2600"/>
      <c r="DB3" s="2602" t="s">
        <v>177</v>
      </c>
      <c r="DC3" s="2600"/>
      <c r="DD3" s="2602" t="s">
        <v>180</v>
      </c>
      <c r="DE3" s="2600"/>
      <c r="DF3" s="2602" t="s">
        <v>193</v>
      </c>
      <c r="DG3" s="2600"/>
      <c r="DH3" s="2602" t="s">
        <v>205</v>
      </c>
      <c r="DI3" s="2600"/>
      <c r="DJ3" s="2602" t="s">
        <v>211</v>
      </c>
      <c r="DK3" s="2600"/>
      <c r="DL3" s="2606" t="s">
        <v>214</v>
      </c>
      <c r="DM3" s="2607"/>
      <c r="DN3" s="1085">
        <v>2019</v>
      </c>
      <c r="DO3" s="124" t="s">
        <v>218</v>
      </c>
      <c r="DP3" s="1078" t="s">
        <v>219</v>
      </c>
      <c r="DQ3" s="1055" t="s">
        <v>182</v>
      </c>
      <c r="DR3" s="2601" t="s">
        <v>220</v>
      </c>
      <c r="DS3" s="2600"/>
      <c r="DT3" s="2770" t="s">
        <v>221</v>
      </c>
      <c r="DU3" s="2771"/>
      <c r="DV3" s="2772" t="s">
        <v>240</v>
      </c>
      <c r="DW3" s="2600"/>
      <c r="DX3" s="2602" t="s">
        <v>223</v>
      </c>
      <c r="DY3" s="2600"/>
      <c r="DZ3" s="2602" t="s">
        <v>224</v>
      </c>
      <c r="EA3" s="2600"/>
      <c r="EB3" s="2602" t="s">
        <v>225</v>
      </c>
      <c r="EC3" s="2600"/>
      <c r="ED3" s="2599" t="s">
        <v>257</v>
      </c>
      <c r="EE3" s="2600"/>
      <c r="EF3" s="2599" t="s">
        <v>261</v>
      </c>
      <c r="EG3" s="2600"/>
      <c r="EH3" s="2599" t="s">
        <v>228</v>
      </c>
      <c r="EI3" s="2600"/>
      <c r="EJ3" s="2599" t="s">
        <v>229</v>
      </c>
      <c r="EK3" s="2600"/>
      <c r="EL3" s="2703" t="s">
        <v>230</v>
      </c>
      <c r="EM3" s="2607"/>
      <c r="EN3" s="2599" t="s">
        <v>231</v>
      </c>
      <c r="EO3" s="2600"/>
      <c r="EP3" s="122">
        <v>2020</v>
      </c>
      <c r="EQ3" s="2704" t="s">
        <v>251</v>
      </c>
      <c r="ER3" s="2705"/>
      <c r="ES3" s="1078" t="s">
        <v>254</v>
      </c>
      <c r="ET3" s="1752" t="s">
        <v>255</v>
      </c>
      <c r="EU3" s="2703" t="s">
        <v>278</v>
      </c>
      <c r="EV3" s="2605"/>
      <c r="EW3" s="2703" t="s">
        <v>287</v>
      </c>
      <c r="EX3" s="2605"/>
      <c r="EY3" s="2703" t="s">
        <v>296</v>
      </c>
      <c r="EZ3" s="2605"/>
      <c r="FA3" s="2703" t="s">
        <v>301</v>
      </c>
      <c r="FB3" s="2605"/>
      <c r="FC3" s="2703" t="s">
        <v>308</v>
      </c>
      <c r="FD3" s="2605"/>
      <c r="FE3" s="2703" t="s">
        <v>316</v>
      </c>
      <c r="FF3" s="2605"/>
      <c r="FG3" s="2703" t="s">
        <v>319</v>
      </c>
      <c r="FH3" s="2605"/>
      <c r="FI3" s="2703" t="s">
        <v>324</v>
      </c>
      <c r="FJ3" s="2605"/>
      <c r="FK3" s="2703" t="s">
        <v>327</v>
      </c>
      <c r="FL3" s="2605"/>
      <c r="FM3" s="2703" t="s">
        <v>328</v>
      </c>
      <c r="FN3" s="2605"/>
      <c r="FO3" s="2599" t="s">
        <v>329</v>
      </c>
      <c r="FP3" s="2600"/>
      <c r="FQ3" s="2703" t="s">
        <v>351</v>
      </c>
      <c r="FR3" s="2605"/>
      <c r="FS3" s="1887">
        <v>2021</v>
      </c>
      <c r="FT3" s="1843"/>
      <c r="FU3" s="1321" t="s">
        <v>272</v>
      </c>
      <c r="FV3" s="1078" t="s">
        <v>273</v>
      </c>
      <c r="FW3" s="2773" t="s">
        <v>274</v>
      </c>
      <c r="FX3" s="2774"/>
      <c r="FY3" s="2710" t="s">
        <v>330</v>
      </c>
      <c r="FZ3" s="2711"/>
      <c r="GA3" s="2775" t="s">
        <v>331</v>
      </c>
      <c r="GB3" s="2776"/>
      <c r="GC3" s="2775" t="s">
        <v>332</v>
      </c>
      <c r="GD3" s="2776"/>
      <c r="GE3" s="2775" t="s">
        <v>333</v>
      </c>
      <c r="GF3" s="2776"/>
      <c r="GG3" s="2775" t="s">
        <v>334</v>
      </c>
      <c r="GH3" s="2776"/>
      <c r="GI3" s="2775" t="s">
        <v>335</v>
      </c>
      <c r="GJ3" s="2776"/>
      <c r="GK3" s="2775" t="s">
        <v>336</v>
      </c>
      <c r="GL3" s="2776"/>
      <c r="GM3" s="2775" t="s">
        <v>337</v>
      </c>
      <c r="GN3" s="2776"/>
      <c r="GO3" s="2775" t="s">
        <v>338</v>
      </c>
      <c r="GP3" s="2776"/>
      <c r="GQ3" s="2775" t="s">
        <v>339</v>
      </c>
      <c r="GR3" s="2776"/>
      <c r="GS3" s="2638" t="s">
        <v>340</v>
      </c>
      <c r="GT3" s="2637"/>
      <c r="GU3" s="2784" t="s">
        <v>341</v>
      </c>
      <c r="GV3" s="2785"/>
      <c r="GW3" s="1589" t="s">
        <v>113</v>
      </c>
      <c r="GX3" s="2641" t="s">
        <v>342</v>
      </c>
      <c r="GY3" s="2642"/>
      <c r="GZ3" s="2071" t="s">
        <v>347</v>
      </c>
      <c r="HA3" s="2724" t="s">
        <v>343</v>
      </c>
      <c r="HB3" s="2789"/>
      <c r="HC3" s="2065" t="s">
        <v>349</v>
      </c>
      <c r="HD3" s="2664" t="s">
        <v>344</v>
      </c>
      <c r="HE3" s="2796"/>
      <c r="HF3" s="2059" t="s">
        <v>314</v>
      </c>
      <c r="HG3" s="2773" t="s">
        <v>345</v>
      </c>
      <c r="HH3" s="2777"/>
      <c r="HI3" s="1760" t="s">
        <v>348</v>
      </c>
    </row>
    <row r="4" spans="2:219" ht="66.75" customHeight="1" thickTop="1">
      <c r="B4" s="98" t="s">
        <v>136</v>
      </c>
      <c r="C4" s="99"/>
      <c r="D4" s="486">
        <v>1305886</v>
      </c>
      <c r="E4" s="487">
        <v>1172351</v>
      </c>
      <c r="F4" s="487">
        <v>595973</v>
      </c>
      <c r="G4" s="488">
        <v>689989</v>
      </c>
      <c r="H4" s="489">
        <v>207682</v>
      </c>
      <c r="I4" s="737">
        <v>313187</v>
      </c>
      <c r="J4" s="487">
        <v>651912</v>
      </c>
      <c r="K4" s="488">
        <v>600257</v>
      </c>
      <c r="L4" s="489">
        <v>329695</v>
      </c>
      <c r="M4" s="737">
        <v>321470</v>
      </c>
      <c r="N4" s="487">
        <v>515480</v>
      </c>
      <c r="O4" s="488">
        <v>582653</v>
      </c>
      <c r="P4" s="489">
        <v>183951</v>
      </c>
      <c r="Q4" s="737">
        <v>227909</v>
      </c>
      <c r="R4" s="490">
        <v>728598</v>
      </c>
      <c r="S4" s="488">
        <v>708844</v>
      </c>
      <c r="T4" s="489">
        <v>386211</v>
      </c>
      <c r="U4" s="737">
        <v>367025</v>
      </c>
      <c r="V4" s="490">
        <v>726516</v>
      </c>
      <c r="W4" s="488">
        <v>719732</v>
      </c>
      <c r="X4" s="489">
        <v>364545</v>
      </c>
      <c r="Y4" s="737">
        <v>376785</v>
      </c>
      <c r="Z4" s="490">
        <v>705425</v>
      </c>
      <c r="AA4" s="488">
        <v>720770</v>
      </c>
      <c r="AB4" s="489">
        <v>339089</v>
      </c>
      <c r="AC4" s="737">
        <v>360641</v>
      </c>
      <c r="AD4" s="491">
        <v>759687</v>
      </c>
      <c r="AE4" s="488">
        <v>771951</v>
      </c>
      <c r="AF4" s="489">
        <v>358910</v>
      </c>
      <c r="AG4" s="737">
        <v>393000</v>
      </c>
      <c r="AH4" s="491">
        <v>723504</v>
      </c>
      <c r="AI4" s="488">
        <v>706424</v>
      </c>
      <c r="AJ4" s="489">
        <v>347470</v>
      </c>
      <c r="AK4" s="737">
        <v>335206</v>
      </c>
      <c r="AL4" s="492">
        <v>50114</v>
      </c>
      <c r="AM4" s="493"/>
      <c r="AN4" s="494">
        <v>58030</v>
      </c>
      <c r="AO4" s="493"/>
      <c r="AP4" s="494">
        <v>61965</v>
      </c>
      <c r="AQ4" s="493"/>
      <c r="AR4" s="494">
        <v>59162</v>
      </c>
      <c r="AS4" s="493"/>
      <c r="AT4" s="494">
        <v>58502</v>
      </c>
      <c r="AU4" s="493"/>
      <c r="AV4" s="494">
        <v>71801</v>
      </c>
      <c r="AW4" s="493"/>
      <c r="AX4" s="494">
        <v>67288</v>
      </c>
      <c r="AY4" s="493"/>
      <c r="AZ4" s="494">
        <v>58490</v>
      </c>
      <c r="BA4" s="493"/>
      <c r="BB4" s="494">
        <v>67799</v>
      </c>
      <c r="BC4" s="493"/>
      <c r="BD4" s="494">
        <v>61881</v>
      </c>
      <c r="BE4" s="493"/>
      <c r="BF4" s="494">
        <v>77206</v>
      </c>
      <c r="BG4" s="493"/>
      <c r="BH4" s="494">
        <v>80537</v>
      </c>
      <c r="BI4" s="493"/>
      <c r="BJ4" s="495">
        <f t="shared" ref="BJ4:BJ14" si="0">AL4+AN4+AP4+AR4+AT4+AV4+AX4+AZ4+BB4+BD4+BF4+BH4</f>
        <v>772775</v>
      </c>
      <c r="BK4" s="496">
        <v>795610</v>
      </c>
      <c r="BL4" s="497">
        <v>359574</v>
      </c>
      <c r="BM4" s="737">
        <v>383042</v>
      </c>
      <c r="BN4" s="492">
        <v>49865</v>
      </c>
      <c r="BO4" s="498">
        <v>-0.49686714291415512</v>
      </c>
      <c r="BP4" s="494">
        <v>70895</v>
      </c>
      <c r="BQ4" s="498">
        <v>22.169567465104251</v>
      </c>
      <c r="BR4" s="494">
        <v>72184</v>
      </c>
      <c r="BS4" s="498">
        <v>16.491567820543864</v>
      </c>
      <c r="BT4" s="494">
        <v>76035</v>
      </c>
      <c r="BU4" s="498">
        <v>28.519995943341996</v>
      </c>
      <c r="BV4" s="494">
        <v>51264</v>
      </c>
      <c r="BW4" s="498">
        <v>-12.372226590543917</v>
      </c>
      <c r="BX4" s="494">
        <v>63255</v>
      </c>
      <c r="BY4" s="498">
        <v>-11.902341193019595</v>
      </c>
      <c r="BZ4" s="494">
        <v>72973</v>
      </c>
      <c r="CA4" s="498">
        <v>8.4487575793603611</v>
      </c>
      <c r="CB4" s="494">
        <v>59731</v>
      </c>
      <c r="CC4" s="498">
        <v>2.1217302102923554</v>
      </c>
      <c r="CD4" s="494">
        <v>64275</v>
      </c>
      <c r="CE4" s="498">
        <v>-5.1977167804834892</v>
      </c>
      <c r="CF4" s="494">
        <v>63115</v>
      </c>
      <c r="CG4" s="498">
        <v>1.9941500622161925</v>
      </c>
      <c r="CH4" s="494">
        <v>59907</v>
      </c>
      <c r="CI4" s="498">
        <v>-22.406289666606227</v>
      </c>
      <c r="CJ4" s="494">
        <v>67206</v>
      </c>
      <c r="CK4" s="498">
        <v>-16.552640401306235</v>
      </c>
      <c r="CL4" s="491">
        <f>BN4+BP4+BR4+BT4+BV4+BX4+BZ4+CB4+CD4+CF4+CH4+CJ4</f>
        <v>770705</v>
      </c>
      <c r="CM4" s="488">
        <v>824122</v>
      </c>
      <c r="CN4" s="489">
        <v>383498</v>
      </c>
      <c r="CO4" s="737">
        <v>387533</v>
      </c>
      <c r="CP4" s="499">
        <v>70064</v>
      </c>
      <c r="CQ4" s="500">
        <v>40.507369898726552</v>
      </c>
      <c r="CR4" s="494">
        <v>91600</v>
      </c>
      <c r="CS4" s="498">
        <v>29.20516256435576</v>
      </c>
      <c r="CT4" s="501">
        <v>84697</v>
      </c>
      <c r="CU4" s="498">
        <v>17.334866452399439</v>
      </c>
      <c r="CV4" s="501">
        <v>79753</v>
      </c>
      <c r="CW4" s="498">
        <v>4.8898533570066434</v>
      </c>
      <c r="CX4" s="501">
        <v>68307</v>
      </c>
      <c r="CY4" s="498">
        <v>33.245552434456926</v>
      </c>
      <c r="CZ4" s="501">
        <v>73971</v>
      </c>
      <c r="DA4" s="498">
        <v>16.940953284325346</v>
      </c>
      <c r="DB4" s="501">
        <v>85615</v>
      </c>
      <c r="DC4" s="498">
        <v>17.324215805845995</v>
      </c>
      <c r="DD4" s="501">
        <v>58680</v>
      </c>
      <c r="DE4" s="498">
        <v>-1.7595553397733283</v>
      </c>
      <c r="DF4" s="501">
        <v>66196</v>
      </c>
      <c r="DG4" s="498">
        <v>2.9887203422792652</v>
      </c>
      <c r="DH4" s="501">
        <v>58749</v>
      </c>
      <c r="DI4" s="498">
        <v>-6.9175314901370513</v>
      </c>
      <c r="DJ4" s="501">
        <v>60614</v>
      </c>
      <c r="DK4" s="498">
        <v>1.1801625853406108</v>
      </c>
      <c r="DL4" s="494">
        <v>52760</v>
      </c>
      <c r="DM4" s="498">
        <v>-21.495104603755621</v>
      </c>
      <c r="DN4" s="1246">
        <v>851006</v>
      </c>
      <c r="DO4" s="496">
        <v>779913</v>
      </c>
      <c r="DP4" s="1079">
        <v>468392</v>
      </c>
      <c r="DQ4" s="1086">
        <v>432522</v>
      </c>
      <c r="DR4" s="1148">
        <v>48860</v>
      </c>
      <c r="DS4" s="1240">
        <v>-30.263758849052294</v>
      </c>
      <c r="DT4" s="494">
        <v>61481</v>
      </c>
      <c r="DU4" s="1236">
        <v>-32.88100436681222</v>
      </c>
      <c r="DV4" s="494">
        <v>64927</v>
      </c>
      <c r="DW4" s="498">
        <v>-23.342031004640077</v>
      </c>
      <c r="DX4" s="501">
        <v>38644</v>
      </c>
      <c r="DY4" s="498">
        <v>-51.545396411420256</v>
      </c>
      <c r="DZ4" s="501">
        <v>23708</v>
      </c>
      <c r="EA4" s="498">
        <v>-65.291990571976513</v>
      </c>
      <c r="EB4" s="1344">
        <v>26153</v>
      </c>
      <c r="EC4" s="1345">
        <v>-64.644252477322198</v>
      </c>
      <c r="ED4" s="1398">
        <v>65070</v>
      </c>
      <c r="EE4" s="1240">
        <v>-23.996963148980896</v>
      </c>
      <c r="EF4" s="1398">
        <v>57687</v>
      </c>
      <c r="EG4" s="1240">
        <v>-1.6922290388548049</v>
      </c>
      <c r="EH4" s="1398">
        <v>78913</v>
      </c>
      <c r="EI4" s="1240">
        <v>19.211130581908265</v>
      </c>
      <c r="EJ4" s="1398">
        <v>76136</v>
      </c>
      <c r="EK4" s="1240">
        <v>29.595397368465825</v>
      </c>
      <c r="EL4" s="1398">
        <v>77438</v>
      </c>
      <c r="EM4" s="498">
        <v>27.755963968720081</v>
      </c>
      <c r="EN4" s="1398">
        <v>59851</v>
      </c>
      <c r="EO4" s="1240">
        <v>13.440106141015917</v>
      </c>
      <c r="EP4" s="1606">
        <v>678868</v>
      </c>
      <c r="EQ4" s="1673">
        <v>673931</v>
      </c>
      <c r="ER4" s="1674">
        <v>-13.588951588189971</v>
      </c>
      <c r="ES4" s="1079">
        <v>263773</v>
      </c>
      <c r="ET4" s="1753">
        <v>290175</v>
      </c>
      <c r="EU4" s="1398">
        <v>53057</v>
      </c>
      <c r="EV4" s="498">
        <v>8.5898485468685948</v>
      </c>
      <c r="EW4" s="1398">
        <v>49636</v>
      </c>
      <c r="EX4" s="498">
        <v>-19.266114734633462</v>
      </c>
      <c r="EY4" s="1398">
        <v>67638</v>
      </c>
      <c r="EZ4" s="498">
        <v>4.1754585919571099</v>
      </c>
      <c r="FA4" s="1398">
        <v>56619</v>
      </c>
      <c r="FB4" s="498">
        <v>46.514335990063131</v>
      </c>
      <c r="FC4" s="1398">
        <v>48104</v>
      </c>
      <c r="FD4" s="498">
        <v>102.90197401720937</v>
      </c>
      <c r="FE4" s="1398">
        <v>66841</v>
      </c>
      <c r="FF4" s="498">
        <v>155.57679807287883</v>
      </c>
      <c r="FG4" s="1398">
        <v>81375</v>
      </c>
      <c r="FH4" s="498">
        <v>25.057630244352239</v>
      </c>
      <c r="FI4" s="1398">
        <v>38331</v>
      </c>
      <c r="FJ4" s="498">
        <v>-33.553486920796715</v>
      </c>
      <c r="FK4" s="1398">
        <v>36726</v>
      </c>
      <c r="FL4" s="498">
        <v>-53.460139647459862</v>
      </c>
      <c r="FM4" s="1398">
        <v>34853</v>
      </c>
      <c r="FN4" s="498">
        <v>-54.222706735315754</v>
      </c>
      <c r="FO4" s="1398">
        <v>66225</v>
      </c>
      <c r="FP4" s="1240">
        <v>-14.479971073633095</v>
      </c>
      <c r="FQ4" s="1398">
        <v>68479</v>
      </c>
      <c r="FR4" s="498">
        <v>14.415799234766354</v>
      </c>
      <c r="FS4" s="2082">
        <v>667884</v>
      </c>
      <c r="FT4" s="2083">
        <v>-1.6179875911075499</v>
      </c>
      <c r="FU4" s="1346"/>
      <c r="FV4" s="1079">
        <f>EU4+EW4+EY4+FA4+FC4+FE4</f>
        <v>341895</v>
      </c>
      <c r="FW4" s="1551">
        <v>327996</v>
      </c>
      <c r="FX4" s="2177">
        <v>13.033858878263118</v>
      </c>
      <c r="FY4" s="2434">
        <v>34942</v>
      </c>
      <c r="FZ4" s="2469">
        <v>-34.142525962643944</v>
      </c>
      <c r="GA4" s="2435"/>
      <c r="GB4" s="1608"/>
      <c r="GC4" s="2435"/>
      <c r="GD4" s="1608"/>
      <c r="GE4" s="2435"/>
      <c r="GF4" s="1608"/>
      <c r="GG4" s="2435"/>
      <c r="GH4" s="1608"/>
      <c r="GI4" s="2435"/>
      <c r="GJ4" s="1608"/>
      <c r="GK4" s="2435"/>
      <c r="GL4" s="1608"/>
      <c r="GM4" s="2435"/>
      <c r="GN4" s="1608"/>
      <c r="GO4" s="2435"/>
      <c r="GP4" s="1608"/>
      <c r="GQ4" s="2435"/>
      <c r="GR4" s="1608"/>
      <c r="GS4" s="2435"/>
      <c r="GT4" s="2436"/>
      <c r="GU4" s="2437"/>
      <c r="GV4" s="2438"/>
      <c r="GW4" s="2778" t="s">
        <v>360</v>
      </c>
      <c r="GX4" s="502"/>
      <c r="GY4" s="1608"/>
      <c r="GZ4" s="2780"/>
      <c r="HA4" s="2031"/>
      <c r="HB4" s="2038"/>
      <c r="HC4" s="2790"/>
      <c r="HD4" s="2045"/>
      <c r="HE4" s="2052"/>
      <c r="HF4" s="2793"/>
      <c r="HG4" s="1551"/>
      <c r="HH4" s="2076"/>
      <c r="HI4" s="2782"/>
      <c r="HK4" s="32"/>
    </row>
    <row r="5" spans="2:219" ht="51" customHeight="1" thickBot="1">
      <c r="B5" s="75"/>
      <c r="C5" s="100" t="s">
        <v>137</v>
      </c>
      <c r="D5" s="503">
        <v>1156098</v>
      </c>
      <c r="E5" s="504">
        <v>1040483</v>
      </c>
      <c r="F5" s="504">
        <v>534609</v>
      </c>
      <c r="G5" s="505">
        <v>621745</v>
      </c>
      <c r="H5" s="506">
        <v>185017</v>
      </c>
      <c r="I5" s="738">
        <v>283412</v>
      </c>
      <c r="J5" s="504">
        <v>595422</v>
      </c>
      <c r="K5" s="505">
        <v>551993</v>
      </c>
      <c r="L5" s="506">
        <v>299156</v>
      </c>
      <c r="M5" s="738">
        <v>298147</v>
      </c>
      <c r="N5" s="504">
        <v>468118</v>
      </c>
      <c r="O5" s="505">
        <v>527292</v>
      </c>
      <c r="P5" s="506">
        <v>169768</v>
      </c>
      <c r="Q5" s="738">
        <v>208516</v>
      </c>
      <c r="R5" s="507">
        <v>662811</v>
      </c>
      <c r="S5" s="505">
        <v>647448</v>
      </c>
      <c r="T5" s="506">
        <v>349639</v>
      </c>
      <c r="U5" s="738">
        <v>334069</v>
      </c>
      <c r="V5" s="507">
        <v>678502</v>
      </c>
      <c r="W5" s="505">
        <v>676050</v>
      </c>
      <c r="X5" s="506">
        <v>339288</v>
      </c>
      <c r="Y5" s="738">
        <v>353667</v>
      </c>
      <c r="Z5" s="507">
        <v>662614</v>
      </c>
      <c r="AA5" s="505">
        <v>674414</v>
      </c>
      <c r="AB5" s="506">
        <v>318278</v>
      </c>
      <c r="AC5" s="738">
        <v>337582</v>
      </c>
      <c r="AD5" s="508">
        <v>702471</v>
      </c>
      <c r="AE5" s="505">
        <v>713246</v>
      </c>
      <c r="AF5" s="506">
        <v>331256</v>
      </c>
      <c r="AG5" s="738">
        <v>362239</v>
      </c>
      <c r="AH5" s="508">
        <v>661483</v>
      </c>
      <c r="AI5" s="505">
        <v>641161</v>
      </c>
      <c r="AJ5" s="506">
        <v>316310</v>
      </c>
      <c r="AK5" s="738">
        <v>301886</v>
      </c>
      <c r="AL5" s="509">
        <v>45103</v>
      </c>
      <c r="AM5" s="510"/>
      <c r="AN5" s="511">
        <v>52620</v>
      </c>
      <c r="AO5" s="510"/>
      <c r="AP5" s="511">
        <v>54469</v>
      </c>
      <c r="AQ5" s="510"/>
      <c r="AR5" s="511">
        <v>54418</v>
      </c>
      <c r="AS5" s="510"/>
      <c r="AT5" s="511">
        <v>52365</v>
      </c>
      <c r="AU5" s="510"/>
      <c r="AV5" s="511">
        <v>66181</v>
      </c>
      <c r="AW5" s="510"/>
      <c r="AX5" s="511">
        <v>62820</v>
      </c>
      <c r="AY5" s="510"/>
      <c r="AZ5" s="511">
        <v>53528</v>
      </c>
      <c r="BA5" s="510"/>
      <c r="BB5" s="511">
        <v>62869</v>
      </c>
      <c r="BC5" s="510"/>
      <c r="BD5" s="511">
        <v>56741</v>
      </c>
      <c r="BE5" s="510"/>
      <c r="BF5" s="511">
        <v>72599</v>
      </c>
      <c r="BG5" s="510"/>
      <c r="BH5" s="511">
        <v>76080</v>
      </c>
      <c r="BI5" s="510"/>
      <c r="BJ5" s="512">
        <f t="shared" si="0"/>
        <v>709793</v>
      </c>
      <c r="BK5" s="505">
        <v>732290</v>
      </c>
      <c r="BL5" s="506">
        <v>325156</v>
      </c>
      <c r="BM5" s="738">
        <v>352181</v>
      </c>
      <c r="BN5" s="509">
        <v>45052</v>
      </c>
      <c r="BO5" s="513">
        <v>-0.11307451832472282</v>
      </c>
      <c r="BP5" s="511">
        <v>63732</v>
      </c>
      <c r="BQ5" s="513">
        <v>21.117445838084365</v>
      </c>
      <c r="BR5" s="511">
        <v>65905</v>
      </c>
      <c r="BS5" s="513">
        <v>20.995428592410377</v>
      </c>
      <c r="BT5" s="511">
        <v>66417</v>
      </c>
      <c r="BU5" s="513">
        <v>22.049689440993788</v>
      </c>
      <c r="BV5" s="511">
        <v>45107</v>
      </c>
      <c r="BW5" s="513">
        <v>-13.860402940895639</v>
      </c>
      <c r="BX5" s="511">
        <v>56076</v>
      </c>
      <c r="BY5" s="513">
        <v>-15.268732717849531</v>
      </c>
      <c r="BZ5" s="511">
        <v>65808</v>
      </c>
      <c r="CA5" s="513">
        <v>4.7564469914040046</v>
      </c>
      <c r="CB5" s="511">
        <v>52424</v>
      </c>
      <c r="CC5" s="513">
        <v>-2.0624719772829252</v>
      </c>
      <c r="CD5" s="511">
        <v>56849</v>
      </c>
      <c r="CE5" s="513">
        <v>-9.5754664461022116</v>
      </c>
      <c r="CF5" s="511">
        <v>57015</v>
      </c>
      <c r="CG5" s="513">
        <v>0.48289596588004713</v>
      </c>
      <c r="CH5" s="511">
        <v>53591</v>
      </c>
      <c r="CI5" s="513">
        <v>-26.182178817890062</v>
      </c>
      <c r="CJ5" s="511">
        <v>59734</v>
      </c>
      <c r="CK5" s="513">
        <v>-21.485278654048372</v>
      </c>
      <c r="CL5" s="507">
        <f>BN5+BP5+BR5+BT5+BV5+BX5+BZ5+CB5+CD5+CF5+CH5+CJ5</f>
        <v>687710</v>
      </c>
      <c r="CM5" s="505">
        <v>732741</v>
      </c>
      <c r="CN5" s="506">
        <v>342285</v>
      </c>
      <c r="CO5" s="738">
        <v>342681</v>
      </c>
      <c r="CP5" s="514">
        <v>62759</v>
      </c>
      <c r="CQ5" s="515">
        <v>39.303471543993595</v>
      </c>
      <c r="CR5" s="511">
        <v>81413</v>
      </c>
      <c r="CS5" s="513">
        <v>27.742735203665347</v>
      </c>
      <c r="CT5" s="516">
        <v>75548</v>
      </c>
      <c r="CU5" s="513">
        <v>14.631666793111293</v>
      </c>
      <c r="CV5" s="516">
        <v>71061</v>
      </c>
      <c r="CW5" s="513">
        <v>6.9921857355797385</v>
      </c>
      <c r="CX5" s="516">
        <v>59588</v>
      </c>
      <c r="CY5" s="513">
        <v>32.103664619682093</v>
      </c>
      <c r="CZ5" s="516">
        <v>67319</v>
      </c>
      <c r="DA5" s="513">
        <v>20.049575576004003</v>
      </c>
      <c r="DB5" s="516">
        <v>75878</v>
      </c>
      <c r="DC5" s="513">
        <v>15.302090931193774</v>
      </c>
      <c r="DD5" s="516">
        <v>49372</v>
      </c>
      <c r="DE5" s="513">
        <v>-5.8217610254845056</v>
      </c>
      <c r="DF5" s="516">
        <v>57567</v>
      </c>
      <c r="DG5" s="513">
        <v>1.2629949515382748</v>
      </c>
      <c r="DH5" s="516">
        <v>49725</v>
      </c>
      <c r="DI5" s="513">
        <v>-12.786108918705608</v>
      </c>
      <c r="DJ5" s="516">
        <v>52134</v>
      </c>
      <c r="DK5" s="513">
        <v>-2.7187400869548952</v>
      </c>
      <c r="DL5" s="511">
        <v>46369</v>
      </c>
      <c r="DM5" s="513">
        <v>-22.374192252318608</v>
      </c>
      <c r="DN5" s="1247">
        <v>748733</v>
      </c>
      <c r="DO5" s="505">
        <v>676614</v>
      </c>
      <c r="DP5" s="1080">
        <v>417688</v>
      </c>
      <c r="DQ5" s="1087">
        <v>380785</v>
      </c>
      <c r="DR5" s="1149">
        <v>39822</v>
      </c>
      <c r="DS5" s="1241">
        <v>-36.547746139995866</v>
      </c>
      <c r="DT5" s="511">
        <v>51070</v>
      </c>
      <c r="DU5" s="1237">
        <v>-37.270460491567682</v>
      </c>
      <c r="DV5" s="511">
        <v>56709</v>
      </c>
      <c r="DW5" s="513">
        <v>-24.936464234658757</v>
      </c>
      <c r="DX5" s="516">
        <v>34058</v>
      </c>
      <c r="DY5" s="513">
        <v>-52.072163352612542</v>
      </c>
      <c r="DZ5" s="516">
        <v>19985</v>
      </c>
      <c r="EA5" s="513">
        <v>-66.461368060683355</v>
      </c>
      <c r="EB5" s="516">
        <v>23404</v>
      </c>
      <c r="EC5" s="513">
        <v>-65.234183514312463</v>
      </c>
      <c r="ED5" s="1399">
        <v>61211</v>
      </c>
      <c r="EE5" s="1241">
        <v>-19.329713487440372</v>
      </c>
      <c r="EF5" s="1399">
        <v>50262</v>
      </c>
      <c r="EG5" s="1241">
        <v>1.8026411731345746</v>
      </c>
      <c r="EH5" s="1399">
        <v>70959</v>
      </c>
      <c r="EI5" s="1241">
        <v>23.263327948303726</v>
      </c>
      <c r="EJ5" s="1399">
        <v>67124</v>
      </c>
      <c r="EK5" s="1241">
        <v>34.9904474610357</v>
      </c>
      <c r="EL5" s="1399">
        <v>68570</v>
      </c>
      <c r="EM5" s="513">
        <v>31.526451068400661</v>
      </c>
      <c r="EN5" s="1399">
        <v>53257</v>
      </c>
      <c r="EO5" s="1241">
        <v>14.854752097306402</v>
      </c>
      <c r="EP5" s="507">
        <v>596431</v>
      </c>
      <c r="EQ5" s="1675">
        <v>595201</v>
      </c>
      <c r="ER5" s="1676">
        <v>-12.032414345550052</v>
      </c>
      <c r="ES5" s="1080">
        <v>225048</v>
      </c>
      <c r="ET5" s="1754">
        <v>259879</v>
      </c>
      <c r="EU5" s="1399">
        <v>46155</v>
      </c>
      <c r="EV5" s="513">
        <v>15.903269549495263</v>
      </c>
      <c r="EW5" s="1399">
        <v>41497</v>
      </c>
      <c r="EX5" s="513">
        <v>-18.744859996083804</v>
      </c>
      <c r="EY5" s="1399">
        <v>58719</v>
      </c>
      <c r="EZ5" s="513">
        <v>3.54441094006242</v>
      </c>
      <c r="FA5" s="1399">
        <v>48240</v>
      </c>
      <c r="FB5" s="513">
        <v>41.640730518527221</v>
      </c>
      <c r="FC5" s="1399">
        <v>39618</v>
      </c>
      <c r="FD5" s="513">
        <v>98.238679009256941</v>
      </c>
      <c r="FE5" s="1399">
        <v>57504</v>
      </c>
      <c r="FF5" s="513">
        <v>145.70158947188517</v>
      </c>
      <c r="FG5" s="1399">
        <v>72839</v>
      </c>
      <c r="FH5" s="513">
        <v>18.996585581023012</v>
      </c>
      <c r="FI5" s="1399">
        <v>33516</v>
      </c>
      <c r="FJ5" s="513">
        <v>-33.31741673630178</v>
      </c>
      <c r="FK5" s="1399">
        <v>32935</v>
      </c>
      <c r="FL5" s="513">
        <v>-53.585873532603337</v>
      </c>
      <c r="FM5" s="1399">
        <v>30531</v>
      </c>
      <c r="FN5" s="513">
        <v>-54.515523508730112</v>
      </c>
      <c r="FO5" s="1399">
        <v>59664</v>
      </c>
      <c r="FP5" s="1241">
        <v>-12.988187253901117</v>
      </c>
      <c r="FQ5" s="1399">
        <v>62092</v>
      </c>
      <c r="FR5" s="513">
        <v>16.589368533713895</v>
      </c>
      <c r="FS5" s="2084">
        <v>583310</v>
      </c>
      <c r="FT5" s="2085">
        <v>-2.1999191859578104</v>
      </c>
      <c r="FU5" s="1347"/>
      <c r="FV5" s="1080">
        <f t="shared" ref="FV5:FV14" si="1">EU5+EW5+EY5+FA5+FC5+FE5</f>
        <v>291733</v>
      </c>
      <c r="FW5" s="1552">
        <v>284652</v>
      </c>
      <c r="FX5" s="2178">
        <v>9.5325132080699149</v>
      </c>
      <c r="FY5" s="2439">
        <v>30477</v>
      </c>
      <c r="FZ5" s="2470">
        <v>-33.968150796230091</v>
      </c>
      <c r="GA5" s="2441"/>
      <c r="GB5" s="2440"/>
      <c r="GC5" s="2441"/>
      <c r="GD5" s="2440"/>
      <c r="GE5" s="2441"/>
      <c r="GF5" s="2440"/>
      <c r="GG5" s="2441"/>
      <c r="GH5" s="2440"/>
      <c r="GI5" s="2441"/>
      <c r="GJ5" s="2440"/>
      <c r="GK5" s="2441"/>
      <c r="GL5" s="2440"/>
      <c r="GM5" s="2441"/>
      <c r="GN5" s="2440"/>
      <c r="GO5" s="2441"/>
      <c r="GP5" s="2440"/>
      <c r="GQ5" s="2441"/>
      <c r="GR5" s="2440"/>
      <c r="GS5" s="2441"/>
      <c r="GT5" s="2442"/>
      <c r="GU5" s="2443"/>
      <c r="GV5" s="2444"/>
      <c r="GW5" s="2779"/>
      <c r="GX5" s="517"/>
      <c r="GY5" s="1805"/>
      <c r="GZ5" s="2781"/>
      <c r="HA5" s="2032"/>
      <c r="HB5" s="2039"/>
      <c r="HC5" s="2791"/>
      <c r="HD5" s="2046"/>
      <c r="HE5" s="2053"/>
      <c r="HF5" s="2794"/>
      <c r="HG5" s="1552"/>
      <c r="HH5" s="2077"/>
      <c r="HI5" s="2783"/>
      <c r="HK5" s="32"/>
    </row>
    <row r="6" spans="2:219" ht="108.75" customHeight="1" thickBot="1">
      <c r="B6" s="101" t="s">
        <v>138</v>
      </c>
      <c r="C6" s="102"/>
      <c r="D6" s="518">
        <v>117136</v>
      </c>
      <c r="E6" s="519">
        <v>98222</v>
      </c>
      <c r="F6" s="519">
        <v>39358</v>
      </c>
      <c r="G6" s="520">
        <v>52076</v>
      </c>
      <c r="H6" s="521">
        <v>11612</v>
      </c>
      <c r="I6" s="739">
        <v>16886</v>
      </c>
      <c r="J6" s="519">
        <v>83195</v>
      </c>
      <c r="K6" s="520">
        <v>81403</v>
      </c>
      <c r="L6" s="521">
        <v>39434</v>
      </c>
      <c r="M6" s="739">
        <v>42016</v>
      </c>
      <c r="N6" s="519">
        <v>74825</v>
      </c>
      <c r="O6" s="520">
        <v>82896</v>
      </c>
      <c r="P6" s="521">
        <v>26593</v>
      </c>
      <c r="Q6" s="739">
        <v>32111</v>
      </c>
      <c r="R6" s="522">
        <v>92415</v>
      </c>
      <c r="S6" s="520">
        <v>90029</v>
      </c>
      <c r="T6" s="521">
        <v>51064</v>
      </c>
      <c r="U6" s="739">
        <v>46632</v>
      </c>
      <c r="V6" s="522">
        <v>86256</v>
      </c>
      <c r="W6" s="520">
        <v>79258</v>
      </c>
      <c r="X6" s="521">
        <v>44835</v>
      </c>
      <c r="Y6" s="739">
        <v>45354</v>
      </c>
      <c r="Z6" s="522">
        <v>52719</v>
      </c>
      <c r="AA6" s="520">
        <v>48937</v>
      </c>
      <c r="AB6" s="521">
        <v>27381</v>
      </c>
      <c r="AC6" s="739">
        <v>24725</v>
      </c>
      <c r="AD6" s="523">
        <v>43676</v>
      </c>
      <c r="AE6" s="520">
        <v>41182</v>
      </c>
      <c r="AF6" s="521">
        <v>23170</v>
      </c>
      <c r="AG6" s="739">
        <v>20826</v>
      </c>
      <c r="AH6" s="523">
        <v>45039</v>
      </c>
      <c r="AI6" s="520">
        <v>48919</v>
      </c>
      <c r="AJ6" s="521">
        <v>19803</v>
      </c>
      <c r="AK6" s="739">
        <v>23711</v>
      </c>
      <c r="AL6" s="524">
        <v>4126</v>
      </c>
      <c r="AM6" s="525"/>
      <c r="AN6" s="526">
        <v>4628</v>
      </c>
      <c r="AO6" s="525"/>
      <c r="AP6" s="526">
        <v>4869</v>
      </c>
      <c r="AQ6" s="525"/>
      <c r="AR6" s="526">
        <v>3306</v>
      </c>
      <c r="AS6" s="525"/>
      <c r="AT6" s="526">
        <v>4707</v>
      </c>
      <c r="AU6" s="525"/>
      <c r="AV6" s="526">
        <v>4241</v>
      </c>
      <c r="AW6" s="525"/>
      <c r="AX6" s="526">
        <v>3534</v>
      </c>
      <c r="AY6" s="525"/>
      <c r="AZ6" s="526">
        <v>3407</v>
      </c>
      <c r="BA6" s="525"/>
      <c r="BB6" s="526">
        <v>4507</v>
      </c>
      <c r="BC6" s="525"/>
      <c r="BD6" s="526">
        <v>4646</v>
      </c>
      <c r="BE6" s="525"/>
      <c r="BF6" s="526">
        <v>5198</v>
      </c>
      <c r="BG6" s="525"/>
      <c r="BH6" s="526">
        <v>4575</v>
      </c>
      <c r="BI6" s="525"/>
      <c r="BJ6" s="527">
        <f t="shared" si="0"/>
        <v>51744</v>
      </c>
      <c r="BK6" s="520">
        <v>53458</v>
      </c>
      <c r="BL6" s="521">
        <v>25877</v>
      </c>
      <c r="BM6" s="739">
        <v>23702</v>
      </c>
      <c r="BN6" s="524">
        <v>4808</v>
      </c>
      <c r="BO6" s="528">
        <v>16.529326223945716</v>
      </c>
      <c r="BP6" s="526">
        <v>5153</v>
      </c>
      <c r="BQ6" s="528">
        <v>11.343993085566126</v>
      </c>
      <c r="BR6" s="526">
        <v>5376</v>
      </c>
      <c r="BS6" s="528">
        <v>10.412815773259382</v>
      </c>
      <c r="BT6" s="526">
        <v>5689</v>
      </c>
      <c r="BU6" s="528">
        <v>72.081064730792491</v>
      </c>
      <c r="BV6" s="526">
        <v>4762</v>
      </c>
      <c r="BW6" s="528">
        <v>1.1684724877841575</v>
      </c>
      <c r="BX6" s="526">
        <v>5684</v>
      </c>
      <c r="BY6" s="528">
        <v>34.024994105163898</v>
      </c>
      <c r="BZ6" s="526">
        <v>4721</v>
      </c>
      <c r="CA6" s="528">
        <v>33.588002263723837</v>
      </c>
      <c r="CB6" s="526">
        <v>3511</v>
      </c>
      <c r="CC6" s="528">
        <v>3.0525388905195285</v>
      </c>
      <c r="CD6" s="526">
        <v>2923</v>
      </c>
      <c r="CE6" s="528">
        <v>-35.145329487463954</v>
      </c>
      <c r="CF6" s="526">
        <v>3061</v>
      </c>
      <c r="CG6" s="528">
        <v>-34.115368058544988</v>
      </c>
      <c r="CH6" s="526">
        <v>2831</v>
      </c>
      <c r="CI6" s="528">
        <v>-45.536744901885342</v>
      </c>
      <c r="CJ6" s="526">
        <v>1827</v>
      </c>
      <c r="CK6" s="528">
        <v>-60.065573770491802</v>
      </c>
      <c r="CL6" s="523">
        <f>BN6+BP6+BR6+BT6+BV6+BX6+BZ6+CB6+CD6+CF6+CH6+CJ6</f>
        <v>50346</v>
      </c>
      <c r="CM6" s="520">
        <v>47295</v>
      </c>
      <c r="CN6" s="521">
        <v>31472</v>
      </c>
      <c r="CO6" s="739">
        <v>27290</v>
      </c>
      <c r="CP6" s="529">
        <v>2711</v>
      </c>
      <c r="CQ6" s="530">
        <v>-43.614808652246253</v>
      </c>
      <c r="CR6" s="526">
        <v>5136</v>
      </c>
      <c r="CS6" s="531">
        <v>-0.32990490976129649</v>
      </c>
      <c r="CT6" s="532">
        <v>4439</v>
      </c>
      <c r="CU6" s="531">
        <v>-17.429315476190482</v>
      </c>
      <c r="CV6" s="532">
        <v>4256</v>
      </c>
      <c r="CW6" s="531">
        <v>-25.188961153102468</v>
      </c>
      <c r="CX6" s="532">
        <v>4201</v>
      </c>
      <c r="CY6" s="531">
        <v>-11.780764384712299</v>
      </c>
      <c r="CZ6" s="532">
        <v>4527</v>
      </c>
      <c r="DA6" s="531">
        <v>-20.355383532723437</v>
      </c>
      <c r="DB6" s="532">
        <v>4057</v>
      </c>
      <c r="DC6" s="531">
        <v>-14.064816776106753</v>
      </c>
      <c r="DD6" s="532">
        <v>4161</v>
      </c>
      <c r="DE6" s="531">
        <v>18.513244090002857</v>
      </c>
      <c r="DF6" s="532">
        <v>4847</v>
      </c>
      <c r="DG6" s="531">
        <v>65.822784810126564</v>
      </c>
      <c r="DH6" s="532">
        <v>4505</v>
      </c>
      <c r="DI6" s="531">
        <v>47.174126102580857</v>
      </c>
      <c r="DJ6" s="532">
        <v>4189</v>
      </c>
      <c r="DK6" s="531">
        <v>47.968915577534432</v>
      </c>
      <c r="DL6" s="526">
        <v>3923</v>
      </c>
      <c r="DM6" s="531">
        <v>114.72359058565954</v>
      </c>
      <c r="DN6" s="1248">
        <v>50952</v>
      </c>
      <c r="DO6" s="520">
        <v>50515</v>
      </c>
      <c r="DP6" s="1081">
        <v>25270</v>
      </c>
      <c r="DQ6" s="1088">
        <v>26049</v>
      </c>
      <c r="DR6" s="1150">
        <v>4067</v>
      </c>
      <c r="DS6" s="1242">
        <v>50.018443378826987</v>
      </c>
      <c r="DT6" s="526">
        <v>4115</v>
      </c>
      <c r="DU6" s="1238">
        <v>-19.879283489096579</v>
      </c>
      <c r="DV6" s="526">
        <v>3667</v>
      </c>
      <c r="DW6" s="531">
        <v>-17.391304347826093</v>
      </c>
      <c r="DX6" s="532">
        <v>2628</v>
      </c>
      <c r="DY6" s="531">
        <v>-38.251879699248128</v>
      </c>
      <c r="DZ6" s="532">
        <v>859</v>
      </c>
      <c r="EA6" s="531">
        <v>-79.552487502975481</v>
      </c>
      <c r="EB6" s="532">
        <v>1424</v>
      </c>
      <c r="EC6" s="531">
        <v>-68.54428981665562</v>
      </c>
      <c r="ED6" s="1400">
        <v>179</v>
      </c>
      <c r="EE6" s="1242">
        <v>-95.587872812422972</v>
      </c>
      <c r="EF6" s="1400">
        <v>544</v>
      </c>
      <c r="EG6" s="1242">
        <v>-86.926219658735874</v>
      </c>
      <c r="EH6" s="1400">
        <v>1009</v>
      </c>
      <c r="EI6" s="1242">
        <v>-79.182999793686818</v>
      </c>
      <c r="EJ6" s="1400">
        <v>1496</v>
      </c>
      <c r="EK6" s="1242">
        <v>-66.79245283018868</v>
      </c>
      <c r="EL6" s="1400">
        <v>1666</v>
      </c>
      <c r="EM6" s="531">
        <v>-60.229171640009547</v>
      </c>
      <c r="EN6" s="1400">
        <v>2786</v>
      </c>
      <c r="EO6" s="1242">
        <v>-28.982921233749678</v>
      </c>
      <c r="EP6" s="551">
        <v>24440</v>
      </c>
      <c r="EQ6" s="1677">
        <v>20451</v>
      </c>
      <c r="ER6" s="1678">
        <v>-59.514995545877461</v>
      </c>
      <c r="ES6" s="1081">
        <v>16760</v>
      </c>
      <c r="ET6" s="1755">
        <v>6643</v>
      </c>
      <c r="EU6" s="1400">
        <v>2033</v>
      </c>
      <c r="EV6" s="531">
        <v>-50.012294074256211</v>
      </c>
      <c r="EW6" s="1400">
        <v>2630</v>
      </c>
      <c r="EX6" s="531">
        <v>-36.087484811664638</v>
      </c>
      <c r="EY6" s="1400">
        <v>3197</v>
      </c>
      <c r="EZ6" s="531">
        <v>-12.81701663485137</v>
      </c>
      <c r="FA6" s="1400">
        <v>4122</v>
      </c>
      <c r="FB6" s="531">
        <v>56.849315068493155</v>
      </c>
      <c r="FC6" s="1400">
        <v>2513</v>
      </c>
      <c r="FD6" s="531">
        <v>192.54947613504078</v>
      </c>
      <c r="FE6" s="1400">
        <v>2996</v>
      </c>
      <c r="FF6" s="531">
        <v>110.39325842696627</v>
      </c>
      <c r="FG6" s="1400">
        <v>4107</v>
      </c>
      <c r="FH6" s="531">
        <v>2194.4134078212292</v>
      </c>
      <c r="FI6" s="1400">
        <v>2398</v>
      </c>
      <c r="FJ6" s="531">
        <v>340.80882352941177</v>
      </c>
      <c r="FK6" s="1400">
        <v>1744</v>
      </c>
      <c r="FL6" s="531">
        <v>72.844400396432121</v>
      </c>
      <c r="FM6" s="1400">
        <v>2004</v>
      </c>
      <c r="FN6" s="531">
        <v>33.957219251336909</v>
      </c>
      <c r="FO6" s="1400">
        <v>2643</v>
      </c>
      <c r="FP6" s="1242">
        <v>58.643457382953187</v>
      </c>
      <c r="FQ6" s="1400">
        <v>4042</v>
      </c>
      <c r="FR6" s="531">
        <v>45.082555635319437</v>
      </c>
      <c r="FS6" s="2086">
        <v>34429</v>
      </c>
      <c r="FT6" s="2087">
        <v>40.871522094926348</v>
      </c>
      <c r="FU6" s="1348"/>
      <c r="FV6" s="1081">
        <f t="shared" si="1"/>
        <v>17491</v>
      </c>
      <c r="FW6" s="1553">
        <v>17880</v>
      </c>
      <c r="FX6" s="2179">
        <v>169.15550203221437</v>
      </c>
      <c r="FY6" s="2445">
        <v>3874</v>
      </c>
      <c r="FZ6" s="2471">
        <v>90.555828824397423</v>
      </c>
      <c r="GA6" s="2447"/>
      <c r="GB6" s="2446"/>
      <c r="GC6" s="2447"/>
      <c r="GD6" s="2446"/>
      <c r="GE6" s="2447"/>
      <c r="GF6" s="2446"/>
      <c r="GG6" s="2447"/>
      <c r="GH6" s="2446"/>
      <c r="GI6" s="2447"/>
      <c r="GJ6" s="2446"/>
      <c r="GK6" s="2447"/>
      <c r="GL6" s="2446"/>
      <c r="GM6" s="2447"/>
      <c r="GN6" s="2446"/>
      <c r="GO6" s="2447"/>
      <c r="GP6" s="2446"/>
      <c r="GQ6" s="2447"/>
      <c r="GR6" s="2446"/>
      <c r="GS6" s="2447"/>
      <c r="GT6" s="2448"/>
      <c r="GU6" s="2449"/>
      <c r="GV6" s="2450"/>
      <c r="GW6" s="1773"/>
      <c r="GX6" s="533"/>
      <c r="GY6" s="1806"/>
      <c r="GZ6" s="2072"/>
      <c r="HA6" s="2033"/>
      <c r="HB6" s="2040"/>
      <c r="HC6" s="2066"/>
      <c r="HD6" s="2047"/>
      <c r="HE6" s="2054"/>
      <c r="HF6" s="2060"/>
      <c r="HG6" s="1553"/>
      <c r="HH6" s="2078"/>
      <c r="HI6" s="1766"/>
      <c r="HK6" s="32"/>
    </row>
    <row r="7" spans="2:219" ht="156.75" customHeight="1" thickBot="1">
      <c r="B7" s="2701" t="s">
        <v>250</v>
      </c>
      <c r="C7" s="2763"/>
      <c r="D7" s="503">
        <v>441171</v>
      </c>
      <c r="E7" s="504">
        <v>420052</v>
      </c>
      <c r="F7" s="504">
        <v>232587</v>
      </c>
      <c r="G7" s="505">
        <v>254684</v>
      </c>
      <c r="H7" s="506">
        <v>103430</v>
      </c>
      <c r="I7" s="738">
        <v>125994</v>
      </c>
      <c r="J7" s="504">
        <v>297152</v>
      </c>
      <c r="K7" s="505">
        <v>329030</v>
      </c>
      <c r="L7" s="506">
        <v>142890</v>
      </c>
      <c r="M7" s="738">
        <v>143342</v>
      </c>
      <c r="N7" s="504">
        <v>348069</v>
      </c>
      <c r="O7" s="505">
        <v>332659</v>
      </c>
      <c r="P7" s="506">
        <v>144083</v>
      </c>
      <c r="Q7" s="738">
        <v>128832</v>
      </c>
      <c r="R7" s="507">
        <v>319664</v>
      </c>
      <c r="S7" s="505">
        <v>322042</v>
      </c>
      <c r="T7" s="506">
        <v>173020</v>
      </c>
      <c r="U7" s="738">
        <v>166924</v>
      </c>
      <c r="V7" s="507">
        <v>278923</v>
      </c>
      <c r="W7" s="505">
        <v>263754</v>
      </c>
      <c r="X7" s="506">
        <v>157833</v>
      </c>
      <c r="Y7" s="738">
        <v>129668</v>
      </c>
      <c r="Z7" s="507">
        <v>251024</v>
      </c>
      <c r="AA7" s="505">
        <v>249840</v>
      </c>
      <c r="AB7" s="506">
        <v>128858</v>
      </c>
      <c r="AC7" s="738">
        <v>121794</v>
      </c>
      <c r="AD7" s="508">
        <v>217993</v>
      </c>
      <c r="AE7" s="505">
        <v>207317</v>
      </c>
      <c r="AF7" s="506">
        <v>114150</v>
      </c>
      <c r="AG7" s="738">
        <v>79962</v>
      </c>
      <c r="AH7" s="508">
        <v>258644</v>
      </c>
      <c r="AI7" s="505">
        <v>263987</v>
      </c>
      <c r="AJ7" s="506">
        <v>120682</v>
      </c>
      <c r="AK7" s="738">
        <v>133266</v>
      </c>
      <c r="AL7" s="509">
        <v>20802</v>
      </c>
      <c r="AM7" s="510"/>
      <c r="AN7" s="511">
        <v>20059</v>
      </c>
      <c r="AO7" s="510"/>
      <c r="AP7" s="511">
        <v>25077</v>
      </c>
      <c r="AQ7" s="510"/>
      <c r="AR7" s="511">
        <v>19829</v>
      </c>
      <c r="AS7" s="510"/>
      <c r="AT7" s="511">
        <v>18468</v>
      </c>
      <c r="AU7" s="510"/>
      <c r="AV7" s="511">
        <v>18962</v>
      </c>
      <c r="AW7" s="510"/>
      <c r="AX7" s="511">
        <v>19389</v>
      </c>
      <c r="AY7" s="510"/>
      <c r="AZ7" s="511">
        <v>19210</v>
      </c>
      <c r="BA7" s="510"/>
      <c r="BB7" s="511">
        <v>24130</v>
      </c>
      <c r="BC7" s="510"/>
      <c r="BD7" s="511">
        <v>23017</v>
      </c>
      <c r="BE7" s="510"/>
      <c r="BF7" s="511">
        <v>15297</v>
      </c>
      <c r="BG7" s="510"/>
      <c r="BH7" s="511">
        <v>19056</v>
      </c>
      <c r="BI7" s="510"/>
      <c r="BJ7" s="527">
        <f t="shared" si="0"/>
        <v>243296</v>
      </c>
      <c r="BK7" s="520">
        <v>248238</v>
      </c>
      <c r="BL7" s="521">
        <v>123197</v>
      </c>
      <c r="BM7" s="738">
        <v>119988</v>
      </c>
      <c r="BN7" s="509">
        <v>24131</v>
      </c>
      <c r="BO7" s="528">
        <v>16.003268916450338</v>
      </c>
      <c r="BP7" s="511">
        <v>24284</v>
      </c>
      <c r="BQ7" s="528">
        <v>21.062864549578748</v>
      </c>
      <c r="BR7" s="511">
        <v>22465</v>
      </c>
      <c r="BS7" s="528">
        <v>-10.41591896957371</v>
      </c>
      <c r="BT7" s="511">
        <v>25126</v>
      </c>
      <c r="BU7" s="528">
        <v>26.713399566291798</v>
      </c>
      <c r="BV7" s="511">
        <v>19887</v>
      </c>
      <c r="BW7" s="528">
        <v>7.6835607537362023</v>
      </c>
      <c r="BX7" s="511">
        <v>19696</v>
      </c>
      <c r="BY7" s="528">
        <v>3.8708996941250859</v>
      </c>
      <c r="BZ7" s="511">
        <v>20117</v>
      </c>
      <c r="CA7" s="528">
        <v>3.7547062767548738</v>
      </c>
      <c r="CB7" s="511">
        <v>19932</v>
      </c>
      <c r="CC7" s="528">
        <v>3.7584591358667438</v>
      </c>
      <c r="CD7" s="511">
        <v>16390</v>
      </c>
      <c r="CE7" s="528">
        <v>-32.076253626191459</v>
      </c>
      <c r="CF7" s="511">
        <v>20360</v>
      </c>
      <c r="CG7" s="528">
        <v>-11.543641656167182</v>
      </c>
      <c r="CH7" s="511">
        <v>19891</v>
      </c>
      <c r="CI7" s="528">
        <v>30.032032424658439</v>
      </c>
      <c r="CJ7" s="511">
        <v>21099</v>
      </c>
      <c r="CK7" s="528">
        <v>10.721032745591927</v>
      </c>
      <c r="CL7" s="523">
        <f t="shared" ref="CL7:CL14" si="2">BN7+BP7+BR7+BT7+BV7+BX7+BZ7+CB7+CD7+CF7+CH7+CJ7</f>
        <v>253378</v>
      </c>
      <c r="CM7" s="520">
        <v>262264</v>
      </c>
      <c r="CN7" s="521">
        <v>135589</v>
      </c>
      <c r="CO7" s="738">
        <v>121148</v>
      </c>
      <c r="CP7" s="514">
        <v>22841</v>
      </c>
      <c r="CQ7" s="530">
        <v>-5.3458207285234778</v>
      </c>
      <c r="CR7" s="511">
        <v>25466</v>
      </c>
      <c r="CS7" s="531">
        <v>4.8674024048756479</v>
      </c>
      <c r="CT7" s="516">
        <v>31459</v>
      </c>
      <c r="CU7" s="531">
        <v>40.035610950367243</v>
      </c>
      <c r="CV7" s="516">
        <v>30057</v>
      </c>
      <c r="CW7" s="531">
        <v>19.62508954867468</v>
      </c>
      <c r="CX7" s="516">
        <v>23731</v>
      </c>
      <c r="CY7" s="531">
        <v>19.329210036707394</v>
      </c>
      <c r="CZ7" s="516">
        <v>23905</v>
      </c>
      <c r="DA7" s="531">
        <v>21.369821283509353</v>
      </c>
      <c r="DB7" s="516">
        <v>28314</v>
      </c>
      <c r="DC7" s="531">
        <v>40.746632201620514</v>
      </c>
      <c r="DD7" s="516">
        <v>19005</v>
      </c>
      <c r="DE7" s="531">
        <v>-4.6508127633955354</v>
      </c>
      <c r="DF7" s="516">
        <v>21823</v>
      </c>
      <c r="DG7" s="531">
        <v>33.148261134838322</v>
      </c>
      <c r="DH7" s="516">
        <v>26542</v>
      </c>
      <c r="DI7" s="531">
        <v>30.363457760314361</v>
      </c>
      <c r="DJ7" s="516">
        <v>19829</v>
      </c>
      <c r="DK7" s="531">
        <v>-0.31169875823236737</v>
      </c>
      <c r="DL7" s="511">
        <v>20969</v>
      </c>
      <c r="DM7" s="531">
        <v>-0.61614294516327561</v>
      </c>
      <c r="DN7" s="1248">
        <v>293941</v>
      </c>
      <c r="DO7" s="505">
        <v>280114</v>
      </c>
      <c r="DP7" s="1081">
        <v>157459</v>
      </c>
      <c r="DQ7" s="1087">
        <v>146835</v>
      </c>
      <c r="DR7" s="1149">
        <v>20886</v>
      </c>
      <c r="DS7" s="1242">
        <v>-8.5591699137515889</v>
      </c>
      <c r="DT7" s="511">
        <v>22687</v>
      </c>
      <c r="DU7" s="1238">
        <v>-10.912589334799335</v>
      </c>
      <c r="DV7" s="511">
        <v>22366</v>
      </c>
      <c r="DW7" s="531">
        <v>-28.904288121046434</v>
      </c>
      <c r="DX7" s="516">
        <v>12952</v>
      </c>
      <c r="DY7" s="531">
        <v>-56.908540439830993</v>
      </c>
      <c r="DZ7" s="516">
        <v>11533</v>
      </c>
      <c r="EA7" s="531">
        <v>-51.401120896717373</v>
      </c>
      <c r="EB7" s="516">
        <v>17404</v>
      </c>
      <c r="EC7" s="531">
        <v>-27.195147458690656</v>
      </c>
      <c r="ED7" s="1399">
        <v>12756</v>
      </c>
      <c r="EE7" s="1242">
        <v>-54.948082220809489</v>
      </c>
      <c r="EF7" s="1399">
        <v>19049</v>
      </c>
      <c r="EG7" s="1242">
        <v>0.23151802157326529</v>
      </c>
      <c r="EH7" s="1399">
        <v>23699</v>
      </c>
      <c r="EI7" s="1242">
        <v>8.5964349539476643</v>
      </c>
      <c r="EJ7" s="1399">
        <v>24308</v>
      </c>
      <c r="EK7" s="1242">
        <v>-8.4168487679903592</v>
      </c>
      <c r="EL7" s="1399">
        <v>19709</v>
      </c>
      <c r="EM7" s="531">
        <v>-0.60517423974985718</v>
      </c>
      <c r="EN7" s="1399">
        <v>18531</v>
      </c>
      <c r="EO7" s="1242">
        <v>-11.626687014163764</v>
      </c>
      <c r="EP7" s="551">
        <v>225880</v>
      </c>
      <c r="EQ7" s="1675">
        <v>225676</v>
      </c>
      <c r="ER7" s="1678">
        <v>-19.434230349072166</v>
      </c>
      <c r="ES7" s="1081">
        <v>107828</v>
      </c>
      <c r="ET7" s="1754">
        <v>97393</v>
      </c>
      <c r="EU7" s="1399">
        <v>22971</v>
      </c>
      <c r="EV7" s="531">
        <v>9.9827635736857303</v>
      </c>
      <c r="EW7" s="1399">
        <v>19637</v>
      </c>
      <c r="EX7" s="531">
        <v>-13.443822453387398</v>
      </c>
      <c r="EY7" s="1399">
        <v>23127</v>
      </c>
      <c r="EZ7" s="531">
        <v>3.4024859161226857</v>
      </c>
      <c r="FA7" s="1399">
        <v>23944</v>
      </c>
      <c r="FB7" s="531">
        <v>84.867201976528719</v>
      </c>
      <c r="FC7" s="1399">
        <v>14833</v>
      </c>
      <c r="FD7" s="531">
        <v>28.61354374403885</v>
      </c>
      <c r="FE7" s="1399">
        <v>24962</v>
      </c>
      <c r="FF7" s="531">
        <v>43.426798437140889</v>
      </c>
      <c r="FG7" s="1399">
        <v>24239</v>
      </c>
      <c r="FH7" s="531">
        <v>90.020382565067422</v>
      </c>
      <c r="FI7" s="1399">
        <v>14519</v>
      </c>
      <c r="FJ7" s="531">
        <v>-23.780775893747702</v>
      </c>
      <c r="FK7" s="1399">
        <v>9493</v>
      </c>
      <c r="FL7" s="531">
        <v>-59.943457529853575</v>
      </c>
      <c r="FM7" s="1399">
        <v>15087</v>
      </c>
      <c r="FN7" s="531">
        <v>-37.934013493500082</v>
      </c>
      <c r="FO7" s="1399">
        <v>22579</v>
      </c>
      <c r="FP7" s="1242">
        <v>14.561875285402607</v>
      </c>
      <c r="FQ7" s="1399">
        <v>22043</v>
      </c>
      <c r="FR7" s="531">
        <v>18.952026334250704</v>
      </c>
      <c r="FS7" s="2086">
        <v>237434</v>
      </c>
      <c r="FT7" s="2087">
        <v>5.1151053656808898</v>
      </c>
      <c r="FU7" s="1347"/>
      <c r="FV7" s="1081">
        <f t="shared" si="1"/>
        <v>129474</v>
      </c>
      <c r="FW7" s="1552">
        <v>111990</v>
      </c>
      <c r="FX7" s="2179">
        <v>14.987730124341581</v>
      </c>
      <c r="FY7" s="2439">
        <v>13704</v>
      </c>
      <c r="FZ7" s="2471">
        <v>-40.342170562883638</v>
      </c>
      <c r="GA7" s="2441"/>
      <c r="GB7" s="2446"/>
      <c r="GC7" s="2441"/>
      <c r="GD7" s="2446"/>
      <c r="GE7" s="2441"/>
      <c r="GF7" s="2446"/>
      <c r="GG7" s="2441"/>
      <c r="GH7" s="2446"/>
      <c r="GI7" s="2441"/>
      <c r="GJ7" s="2446"/>
      <c r="GK7" s="2441"/>
      <c r="GL7" s="2446"/>
      <c r="GM7" s="2441"/>
      <c r="GN7" s="2446"/>
      <c r="GO7" s="2441"/>
      <c r="GP7" s="2446"/>
      <c r="GQ7" s="2441"/>
      <c r="GR7" s="2446"/>
      <c r="GS7" s="2441"/>
      <c r="GT7" s="2448"/>
      <c r="GU7" s="2443"/>
      <c r="GV7" s="2450"/>
      <c r="GW7" s="1811" t="s">
        <v>360</v>
      </c>
      <c r="GX7" s="533"/>
      <c r="GY7" s="1806"/>
      <c r="GZ7" s="2073"/>
      <c r="HA7" s="2032"/>
      <c r="HB7" s="2039"/>
      <c r="HC7" s="2067"/>
      <c r="HD7" s="2047"/>
      <c r="HE7" s="2054"/>
      <c r="HF7" s="2061"/>
      <c r="HG7" s="1552"/>
      <c r="HH7" s="2078"/>
      <c r="HI7" s="1812"/>
      <c r="HK7" s="32"/>
    </row>
    <row r="8" spans="2:219" ht="33.75" customHeight="1">
      <c r="B8" s="101" t="s">
        <v>139</v>
      </c>
      <c r="C8" s="103"/>
      <c r="D8" s="534">
        <v>151226</v>
      </c>
      <c r="E8" s="535">
        <v>169066</v>
      </c>
      <c r="F8" s="535">
        <v>127240</v>
      </c>
      <c r="G8" s="536">
        <v>159710</v>
      </c>
      <c r="H8" s="537">
        <v>47488</v>
      </c>
      <c r="I8" s="740">
        <v>64790</v>
      </c>
      <c r="J8" s="535">
        <v>183958</v>
      </c>
      <c r="K8" s="536">
        <v>181753</v>
      </c>
      <c r="L8" s="537">
        <v>87528</v>
      </c>
      <c r="M8" s="740">
        <v>76307</v>
      </c>
      <c r="N8" s="535">
        <v>183011</v>
      </c>
      <c r="O8" s="536">
        <v>190267</v>
      </c>
      <c r="P8" s="537">
        <v>71416</v>
      </c>
      <c r="Q8" s="740">
        <v>76554</v>
      </c>
      <c r="R8" s="538">
        <v>205413</v>
      </c>
      <c r="S8" s="536">
        <v>194980</v>
      </c>
      <c r="T8" s="537">
        <v>109268</v>
      </c>
      <c r="U8" s="740">
        <v>113372</v>
      </c>
      <c r="V8" s="538">
        <v>202334</v>
      </c>
      <c r="W8" s="536">
        <v>206652</v>
      </c>
      <c r="X8" s="537">
        <v>95817</v>
      </c>
      <c r="Y8" s="740">
        <v>104163</v>
      </c>
      <c r="Z8" s="538">
        <v>214251</v>
      </c>
      <c r="AA8" s="536">
        <v>208070</v>
      </c>
      <c r="AB8" s="537">
        <v>102945</v>
      </c>
      <c r="AC8" s="740">
        <v>113311</v>
      </c>
      <c r="AD8" s="539">
        <v>215028</v>
      </c>
      <c r="AE8" s="536">
        <v>225204</v>
      </c>
      <c r="AF8" s="537">
        <v>93834</v>
      </c>
      <c r="AG8" s="740">
        <v>108568</v>
      </c>
      <c r="AH8" s="539">
        <v>262022</v>
      </c>
      <c r="AI8" s="536">
        <v>266754</v>
      </c>
      <c r="AJ8" s="537">
        <v>111463</v>
      </c>
      <c r="AK8" s="740">
        <v>136325</v>
      </c>
      <c r="AL8" s="540">
        <v>14433</v>
      </c>
      <c r="AM8" s="541"/>
      <c r="AN8" s="542">
        <v>20557</v>
      </c>
      <c r="AO8" s="541"/>
      <c r="AP8" s="542">
        <v>21957</v>
      </c>
      <c r="AQ8" s="541"/>
      <c r="AR8" s="542">
        <v>24469</v>
      </c>
      <c r="AS8" s="541"/>
      <c r="AT8" s="542">
        <v>22938</v>
      </c>
      <c r="AU8" s="541"/>
      <c r="AV8" s="542">
        <v>24996</v>
      </c>
      <c r="AW8" s="541"/>
      <c r="AX8" s="542">
        <v>24960</v>
      </c>
      <c r="AY8" s="541"/>
      <c r="AZ8" s="542">
        <v>23277</v>
      </c>
      <c r="BA8" s="541"/>
      <c r="BB8" s="542">
        <v>28659</v>
      </c>
      <c r="BC8" s="541"/>
      <c r="BD8" s="542">
        <v>30093</v>
      </c>
      <c r="BE8" s="541"/>
      <c r="BF8" s="542">
        <v>37068</v>
      </c>
      <c r="BG8" s="541"/>
      <c r="BH8" s="542">
        <v>29855</v>
      </c>
      <c r="BI8" s="541"/>
      <c r="BJ8" s="543">
        <f t="shared" si="0"/>
        <v>303262</v>
      </c>
      <c r="BK8" s="496">
        <v>323034</v>
      </c>
      <c r="BL8" s="497">
        <v>129350</v>
      </c>
      <c r="BM8" s="740">
        <v>149299</v>
      </c>
      <c r="BN8" s="540">
        <v>22759</v>
      </c>
      <c r="BO8" s="498">
        <v>57.687244509111082</v>
      </c>
      <c r="BP8" s="542">
        <v>27079</v>
      </c>
      <c r="BQ8" s="498">
        <v>31.72641922459502</v>
      </c>
      <c r="BR8" s="542">
        <v>26881</v>
      </c>
      <c r="BS8" s="498">
        <v>22.425650134353518</v>
      </c>
      <c r="BT8" s="542">
        <v>26318</v>
      </c>
      <c r="BU8" s="498">
        <v>7.5565000613020601</v>
      </c>
      <c r="BV8" s="542">
        <v>25506</v>
      </c>
      <c r="BW8" s="498">
        <v>11.195396285639546</v>
      </c>
      <c r="BX8" s="542">
        <v>24714</v>
      </c>
      <c r="BY8" s="498">
        <v>-1.1281805088814139</v>
      </c>
      <c r="BZ8" s="542">
        <v>28367</v>
      </c>
      <c r="CA8" s="498">
        <v>13.649839743589752</v>
      </c>
      <c r="CB8" s="542">
        <v>24895</v>
      </c>
      <c r="CC8" s="498">
        <v>6.9510675774369588</v>
      </c>
      <c r="CD8" s="542">
        <v>29026</v>
      </c>
      <c r="CE8" s="498">
        <v>1.2805750375100189</v>
      </c>
      <c r="CF8" s="542">
        <v>34885</v>
      </c>
      <c r="CG8" s="498">
        <v>15.923969029342373</v>
      </c>
      <c r="CH8" s="542">
        <v>33172</v>
      </c>
      <c r="CI8" s="498">
        <v>-10.510413294485815</v>
      </c>
      <c r="CJ8" s="542">
        <v>28136</v>
      </c>
      <c r="CK8" s="498">
        <v>-5.7578295092949219</v>
      </c>
      <c r="CL8" s="1611">
        <f t="shared" si="2"/>
        <v>331738</v>
      </c>
      <c r="CM8" s="496">
        <v>337277</v>
      </c>
      <c r="CN8" s="497">
        <v>153257</v>
      </c>
      <c r="CO8" s="740">
        <v>158826</v>
      </c>
      <c r="CP8" s="544">
        <v>24047</v>
      </c>
      <c r="CQ8" s="500">
        <v>5.6592996177336374</v>
      </c>
      <c r="CR8" s="542">
        <v>27982</v>
      </c>
      <c r="CS8" s="498">
        <v>3.3346873961372268</v>
      </c>
      <c r="CT8" s="545">
        <v>30229</v>
      </c>
      <c r="CU8" s="498">
        <v>12.454893791153609</v>
      </c>
      <c r="CV8" s="545">
        <v>33793</v>
      </c>
      <c r="CW8" s="498">
        <v>28.402614180408847</v>
      </c>
      <c r="CX8" s="545">
        <v>32242</v>
      </c>
      <c r="CY8" s="498">
        <v>26.409472281031924</v>
      </c>
      <c r="CZ8" s="545">
        <v>35667</v>
      </c>
      <c r="DA8" s="498">
        <v>44.319009468317546</v>
      </c>
      <c r="DB8" s="545">
        <v>39544</v>
      </c>
      <c r="DC8" s="498">
        <v>39.401417139634077</v>
      </c>
      <c r="DD8" s="545">
        <v>27495</v>
      </c>
      <c r="DE8" s="498">
        <v>10.443864229765026</v>
      </c>
      <c r="DF8" s="545">
        <v>37775</v>
      </c>
      <c r="DG8" s="498">
        <v>30.141941707434711</v>
      </c>
      <c r="DH8" s="545">
        <v>36443</v>
      </c>
      <c r="DI8" s="498">
        <v>4.4661029095599787</v>
      </c>
      <c r="DJ8" s="545">
        <v>39024</v>
      </c>
      <c r="DK8" s="498">
        <v>17.641384300012049</v>
      </c>
      <c r="DL8" s="542">
        <v>33691</v>
      </c>
      <c r="DM8" s="498">
        <v>19.743389252203585</v>
      </c>
      <c r="DN8" s="1246">
        <v>397932</v>
      </c>
      <c r="DO8" s="536">
        <v>410853</v>
      </c>
      <c r="DP8" s="1082">
        <v>183960</v>
      </c>
      <c r="DQ8" s="1089">
        <v>206516</v>
      </c>
      <c r="DR8" s="1151">
        <v>29780</v>
      </c>
      <c r="DS8" s="1240">
        <v>23.840811743668652</v>
      </c>
      <c r="DT8" s="542">
        <v>32732</v>
      </c>
      <c r="DU8" s="1236">
        <v>16.975198341791156</v>
      </c>
      <c r="DV8" s="542">
        <v>32667</v>
      </c>
      <c r="DW8" s="498">
        <v>8.0651030467431895</v>
      </c>
      <c r="DX8" s="545">
        <v>28187</v>
      </c>
      <c r="DY8" s="498">
        <v>-16.589234456840174</v>
      </c>
      <c r="DZ8" s="545">
        <v>23157</v>
      </c>
      <c r="EA8" s="498">
        <v>-28.177532411140746</v>
      </c>
      <c r="EB8" s="545">
        <v>32004</v>
      </c>
      <c r="EC8" s="498">
        <v>-10.2699974766591</v>
      </c>
      <c r="ED8" s="1401">
        <v>34337</v>
      </c>
      <c r="EE8" s="1240">
        <v>-13.167610762694721</v>
      </c>
      <c r="EF8" s="1401">
        <v>25213</v>
      </c>
      <c r="EG8" s="1240">
        <v>-8.2996908528823496</v>
      </c>
      <c r="EH8" s="1401">
        <v>37675</v>
      </c>
      <c r="EI8" s="1240">
        <v>-0.26472534745202836</v>
      </c>
      <c r="EJ8" s="1401">
        <v>37557</v>
      </c>
      <c r="EK8" s="1240">
        <v>3.0568284718601717</v>
      </c>
      <c r="EL8" s="1401">
        <v>36990</v>
      </c>
      <c r="EM8" s="498">
        <v>-5.2121771217712194</v>
      </c>
      <c r="EN8" s="1401">
        <v>37458</v>
      </c>
      <c r="EO8" s="1240">
        <v>11.181027574129601</v>
      </c>
      <c r="EP8" s="1606">
        <v>387757</v>
      </c>
      <c r="EQ8" s="1679">
        <v>389608</v>
      </c>
      <c r="ER8" s="1674">
        <v>-5.1709492202807326</v>
      </c>
      <c r="ES8" s="1082">
        <v>178527</v>
      </c>
      <c r="ET8" s="1756">
        <v>180573</v>
      </c>
      <c r="EU8" s="1401">
        <v>30368</v>
      </c>
      <c r="EV8" s="498">
        <v>1.9744795164539966</v>
      </c>
      <c r="EW8" s="1401">
        <v>29372</v>
      </c>
      <c r="EX8" s="498">
        <v>-10.265183917878531</v>
      </c>
      <c r="EY8" s="1401">
        <v>37290</v>
      </c>
      <c r="EZ8" s="498">
        <v>14.151896409220328</v>
      </c>
      <c r="FA8" s="1401">
        <v>39851</v>
      </c>
      <c r="FB8" s="498">
        <v>41.380778373008837</v>
      </c>
      <c r="FC8" s="1401">
        <v>27268</v>
      </c>
      <c r="FD8" s="498">
        <v>17.752731355529633</v>
      </c>
      <c r="FE8" s="1401">
        <v>43999</v>
      </c>
      <c r="FF8" s="498">
        <v>37.479690038745161</v>
      </c>
      <c r="FG8" s="1401">
        <v>38172</v>
      </c>
      <c r="FH8" s="498">
        <v>11.168710137752271</v>
      </c>
      <c r="FI8" s="1401">
        <v>23373</v>
      </c>
      <c r="FJ8" s="498">
        <v>-7.2978225518581752</v>
      </c>
      <c r="FK8" s="1401">
        <v>10936</v>
      </c>
      <c r="FL8" s="498">
        <v>-70.972793629727931</v>
      </c>
      <c r="FM8" s="1401">
        <v>19046</v>
      </c>
      <c r="FN8" s="498">
        <v>-49.287749287749286</v>
      </c>
      <c r="FO8" s="1401">
        <v>28888</v>
      </c>
      <c r="FP8" s="1240">
        <v>-21.903217085698827</v>
      </c>
      <c r="FQ8" s="1401">
        <v>34707</v>
      </c>
      <c r="FR8" s="498">
        <v>-7.3442255325965107</v>
      </c>
      <c r="FS8" s="2082">
        <v>363270</v>
      </c>
      <c r="FT8" s="2083">
        <v>-6.315037510605876</v>
      </c>
      <c r="FU8" s="1349"/>
      <c r="FV8" s="1082">
        <f t="shared" si="1"/>
        <v>208148</v>
      </c>
      <c r="FW8" s="1554">
        <v>183599</v>
      </c>
      <c r="FX8" s="2180">
        <v>1.6757765557420043</v>
      </c>
      <c r="FY8" s="2451">
        <v>22628</v>
      </c>
      <c r="FZ8" s="2469">
        <v>-25.487355110642781</v>
      </c>
      <c r="GA8" s="2452"/>
      <c r="GB8" s="1608"/>
      <c r="GC8" s="2452"/>
      <c r="GD8" s="1608"/>
      <c r="GE8" s="2452"/>
      <c r="GF8" s="1608"/>
      <c r="GG8" s="2452"/>
      <c r="GH8" s="1608"/>
      <c r="GI8" s="2452"/>
      <c r="GJ8" s="1608"/>
      <c r="GK8" s="2452"/>
      <c r="GL8" s="1608"/>
      <c r="GM8" s="2452"/>
      <c r="GN8" s="1608"/>
      <c r="GO8" s="2452"/>
      <c r="GP8" s="1608"/>
      <c r="GQ8" s="2452"/>
      <c r="GR8" s="1608"/>
      <c r="GS8" s="2452"/>
      <c r="GT8" s="2436"/>
      <c r="GU8" s="2453"/>
      <c r="GV8" s="2438"/>
      <c r="GW8" s="2786" t="s">
        <v>360</v>
      </c>
      <c r="GX8" s="502"/>
      <c r="GY8" s="1608"/>
      <c r="GZ8" s="2787"/>
      <c r="HA8" s="2034"/>
      <c r="HB8" s="2041"/>
      <c r="HC8" s="2792"/>
      <c r="HD8" s="2048"/>
      <c r="HE8" s="2055"/>
      <c r="HF8" s="2795"/>
      <c r="HG8" s="1554"/>
      <c r="HH8" s="2079"/>
      <c r="HI8" s="2788"/>
      <c r="HK8" s="32"/>
    </row>
    <row r="9" spans="2:219" ht="71.25" customHeight="1" thickBot="1">
      <c r="B9" s="75"/>
      <c r="C9" s="104" t="s">
        <v>173</v>
      </c>
      <c r="D9" s="546">
        <v>70246</v>
      </c>
      <c r="E9" s="507">
        <v>87396</v>
      </c>
      <c r="F9" s="507">
        <v>63574</v>
      </c>
      <c r="G9" s="505">
        <v>82512</v>
      </c>
      <c r="H9" s="506">
        <v>24926</v>
      </c>
      <c r="I9" s="738">
        <v>32940</v>
      </c>
      <c r="J9" s="507">
        <v>96202</v>
      </c>
      <c r="K9" s="505">
        <v>93398</v>
      </c>
      <c r="L9" s="506">
        <v>42461</v>
      </c>
      <c r="M9" s="738">
        <v>38463</v>
      </c>
      <c r="N9" s="507">
        <v>88848</v>
      </c>
      <c r="O9" s="505">
        <v>97657</v>
      </c>
      <c r="P9" s="506">
        <v>34312</v>
      </c>
      <c r="Q9" s="738">
        <v>35237</v>
      </c>
      <c r="R9" s="507">
        <v>99188</v>
      </c>
      <c r="S9" s="505">
        <v>82981</v>
      </c>
      <c r="T9" s="506">
        <v>60642</v>
      </c>
      <c r="U9" s="738">
        <v>60159</v>
      </c>
      <c r="V9" s="507">
        <v>92298</v>
      </c>
      <c r="W9" s="505">
        <v>101521</v>
      </c>
      <c r="X9" s="506">
        <v>41043</v>
      </c>
      <c r="Y9" s="738">
        <v>51164</v>
      </c>
      <c r="Z9" s="507">
        <v>102873</v>
      </c>
      <c r="AA9" s="505">
        <v>89804</v>
      </c>
      <c r="AB9" s="506">
        <v>52289</v>
      </c>
      <c r="AC9" s="738">
        <v>55043</v>
      </c>
      <c r="AD9" s="507">
        <v>89101</v>
      </c>
      <c r="AE9" s="505">
        <v>99434</v>
      </c>
      <c r="AF9" s="506">
        <v>30720</v>
      </c>
      <c r="AG9" s="738">
        <v>45944</v>
      </c>
      <c r="AH9" s="508">
        <v>131959</v>
      </c>
      <c r="AI9" s="505">
        <v>137225</v>
      </c>
      <c r="AJ9" s="506">
        <v>50360</v>
      </c>
      <c r="AK9" s="738">
        <v>69027</v>
      </c>
      <c r="AL9" s="509">
        <v>8122</v>
      </c>
      <c r="AM9" s="510"/>
      <c r="AN9" s="511">
        <v>10493</v>
      </c>
      <c r="AO9" s="510"/>
      <c r="AP9" s="511">
        <v>12007</v>
      </c>
      <c r="AQ9" s="510"/>
      <c r="AR9" s="511">
        <v>12439</v>
      </c>
      <c r="AS9" s="510"/>
      <c r="AT9" s="511">
        <v>11898</v>
      </c>
      <c r="AU9" s="510"/>
      <c r="AV9" s="511">
        <v>12481</v>
      </c>
      <c r="AW9" s="510"/>
      <c r="AX9" s="511">
        <v>12977</v>
      </c>
      <c r="AY9" s="510"/>
      <c r="AZ9" s="511">
        <v>12684</v>
      </c>
      <c r="BA9" s="510"/>
      <c r="BB9" s="511">
        <v>15516</v>
      </c>
      <c r="BC9" s="510"/>
      <c r="BD9" s="511">
        <v>16266</v>
      </c>
      <c r="BE9" s="510"/>
      <c r="BF9" s="511">
        <v>17697</v>
      </c>
      <c r="BG9" s="510"/>
      <c r="BH9" s="511">
        <v>17169</v>
      </c>
      <c r="BI9" s="510"/>
      <c r="BJ9" s="512">
        <f t="shared" si="0"/>
        <v>159749</v>
      </c>
      <c r="BK9" s="505">
        <v>173758</v>
      </c>
      <c r="BL9" s="506">
        <v>67440</v>
      </c>
      <c r="BM9" s="738">
        <v>77995</v>
      </c>
      <c r="BN9" s="509">
        <v>13349</v>
      </c>
      <c r="BO9" s="513">
        <v>64.356069933513908</v>
      </c>
      <c r="BP9" s="511">
        <v>15211</v>
      </c>
      <c r="BQ9" s="513">
        <v>44.963308872581734</v>
      </c>
      <c r="BR9" s="511">
        <v>16071</v>
      </c>
      <c r="BS9" s="513">
        <v>33.846922628466729</v>
      </c>
      <c r="BT9" s="511">
        <v>14440</v>
      </c>
      <c r="BU9" s="513">
        <v>16.086502130396326</v>
      </c>
      <c r="BV9" s="511">
        <v>13404</v>
      </c>
      <c r="BW9" s="513">
        <v>12.657589510842143</v>
      </c>
      <c r="BX9" s="511">
        <v>11128</v>
      </c>
      <c r="BY9" s="513">
        <v>-10.840477525839276</v>
      </c>
      <c r="BZ9" s="511">
        <v>17106</v>
      </c>
      <c r="CA9" s="513">
        <v>31.817831548123621</v>
      </c>
      <c r="CB9" s="511">
        <v>15082</v>
      </c>
      <c r="CC9" s="513">
        <v>18.905707978555668</v>
      </c>
      <c r="CD9" s="511">
        <v>17051</v>
      </c>
      <c r="CE9" s="513">
        <v>9.8930136633153012</v>
      </c>
      <c r="CF9" s="511">
        <v>20142</v>
      </c>
      <c r="CG9" s="513">
        <v>23.828845444485424</v>
      </c>
      <c r="CH9" s="511">
        <v>15699</v>
      </c>
      <c r="CI9" s="513">
        <v>-11.29004916087473</v>
      </c>
      <c r="CJ9" s="511">
        <v>14787</v>
      </c>
      <c r="CK9" s="513">
        <v>-13.87384239035471</v>
      </c>
      <c r="CL9" s="523">
        <f t="shared" si="2"/>
        <v>183470</v>
      </c>
      <c r="CM9" s="520">
        <v>185859</v>
      </c>
      <c r="CN9" s="521">
        <v>83603</v>
      </c>
      <c r="CO9" s="738">
        <v>88211</v>
      </c>
      <c r="CP9" s="514">
        <v>13774</v>
      </c>
      <c r="CQ9" s="515">
        <v>3.1837590830773763</v>
      </c>
      <c r="CR9" s="511">
        <v>15807</v>
      </c>
      <c r="CS9" s="513">
        <v>3.9182170797449061</v>
      </c>
      <c r="CT9" s="516">
        <v>17439</v>
      </c>
      <c r="CU9" s="513">
        <v>8.5122269927198033</v>
      </c>
      <c r="CV9" s="516">
        <v>20274</v>
      </c>
      <c r="CW9" s="513">
        <v>40.4016620498615</v>
      </c>
      <c r="CX9" s="516">
        <v>18846</v>
      </c>
      <c r="CY9" s="513">
        <v>40.599820948970461</v>
      </c>
      <c r="CZ9" s="516">
        <v>21264</v>
      </c>
      <c r="DA9" s="513">
        <v>91.08554996405465</v>
      </c>
      <c r="DB9" s="516">
        <v>24386</v>
      </c>
      <c r="DC9" s="513">
        <v>42.558166725125687</v>
      </c>
      <c r="DD9" s="516">
        <v>16176</v>
      </c>
      <c r="DE9" s="513">
        <v>7.2536798833046134</v>
      </c>
      <c r="DF9" s="516">
        <v>20424</v>
      </c>
      <c r="DG9" s="513">
        <v>19.781830977655261</v>
      </c>
      <c r="DH9" s="516">
        <v>20149</v>
      </c>
      <c r="DI9" s="979">
        <v>3.4753251911425309E-2</v>
      </c>
      <c r="DJ9" s="516">
        <v>22954</v>
      </c>
      <c r="DK9" s="513">
        <v>46.213134594560159</v>
      </c>
      <c r="DL9" s="511">
        <v>21027</v>
      </c>
      <c r="DM9" s="513">
        <v>42.199229052546173</v>
      </c>
      <c r="DN9" s="1247">
        <v>232520</v>
      </c>
      <c r="DO9" s="505">
        <v>243295</v>
      </c>
      <c r="DP9" s="1081">
        <v>107404</v>
      </c>
      <c r="DQ9" s="1087">
        <v>121370</v>
      </c>
      <c r="DR9" s="1149">
        <v>17986</v>
      </c>
      <c r="DS9" s="1241">
        <v>30.579352403078246</v>
      </c>
      <c r="DT9" s="511">
        <v>20189</v>
      </c>
      <c r="DU9" s="1237">
        <v>27.721895362813953</v>
      </c>
      <c r="DV9" s="511">
        <v>19620</v>
      </c>
      <c r="DW9" s="513">
        <v>12.506451057973493</v>
      </c>
      <c r="DX9" s="516">
        <v>15607</v>
      </c>
      <c r="DY9" s="513">
        <v>-23.019631054552619</v>
      </c>
      <c r="DZ9" s="516">
        <v>14701</v>
      </c>
      <c r="EA9" s="513">
        <v>-21.994057094343617</v>
      </c>
      <c r="EB9" s="516">
        <v>23376</v>
      </c>
      <c r="EC9" s="513">
        <v>9.9322799097065513</v>
      </c>
      <c r="ED9" s="1399">
        <v>26027</v>
      </c>
      <c r="EE9" s="1241">
        <v>6.7292708931353928</v>
      </c>
      <c r="EF9" s="1399">
        <v>19596</v>
      </c>
      <c r="EG9" s="1241">
        <v>21.142433234421361</v>
      </c>
      <c r="EH9" s="1399">
        <v>27615</v>
      </c>
      <c r="EI9" s="1241">
        <v>35.208578143360768</v>
      </c>
      <c r="EJ9" s="1399">
        <v>26262</v>
      </c>
      <c r="EK9" s="1241">
        <v>30.338974638939902</v>
      </c>
      <c r="EL9" s="1399">
        <v>26998</v>
      </c>
      <c r="EM9" s="513">
        <v>17.617844384421019</v>
      </c>
      <c r="EN9" s="1399">
        <v>26461</v>
      </c>
      <c r="EO9" s="1241">
        <v>25.842963808436778</v>
      </c>
      <c r="EP9" s="507">
        <v>264438</v>
      </c>
      <c r="EQ9" s="1675">
        <v>282335</v>
      </c>
      <c r="ER9" s="1676">
        <v>16.046363468217592</v>
      </c>
      <c r="ES9" s="1081">
        <v>111479</v>
      </c>
      <c r="ET9" s="1754">
        <v>126922</v>
      </c>
      <c r="EU9" s="1399">
        <v>21386</v>
      </c>
      <c r="EV9" s="513">
        <v>18.903591682419659</v>
      </c>
      <c r="EW9" s="1399">
        <v>21750</v>
      </c>
      <c r="EX9" s="513">
        <v>7.7319332309673712</v>
      </c>
      <c r="EY9" s="1399">
        <v>32556</v>
      </c>
      <c r="EZ9" s="513">
        <v>65.932721712538239</v>
      </c>
      <c r="FA9" s="1399">
        <v>27708</v>
      </c>
      <c r="FB9" s="513">
        <v>77.535721150765681</v>
      </c>
      <c r="FC9" s="1399">
        <v>17772</v>
      </c>
      <c r="FD9" s="513">
        <v>20.8897353921502</v>
      </c>
      <c r="FE9" s="1399">
        <v>26841</v>
      </c>
      <c r="FF9" s="513">
        <v>14.822895277207394</v>
      </c>
      <c r="FG9" s="1399">
        <v>27388</v>
      </c>
      <c r="FH9" s="513">
        <v>5.2291850770353818</v>
      </c>
      <c r="FI9" s="1399">
        <v>16591</v>
      </c>
      <c r="FJ9" s="513">
        <v>-15.334762196366597</v>
      </c>
      <c r="FK9" s="1399">
        <v>6157</v>
      </c>
      <c r="FL9" s="513">
        <v>-77.704146297302188</v>
      </c>
      <c r="FM9" s="1399">
        <v>12582</v>
      </c>
      <c r="FN9" s="513">
        <v>-52.090472926662095</v>
      </c>
      <c r="FO9" s="1399">
        <v>18512</v>
      </c>
      <c r="FP9" s="1241">
        <v>-31.43195792280909</v>
      </c>
      <c r="FQ9" s="1399">
        <v>25787</v>
      </c>
      <c r="FR9" s="513">
        <v>-2.5471448546918083</v>
      </c>
      <c r="FS9" s="2084">
        <v>255030</v>
      </c>
      <c r="FT9" s="2085">
        <v>-3.5577337598983547</v>
      </c>
      <c r="FU9" s="1347"/>
      <c r="FV9" s="1081">
        <f t="shared" si="1"/>
        <v>148013</v>
      </c>
      <c r="FW9" s="1552">
        <v>122457</v>
      </c>
      <c r="FX9" s="2178">
        <v>-3.5179086368005557</v>
      </c>
      <c r="FY9" s="2439">
        <v>15793</v>
      </c>
      <c r="FZ9" s="2470">
        <v>-26.152623211446752</v>
      </c>
      <c r="GA9" s="2441"/>
      <c r="GB9" s="2440"/>
      <c r="GC9" s="2441"/>
      <c r="GD9" s="2440"/>
      <c r="GE9" s="2441"/>
      <c r="GF9" s="2440"/>
      <c r="GG9" s="2441"/>
      <c r="GH9" s="2440"/>
      <c r="GI9" s="2441"/>
      <c r="GJ9" s="2440"/>
      <c r="GK9" s="2441"/>
      <c r="GL9" s="2440"/>
      <c r="GM9" s="2441"/>
      <c r="GN9" s="2440"/>
      <c r="GO9" s="2441"/>
      <c r="GP9" s="2440"/>
      <c r="GQ9" s="2441"/>
      <c r="GR9" s="2440"/>
      <c r="GS9" s="2441"/>
      <c r="GT9" s="2442"/>
      <c r="GU9" s="2443"/>
      <c r="GV9" s="2444"/>
      <c r="GW9" s="2779"/>
      <c r="GX9" s="517"/>
      <c r="GY9" s="1805"/>
      <c r="GZ9" s="2781"/>
      <c r="HA9" s="2032"/>
      <c r="HB9" s="2039"/>
      <c r="HC9" s="2791"/>
      <c r="HD9" s="2047"/>
      <c r="HE9" s="2054"/>
      <c r="HF9" s="2794"/>
      <c r="HG9" s="1552"/>
      <c r="HH9" s="2077"/>
      <c r="HI9" s="2783"/>
      <c r="HK9" s="32"/>
    </row>
    <row r="10" spans="2:219" ht="101.25" customHeight="1" thickBot="1">
      <c r="B10" s="2701" t="s">
        <v>140</v>
      </c>
      <c r="C10" s="2763"/>
      <c r="D10" s="547">
        <v>175162</v>
      </c>
      <c r="E10" s="548">
        <v>184227</v>
      </c>
      <c r="F10" s="548">
        <v>144370</v>
      </c>
      <c r="G10" s="549">
        <v>158742</v>
      </c>
      <c r="H10" s="550">
        <v>61429</v>
      </c>
      <c r="I10" s="741">
        <v>73880</v>
      </c>
      <c r="J10" s="548">
        <v>165736</v>
      </c>
      <c r="K10" s="549">
        <v>157879</v>
      </c>
      <c r="L10" s="550">
        <v>81007</v>
      </c>
      <c r="M10" s="741">
        <v>81234</v>
      </c>
      <c r="N10" s="548">
        <v>146336</v>
      </c>
      <c r="O10" s="549">
        <v>155318</v>
      </c>
      <c r="P10" s="550">
        <v>50684</v>
      </c>
      <c r="Q10" s="741">
        <v>65997</v>
      </c>
      <c r="R10" s="551">
        <v>174263</v>
      </c>
      <c r="S10" s="549">
        <v>174100</v>
      </c>
      <c r="T10" s="550">
        <v>85119</v>
      </c>
      <c r="U10" s="741">
        <v>85608</v>
      </c>
      <c r="V10" s="551">
        <v>168997</v>
      </c>
      <c r="W10" s="549">
        <v>161363</v>
      </c>
      <c r="X10" s="550">
        <v>81608</v>
      </c>
      <c r="Y10" s="741">
        <v>85661</v>
      </c>
      <c r="Z10" s="551">
        <v>147498</v>
      </c>
      <c r="AA10" s="549">
        <v>145796</v>
      </c>
      <c r="AB10" s="550">
        <v>66915</v>
      </c>
      <c r="AC10" s="741">
        <v>73027</v>
      </c>
      <c r="AD10" s="552">
        <v>142206</v>
      </c>
      <c r="AE10" s="549">
        <v>138907</v>
      </c>
      <c r="AF10" s="550">
        <v>67445</v>
      </c>
      <c r="AG10" s="741">
        <v>71559</v>
      </c>
      <c r="AH10" s="552">
        <v>143424</v>
      </c>
      <c r="AI10" s="549">
        <v>153918</v>
      </c>
      <c r="AJ10" s="550">
        <v>65570</v>
      </c>
      <c r="AK10" s="741">
        <v>79028</v>
      </c>
      <c r="AL10" s="553">
        <v>11949</v>
      </c>
      <c r="AM10" s="554"/>
      <c r="AN10" s="555">
        <v>13958</v>
      </c>
      <c r="AO10" s="554"/>
      <c r="AP10" s="555">
        <v>14342</v>
      </c>
      <c r="AQ10" s="554"/>
      <c r="AR10" s="555">
        <v>14407</v>
      </c>
      <c r="AS10" s="554"/>
      <c r="AT10" s="555">
        <v>10774</v>
      </c>
      <c r="AU10" s="554"/>
      <c r="AV10" s="555">
        <v>15053</v>
      </c>
      <c r="AW10" s="554"/>
      <c r="AX10" s="555">
        <v>14303</v>
      </c>
      <c r="AY10" s="554"/>
      <c r="AZ10" s="555">
        <v>11048</v>
      </c>
      <c r="BA10" s="554"/>
      <c r="BB10" s="555">
        <v>16839</v>
      </c>
      <c r="BC10" s="554"/>
      <c r="BD10" s="555">
        <v>12272</v>
      </c>
      <c r="BE10" s="554"/>
      <c r="BF10" s="555">
        <v>12315</v>
      </c>
      <c r="BG10" s="554"/>
      <c r="BH10" s="555">
        <v>13421</v>
      </c>
      <c r="BI10" s="554"/>
      <c r="BJ10" s="556">
        <f t="shared" si="0"/>
        <v>160681</v>
      </c>
      <c r="BK10" s="549">
        <v>165796</v>
      </c>
      <c r="BL10" s="550">
        <v>80483</v>
      </c>
      <c r="BM10" s="741">
        <v>82424</v>
      </c>
      <c r="BN10" s="553">
        <v>11722</v>
      </c>
      <c r="BO10" s="528">
        <v>-1.8997405640639329</v>
      </c>
      <c r="BP10" s="555">
        <v>15815</v>
      </c>
      <c r="BQ10" s="528">
        <v>13.304198309213348</v>
      </c>
      <c r="BR10" s="555">
        <v>17827</v>
      </c>
      <c r="BS10" s="528">
        <v>24.299260912006687</v>
      </c>
      <c r="BT10" s="555">
        <v>17681</v>
      </c>
      <c r="BU10" s="528">
        <v>22.725064204900391</v>
      </c>
      <c r="BV10" s="555">
        <v>11725</v>
      </c>
      <c r="BW10" s="528">
        <v>8.8268052719509882</v>
      </c>
      <c r="BX10" s="555">
        <v>16207</v>
      </c>
      <c r="BY10" s="528">
        <v>7.6662459310436333</v>
      </c>
      <c r="BZ10" s="555">
        <v>16990</v>
      </c>
      <c r="CA10" s="528">
        <v>18.786268614975882</v>
      </c>
      <c r="CB10" s="555">
        <v>14269</v>
      </c>
      <c r="CC10" s="528">
        <v>29.154598117306307</v>
      </c>
      <c r="CD10" s="555">
        <v>12378</v>
      </c>
      <c r="CE10" s="528">
        <v>-26.492071975770543</v>
      </c>
      <c r="CF10" s="555">
        <v>12913</v>
      </c>
      <c r="CG10" s="528">
        <v>5.2232724902216603</v>
      </c>
      <c r="CH10" s="555">
        <v>19298</v>
      </c>
      <c r="CI10" s="528">
        <v>56.703207470564337</v>
      </c>
      <c r="CJ10" s="555">
        <v>12153</v>
      </c>
      <c r="CK10" s="528">
        <v>-9.447880187765449</v>
      </c>
      <c r="CL10" s="523">
        <f t="shared" si="2"/>
        <v>178978</v>
      </c>
      <c r="CM10" s="520">
        <v>171818</v>
      </c>
      <c r="CN10" s="521">
        <v>90977</v>
      </c>
      <c r="CO10" s="741">
        <v>89250</v>
      </c>
      <c r="CP10" s="557">
        <v>8250</v>
      </c>
      <c r="CQ10" s="530">
        <v>-29.619518853437981</v>
      </c>
      <c r="CR10" s="555">
        <v>12814</v>
      </c>
      <c r="CS10" s="531">
        <v>-18.975656022763204</v>
      </c>
      <c r="CT10" s="558">
        <v>17140</v>
      </c>
      <c r="CU10" s="531">
        <v>-3.8537050541313675</v>
      </c>
      <c r="CV10" s="558">
        <v>15332</v>
      </c>
      <c r="CW10" s="531">
        <v>-13.285447655675583</v>
      </c>
      <c r="CX10" s="558">
        <v>13348</v>
      </c>
      <c r="CY10" s="531">
        <v>13.842217484008529</v>
      </c>
      <c r="CZ10" s="558">
        <v>13971</v>
      </c>
      <c r="DA10" s="531">
        <v>-13.796507681865862</v>
      </c>
      <c r="DB10" s="558">
        <v>13194</v>
      </c>
      <c r="DC10" s="531">
        <v>-22.342554443790462</v>
      </c>
      <c r="DD10" s="558">
        <v>14771</v>
      </c>
      <c r="DE10" s="531">
        <v>3.5181161959492613</v>
      </c>
      <c r="DF10" s="558">
        <v>16653</v>
      </c>
      <c r="DG10" s="531">
        <v>34.537081919534671</v>
      </c>
      <c r="DH10" s="558">
        <v>14028</v>
      </c>
      <c r="DI10" s="531">
        <v>8.6347092077751171</v>
      </c>
      <c r="DJ10" s="558">
        <v>17811</v>
      </c>
      <c r="DK10" s="531">
        <v>-7.7054617058762602</v>
      </c>
      <c r="DL10" s="555">
        <v>12988</v>
      </c>
      <c r="DM10" s="531">
        <v>6.8707315066238692</v>
      </c>
      <c r="DN10" s="1248">
        <v>170300</v>
      </c>
      <c r="DO10" s="549">
        <v>178185</v>
      </c>
      <c r="DP10" s="1081">
        <v>80855</v>
      </c>
      <c r="DQ10" s="1090">
        <v>87269</v>
      </c>
      <c r="DR10" s="1152">
        <v>16500</v>
      </c>
      <c r="DS10" s="1242">
        <v>100</v>
      </c>
      <c r="DT10" s="555">
        <v>14503</v>
      </c>
      <c r="DU10" s="1238">
        <v>13.180895895114702</v>
      </c>
      <c r="DV10" s="555">
        <v>15086</v>
      </c>
      <c r="DW10" s="531">
        <v>-11.983663943990663</v>
      </c>
      <c r="DX10" s="558">
        <v>12842</v>
      </c>
      <c r="DY10" s="531">
        <v>-16.240542655883118</v>
      </c>
      <c r="DZ10" s="558">
        <v>7294</v>
      </c>
      <c r="EA10" s="531">
        <v>-45.355109379682347</v>
      </c>
      <c r="EB10" s="558">
        <v>9182</v>
      </c>
      <c r="EC10" s="531">
        <v>-34.278147591439406</v>
      </c>
      <c r="ED10" s="1402">
        <v>16564</v>
      </c>
      <c r="EE10" s="1242">
        <v>25.541912990753374</v>
      </c>
      <c r="EF10" s="1402">
        <v>10934</v>
      </c>
      <c r="EG10" s="1242">
        <v>-25.976575722699877</v>
      </c>
      <c r="EH10" s="1402">
        <v>16698</v>
      </c>
      <c r="EI10" s="1242">
        <v>0.27022158169698685</v>
      </c>
      <c r="EJ10" s="1402">
        <v>24588</v>
      </c>
      <c r="EK10" s="1242">
        <v>75.278015397775874</v>
      </c>
      <c r="EL10" s="1402">
        <v>16888</v>
      </c>
      <c r="EM10" s="531">
        <v>-5.182190780978047</v>
      </c>
      <c r="EN10" s="1402">
        <v>14859</v>
      </c>
      <c r="EO10" s="1242">
        <v>14.40560517400678</v>
      </c>
      <c r="EP10" s="551">
        <v>175938</v>
      </c>
      <c r="EQ10" s="1680">
        <v>177557</v>
      </c>
      <c r="ER10" s="1678">
        <v>-0.35244268597244854</v>
      </c>
      <c r="ES10" s="1081">
        <v>75407</v>
      </c>
      <c r="ET10" s="1757">
        <v>73514</v>
      </c>
      <c r="EU10" s="1402">
        <v>14016</v>
      </c>
      <c r="EV10" s="531">
        <v>-15.054545454545448</v>
      </c>
      <c r="EW10" s="1402">
        <v>15240</v>
      </c>
      <c r="EX10" s="531">
        <v>5.0817072329862896</v>
      </c>
      <c r="EY10" s="1402">
        <v>18452</v>
      </c>
      <c r="EZ10" s="531">
        <v>22.312077422776071</v>
      </c>
      <c r="FA10" s="1402">
        <v>21379</v>
      </c>
      <c r="FB10" s="531">
        <v>66.477184239215063</v>
      </c>
      <c r="FC10" s="1402">
        <v>10343</v>
      </c>
      <c r="FD10" s="531">
        <v>41.801480669043059</v>
      </c>
      <c r="FE10" s="1402">
        <v>16745</v>
      </c>
      <c r="FF10" s="531">
        <v>82.367675887606197</v>
      </c>
      <c r="FG10" s="1402">
        <v>28330</v>
      </c>
      <c r="FH10" s="531">
        <v>71.033566771311285</v>
      </c>
      <c r="FI10" s="1402">
        <v>11239</v>
      </c>
      <c r="FJ10" s="531">
        <v>2.7894640570697078</v>
      </c>
      <c r="FK10" s="1402">
        <v>7019</v>
      </c>
      <c r="FL10" s="531">
        <v>-57.965025751587021</v>
      </c>
      <c r="FM10" s="1402">
        <v>11524</v>
      </c>
      <c r="FN10" s="531">
        <v>-53.131608914917841</v>
      </c>
      <c r="FO10" s="1402">
        <v>15816</v>
      </c>
      <c r="FP10" s="1242">
        <v>-6.3477025106584648</v>
      </c>
      <c r="FQ10" s="1402">
        <v>18305</v>
      </c>
      <c r="FR10" s="531">
        <v>23.191331852749173</v>
      </c>
      <c r="FS10" s="2086">
        <v>188408</v>
      </c>
      <c r="FT10" s="2087">
        <v>7.0877240846207314</v>
      </c>
      <c r="FU10" s="1350"/>
      <c r="FV10" s="1081">
        <f t="shared" si="1"/>
        <v>96175</v>
      </c>
      <c r="FW10" s="1555">
        <v>95055</v>
      </c>
      <c r="FX10" s="2179">
        <v>29.301901678591832</v>
      </c>
      <c r="FY10" s="2454">
        <v>14300</v>
      </c>
      <c r="FZ10" s="2471">
        <v>2.0262557077625587</v>
      </c>
      <c r="GA10" s="2455"/>
      <c r="GB10" s="2446"/>
      <c r="GC10" s="2455"/>
      <c r="GD10" s="2446"/>
      <c r="GE10" s="2455"/>
      <c r="GF10" s="2446"/>
      <c r="GG10" s="2455"/>
      <c r="GH10" s="2446"/>
      <c r="GI10" s="2455"/>
      <c r="GJ10" s="2446"/>
      <c r="GK10" s="2455"/>
      <c r="GL10" s="2446"/>
      <c r="GM10" s="2455"/>
      <c r="GN10" s="2446"/>
      <c r="GO10" s="2455"/>
      <c r="GP10" s="2446"/>
      <c r="GQ10" s="2455"/>
      <c r="GR10" s="2446"/>
      <c r="GS10" s="2455"/>
      <c r="GT10" s="2448"/>
      <c r="GU10" s="2456"/>
      <c r="GV10" s="2450"/>
      <c r="GW10" s="1773"/>
      <c r="GX10" s="533"/>
      <c r="GY10" s="1806"/>
      <c r="GZ10" s="2072"/>
      <c r="HA10" s="2035"/>
      <c r="HB10" s="2042"/>
      <c r="HC10" s="2066"/>
      <c r="HD10" s="2047"/>
      <c r="HE10" s="2054"/>
      <c r="HF10" s="2060"/>
      <c r="HG10" s="1555"/>
      <c r="HH10" s="2078"/>
      <c r="HI10" s="1766"/>
      <c r="HK10" s="32"/>
    </row>
    <row r="11" spans="2:219" ht="90.75" customHeight="1" thickBot="1">
      <c r="B11" s="2768" t="s">
        <v>141</v>
      </c>
      <c r="C11" s="2769"/>
      <c r="D11" s="547">
        <v>328322</v>
      </c>
      <c r="E11" s="548">
        <v>393438</v>
      </c>
      <c r="F11" s="548">
        <v>237674</v>
      </c>
      <c r="G11" s="549">
        <v>262762</v>
      </c>
      <c r="H11" s="550">
        <v>88158</v>
      </c>
      <c r="I11" s="741">
        <v>100597</v>
      </c>
      <c r="J11" s="548">
        <v>285135</v>
      </c>
      <c r="K11" s="549">
        <v>272431</v>
      </c>
      <c r="L11" s="550">
        <v>149344</v>
      </c>
      <c r="M11" s="741">
        <v>140996</v>
      </c>
      <c r="N11" s="548">
        <v>242607</v>
      </c>
      <c r="O11" s="549">
        <v>266228</v>
      </c>
      <c r="P11" s="550">
        <v>96882</v>
      </c>
      <c r="Q11" s="741">
        <v>108185</v>
      </c>
      <c r="R11" s="551">
        <v>355786</v>
      </c>
      <c r="S11" s="549">
        <v>361743</v>
      </c>
      <c r="T11" s="550">
        <v>180793</v>
      </c>
      <c r="U11" s="741">
        <v>173585</v>
      </c>
      <c r="V11" s="551">
        <v>360494</v>
      </c>
      <c r="W11" s="549">
        <v>349946</v>
      </c>
      <c r="X11" s="550">
        <v>191460</v>
      </c>
      <c r="Y11" s="741">
        <v>182364</v>
      </c>
      <c r="Z11" s="551">
        <v>344603</v>
      </c>
      <c r="AA11" s="549">
        <v>338678</v>
      </c>
      <c r="AB11" s="550">
        <v>159362</v>
      </c>
      <c r="AC11" s="741">
        <v>168131</v>
      </c>
      <c r="AD11" s="552">
        <v>324517</v>
      </c>
      <c r="AE11" s="549">
        <v>312587</v>
      </c>
      <c r="AF11" s="550">
        <v>151363</v>
      </c>
      <c r="AG11" s="741">
        <v>156238</v>
      </c>
      <c r="AH11" s="552">
        <v>236926</v>
      </c>
      <c r="AI11" s="549">
        <v>227475</v>
      </c>
      <c r="AJ11" s="550">
        <v>118557</v>
      </c>
      <c r="AK11" s="741">
        <v>111185</v>
      </c>
      <c r="AL11" s="553">
        <v>16145</v>
      </c>
      <c r="AM11" s="554"/>
      <c r="AN11" s="555">
        <v>19026</v>
      </c>
      <c r="AO11" s="554"/>
      <c r="AP11" s="555">
        <v>20264</v>
      </c>
      <c r="AQ11" s="554"/>
      <c r="AR11" s="555">
        <v>19561</v>
      </c>
      <c r="AS11" s="554"/>
      <c r="AT11" s="555">
        <v>15354</v>
      </c>
      <c r="AU11" s="554"/>
      <c r="AV11" s="555">
        <v>18040</v>
      </c>
      <c r="AW11" s="554"/>
      <c r="AX11" s="555">
        <v>16668</v>
      </c>
      <c r="AY11" s="554"/>
      <c r="AZ11" s="555">
        <v>16352</v>
      </c>
      <c r="BA11" s="554"/>
      <c r="BB11" s="555">
        <v>20882</v>
      </c>
      <c r="BC11" s="554"/>
      <c r="BD11" s="555">
        <v>21406</v>
      </c>
      <c r="BE11" s="554"/>
      <c r="BF11" s="555">
        <v>19128</v>
      </c>
      <c r="BG11" s="554"/>
      <c r="BH11" s="555">
        <v>22191</v>
      </c>
      <c r="BI11" s="554"/>
      <c r="BJ11" s="556">
        <f t="shared" si="0"/>
        <v>225017</v>
      </c>
      <c r="BK11" s="549">
        <v>233972</v>
      </c>
      <c r="BL11" s="550">
        <v>108390</v>
      </c>
      <c r="BM11" s="741">
        <v>106857</v>
      </c>
      <c r="BN11" s="553">
        <v>19395</v>
      </c>
      <c r="BO11" s="528">
        <v>20.130071229482809</v>
      </c>
      <c r="BP11" s="555">
        <v>21747</v>
      </c>
      <c r="BQ11" s="528">
        <v>14.301482182276885</v>
      </c>
      <c r="BR11" s="555">
        <v>23248</v>
      </c>
      <c r="BS11" s="528">
        <v>14.725621792341087</v>
      </c>
      <c r="BT11" s="555">
        <v>20064</v>
      </c>
      <c r="BU11" s="528">
        <v>2.5714431777516467</v>
      </c>
      <c r="BV11" s="555">
        <v>16532</v>
      </c>
      <c r="BW11" s="528">
        <v>7.6722678129477657</v>
      </c>
      <c r="BX11" s="555">
        <v>17367</v>
      </c>
      <c r="BY11" s="528">
        <v>-3.7305986696230633</v>
      </c>
      <c r="BZ11" s="555">
        <v>16890</v>
      </c>
      <c r="CA11" s="528">
        <v>1.331893448524113</v>
      </c>
      <c r="CB11" s="555">
        <v>17587</v>
      </c>
      <c r="CC11" s="528">
        <v>7.5525929549902173</v>
      </c>
      <c r="CD11" s="555">
        <v>20217</v>
      </c>
      <c r="CE11" s="528">
        <v>-3.1845608658174598</v>
      </c>
      <c r="CF11" s="555">
        <v>24874</v>
      </c>
      <c r="CG11" s="528">
        <v>16.201065121928423</v>
      </c>
      <c r="CH11" s="555">
        <v>21164</v>
      </c>
      <c r="CI11" s="528">
        <v>10.644081974069437</v>
      </c>
      <c r="CJ11" s="555">
        <v>21514</v>
      </c>
      <c r="CK11" s="528">
        <v>-3.0507863548285457</v>
      </c>
      <c r="CL11" s="552">
        <f t="shared" si="2"/>
        <v>240599</v>
      </c>
      <c r="CM11" s="549">
        <v>238438</v>
      </c>
      <c r="CN11" s="550">
        <v>118353</v>
      </c>
      <c r="CO11" s="741">
        <v>108657</v>
      </c>
      <c r="CP11" s="557">
        <v>18490</v>
      </c>
      <c r="CQ11" s="530">
        <v>-4.6661510698633606</v>
      </c>
      <c r="CR11" s="555">
        <v>21165</v>
      </c>
      <c r="CS11" s="531">
        <v>-2.6762312043040453</v>
      </c>
      <c r="CT11" s="558">
        <v>22574</v>
      </c>
      <c r="CU11" s="531">
        <v>-2.8991741225051726</v>
      </c>
      <c r="CV11" s="558">
        <v>21562</v>
      </c>
      <c r="CW11" s="531">
        <v>7.4661084529505501</v>
      </c>
      <c r="CX11" s="558">
        <v>18439</v>
      </c>
      <c r="CY11" s="531">
        <v>11.535204451971936</v>
      </c>
      <c r="CZ11" s="558">
        <v>19649</v>
      </c>
      <c r="DA11" s="531">
        <v>13.139862958484485</v>
      </c>
      <c r="DB11" s="558">
        <v>24674</v>
      </c>
      <c r="DC11" s="531">
        <v>46.08644168146833</v>
      </c>
      <c r="DD11" s="558">
        <v>17630</v>
      </c>
      <c r="DE11" s="531">
        <v>0.24449877750612359</v>
      </c>
      <c r="DF11" s="558">
        <v>22972</v>
      </c>
      <c r="DG11" s="531">
        <v>13.627145471632772</v>
      </c>
      <c r="DH11" s="558">
        <v>27383</v>
      </c>
      <c r="DI11" s="531">
        <v>10.086837661815551</v>
      </c>
      <c r="DJ11" s="558">
        <v>24768</v>
      </c>
      <c r="DK11" s="531">
        <v>17.028917028917022</v>
      </c>
      <c r="DL11" s="555">
        <v>24365</v>
      </c>
      <c r="DM11" s="531">
        <v>13.251836013758478</v>
      </c>
      <c r="DN11" s="1248">
        <v>263671</v>
      </c>
      <c r="DO11" s="549">
        <v>268531</v>
      </c>
      <c r="DP11" s="1083">
        <v>121879</v>
      </c>
      <c r="DQ11" s="1090">
        <v>124926</v>
      </c>
      <c r="DR11" s="1152">
        <v>21432</v>
      </c>
      <c r="DS11" s="1242">
        <v>15.911303407247161</v>
      </c>
      <c r="DT11" s="555">
        <v>21705</v>
      </c>
      <c r="DU11" s="1238">
        <v>2.5513819985825563</v>
      </c>
      <c r="DV11" s="555">
        <v>23952</v>
      </c>
      <c r="DW11" s="531">
        <v>6.1043678568264426</v>
      </c>
      <c r="DX11" s="558">
        <v>21423</v>
      </c>
      <c r="DY11" s="531">
        <v>-0.64465262962619363</v>
      </c>
      <c r="DZ11" s="558">
        <v>5469</v>
      </c>
      <c r="EA11" s="531">
        <v>-70.340040132328227</v>
      </c>
      <c r="EB11" s="558">
        <v>5733</v>
      </c>
      <c r="EC11" s="531">
        <v>-70.822942643391528</v>
      </c>
      <c r="ED11" s="1402">
        <v>8089</v>
      </c>
      <c r="EE11" s="1242">
        <v>-67.216503201750839</v>
      </c>
      <c r="EF11" s="1402">
        <v>8908</v>
      </c>
      <c r="EG11" s="1242">
        <v>-49.472490073737951</v>
      </c>
      <c r="EH11" s="1402">
        <v>14904</v>
      </c>
      <c r="EI11" s="1242">
        <v>-35.121016890127109</v>
      </c>
      <c r="EJ11" s="1402">
        <v>19858</v>
      </c>
      <c r="EK11" s="1242">
        <v>-27.480553628163463</v>
      </c>
      <c r="EL11" s="1402">
        <v>23778</v>
      </c>
      <c r="EM11" s="531">
        <v>-3.9970930232558146</v>
      </c>
      <c r="EN11" s="1402">
        <v>20878</v>
      </c>
      <c r="EO11" s="1242">
        <v>-14.311512415349895</v>
      </c>
      <c r="EP11" s="551">
        <v>196129</v>
      </c>
      <c r="EQ11" s="1680">
        <v>185660</v>
      </c>
      <c r="ER11" s="1678">
        <v>-30.860868949953641</v>
      </c>
      <c r="ES11" s="1083">
        <v>99714</v>
      </c>
      <c r="ET11" s="1757">
        <v>64526</v>
      </c>
      <c r="EU11" s="1402">
        <v>12876</v>
      </c>
      <c r="EV11" s="531">
        <v>-39.921612541993277</v>
      </c>
      <c r="EW11" s="1402">
        <v>18968</v>
      </c>
      <c r="EX11" s="531">
        <v>-12.609997696383317</v>
      </c>
      <c r="EY11" s="1402">
        <v>24776</v>
      </c>
      <c r="EZ11" s="531">
        <v>3.4402137608550447</v>
      </c>
      <c r="FA11" s="1402">
        <v>20196</v>
      </c>
      <c r="FB11" s="531">
        <v>-5.727489147178261</v>
      </c>
      <c r="FC11" s="1402">
        <v>14889</v>
      </c>
      <c r="FD11" s="531">
        <v>172.24355458036206</v>
      </c>
      <c r="FE11" s="1402">
        <v>21945</v>
      </c>
      <c r="FF11" s="531">
        <v>282.7838827838828</v>
      </c>
      <c r="FG11" s="1402">
        <v>20928</v>
      </c>
      <c r="FH11" s="531">
        <v>158.72172085548277</v>
      </c>
      <c r="FI11" s="1402">
        <v>13531</v>
      </c>
      <c r="FJ11" s="531">
        <v>51.897171082173344</v>
      </c>
      <c r="FK11" s="1402">
        <v>8104</v>
      </c>
      <c r="FL11" s="531">
        <v>-45.625335480407948</v>
      </c>
      <c r="FM11" s="1402">
        <v>9147</v>
      </c>
      <c r="FN11" s="531">
        <v>-53.937959512539024</v>
      </c>
      <c r="FO11" s="1402">
        <v>19731</v>
      </c>
      <c r="FP11" s="1242">
        <v>-17.019934393136509</v>
      </c>
      <c r="FQ11" s="1402">
        <v>16292</v>
      </c>
      <c r="FR11" s="531">
        <v>-21.965705527349371</v>
      </c>
      <c r="FS11" s="2086">
        <v>201383</v>
      </c>
      <c r="FT11" s="2087">
        <v>2.6788491248107107</v>
      </c>
      <c r="FU11" s="1350"/>
      <c r="FV11" s="1083">
        <f t="shared" si="1"/>
        <v>113650</v>
      </c>
      <c r="FW11" s="1555">
        <v>99593</v>
      </c>
      <c r="FX11" s="2179">
        <v>54.345535133124628</v>
      </c>
      <c r="FY11" s="2454">
        <v>13946</v>
      </c>
      <c r="FZ11" s="2471">
        <v>8.3100341721031441</v>
      </c>
      <c r="GA11" s="2455"/>
      <c r="GB11" s="2446"/>
      <c r="GC11" s="2455"/>
      <c r="GD11" s="2446"/>
      <c r="GE11" s="2455"/>
      <c r="GF11" s="2446"/>
      <c r="GG11" s="2455"/>
      <c r="GH11" s="2446"/>
      <c r="GI11" s="2455"/>
      <c r="GJ11" s="2446"/>
      <c r="GK11" s="2455"/>
      <c r="GL11" s="2446"/>
      <c r="GM11" s="2455"/>
      <c r="GN11" s="2446"/>
      <c r="GO11" s="2455"/>
      <c r="GP11" s="2446"/>
      <c r="GQ11" s="2455"/>
      <c r="GR11" s="2446"/>
      <c r="GS11" s="2455"/>
      <c r="GT11" s="2448"/>
      <c r="GU11" s="2456"/>
      <c r="GV11" s="2450"/>
      <c r="GW11" s="1773"/>
      <c r="GX11" s="533"/>
      <c r="GY11" s="1806"/>
      <c r="GZ11" s="2072"/>
      <c r="HA11" s="2035"/>
      <c r="HB11" s="2042"/>
      <c r="HC11" s="2068"/>
      <c r="HD11" s="2049"/>
      <c r="HE11" s="2056"/>
      <c r="HF11" s="2062"/>
      <c r="HG11" s="1555"/>
      <c r="HH11" s="2078"/>
      <c r="HI11" s="1767"/>
      <c r="HK11" s="32"/>
    </row>
    <row r="12" spans="2:219" ht="63" customHeight="1" thickBot="1">
      <c r="B12" s="2701" t="s">
        <v>142</v>
      </c>
      <c r="C12" s="2763"/>
      <c r="D12" s="559">
        <v>147260</v>
      </c>
      <c r="E12" s="548">
        <v>148991</v>
      </c>
      <c r="F12" s="548">
        <v>67655</v>
      </c>
      <c r="G12" s="549">
        <v>60168</v>
      </c>
      <c r="H12" s="550">
        <v>27463</v>
      </c>
      <c r="I12" s="741">
        <v>25991</v>
      </c>
      <c r="J12" s="548">
        <v>77965</v>
      </c>
      <c r="K12" s="549">
        <v>70670</v>
      </c>
      <c r="L12" s="550">
        <v>34179</v>
      </c>
      <c r="M12" s="741">
        <v>35501</v>
      </c>
      <c r="N12" s="548">
        <v>54711</v>
      </c>
      <c r="O12" s="549">
        <v>56399</v>
      </c>
      <c r="P12" s="550">
        <v>20631</v>
      </c>
      <c r="Q12" s="741">
        <v>23859</v>
      </c>
      <c r="R12" s="551">
        <v>64903</v>
      </c>
      <c r="S12" s="549">
        <v>67208</v>
      </c>
      <c r="T12" s="550">
        <v>32621</v>
      </c>
      <c r="U12" s="741">
        <v>32698</v>
      </c>
      <c r="V12" s="551">
        <v>71447</v>
      </c>
      <c r="W12" s="549">
        <v>68625</v>
      </c>
      <c r="X12" s="550">
        <v>37667</v>
      </c>
      <c r="Y12" s="741">
        <v>36863</v>
      </c>
      <c r="Z12" s="551">
        <v>67215</v>
      </c>
      <c r="AA12" s="549">
        <v>65248</v>
      </c>
      <c r="AB12" s="550">
        <v>31155</v>
      </c>
      <c r="AC12" s="741">
        <v>34667</v>
      </c>
      <c r="AD12" s="552">
        <v>58552</v>
      </c>
      <c r="AE12" s="549">
        <v>55284</v>
      </c>
      <c r="AF12" s="550">
        <v>30834</v>
      </c>
      <c r="AG12" s="741">
        <v>33717</v>
      </c>
      <c r="AH12" s="552">
        <v>51739</v>
      </c>
      <c r="AI12" s="549">
        <v>53473</v>
      </c>
      <c r="AJ12" s="550">
        <v>22401</v>
      </c>
      <c r="AK12" s="741">
        <v>28137</v>
      </c>
      <c r="AL12" s="553">
        <v>3288</v>
      </c>
      <c r="AM12" s="554"/>
      <c r="AN12" s="555">
        <v>4226</v>
      </c>
      <c r="AO12" s="554"/>
      <c r="AP12" s="555">
        <v>4110</v>
      </c>
      <c r="AQ12" s="554"/>
      <c r="AR12" s="555">
        <v>4756</v>
      </c>
      <c r="AS12" s="554"/>
      <c r="AT12" s="555">
        <v>4459</v>
      </c>
      <c r="AU12" s="554"/>
      <c r="AV12" s="555">
        <v>4468</v>
      </c>
      <c r="AW12" s="554"/>
      <c r="AX12" s="555">
        <v>5069</v>
      </c>
      <c r="AY12" s="554"/>
      <c r="AZ12" s="555">
        <v>4586</v>
      </c>
      <c r="BA12" s="554"/>
      <c r="BB12" s="555">
        <v>5169</v>
      </c>
      <c r="BC12" s="554"/>
      <c r="BD12" s="555">
        <v>4303</v>
      </c>
      <c r="BE12" s="554"/>
      <c r="BF12" s="555">
        <v>4227</v>
      </c>
      <c r="BG12" s="554"/>
      <c r="BH12" s="555">
        <v>4789</v>
      </c>
      <c r="BI12" s="554"/>
      <c r="BJ12" s="556">
        <f t="shared" si="0"/>
        <v>53450</v>
      </c>
      <c r="BK12" s="549">
        <v>54459</v>
      </c>
      <c r="BL12" s="550">
        <v>25307</v>
      </c>
      <c r="BM12" s="741">
        <v>28507</v>
      </c>
      <c r="BN12" s="553">
        <v>3949</v>
      </c>
      <c r="BO12" s="528">
        <v>20.103406326034062</v>
      </c>
      <c r="BP12" s="555">
        <v>4619</v>
      </c>
      <c r="BQ12" s="528">
        <v>9.2995740653099972</v>
      </c>
      <c r="BR12" s="555">
        <v>4065</v>
      </c>
      <c r="BS12" s="528">
        <v>-1.0948905109489147</v>
      </c>
      <c r="BT12" s="555">
        <v>4774</v>
      </c>
      <c r="BU12" s="528">
        <v>0.37846930193438766</v>
      </c>
      <c r="BV12" s="555">
        <v>4326</v>
      </c>
      <c r="BW12" s="528">
        <v>-2.9827315541601251</v>
      </c>
      <c r="BX12" s="555">
        <v>4907</v>
      </c>
      <c r="BY12" s="528">
        <v>9.8254252461951666</v>
      </c>
      <c r="BZ12" s="555">
        <v>5565</v>
      </c>
      <c r="CA12" s="528">
        <v>9.7849674492010337</v>
      </c>
      <c r="CB12" s="555">
        <v>5059</v>
      </c>
      <c r="CC12" s="528">
        <v>10.313999127780193</v>
      </c>
      <c r="CD12" s="555">
        <v>3845</v>
      </c>
      <c r="CE12" s="528">
        <v>-25.614238730895721</v>
      </c>
      <c r="CF12" s="555">
        <v>4788</v>
      </c>
      <c r="CG12" s="528">
        <v>11.271206135254474</v>
      </c>
      <c r="CH12" s="555">
        <v>5546</v>
      </c>
      <c r="CI12" s="528">
        <v>31.204163709486636</v>
      </c>
      <c r="CJ12" s="555">
        <v>4294</v>
      </c>
      <c r="CK12" s="528">
        <v>-10.336187095427022</v>
      </c>
      <c r="CL12" s="552">
        <f t="shared" si="2"/>
        <v>55737</v>
      </c>
      <c r="CM12" s="549">
        <v>59102</v>
      </c>
      <c r="CN12" s="550">
        <v>26640</v>
      </c>
      <c r="CO12" s="741">
        <v>28476</v>
      </c>
      <c r="CP12" s="557">
        <v>4471</v>
      </c>
      <c r="CQ12" s="560">
        <v>13.218536338313498</v>
      </c>
      <c r="CR12" s="555">
        <v>6101</v>
      </c>
      <c r="CS12" s="528">
        <v>32.084866854297474</v>
      </c>
      <c r="CT12" s="558">
        <v>5426</v>
      </c>
      <c r="CU12" s="528">
        <v>33.480934809348071</v>
      </c>
      <c r="CV12" s="558">
        <v>5917</v>
      </c>
      <c r="CW12" s="528">
        <v>23.94218684541265</v>
      </c>
      <c r="CX12" s="558">
        <v>5058</v>
      </c>
      <c r="CY12" s="528">
        <v>16.920943134535364</v>
      </c>
      <c r="CZ12" s="558">
        <v>5769</v>
      </c>
      <c r="DA12" s="528">
        <v>17.566741389851231</v>
      </c>
      <c r="DB12" s="558">
        <v>7345</v>
      </c>
      <c r="DC12" s="528">
        <v>31.985624438454636</v>
      </c>
      <c r="DD12" s="558">
        <v>6293</v>
      </c>
      <c r="DE12" s="528">
        <v>24.392172366080246</v>
      </c>
      <c r="DF12" s="558">
        <v>5960</v>
      </c>
      <c r="DG12" s="528">
        <v>55.006501950585175</v>
      </c>
      <c r="DH12" s="558">
        <v>4316</v>
      </c>
      <c r="DI12" s="528">
        <v>-9.8579782790309167</v>
      </c>
      <c r="DJ12" s="558">
        <v>6248</v>
      </c>
      <c r="DK12" s="528">
        <v>12.657771366750808</v>
      </c>
      <c r="DL12" s="555">
        <v>4941</v>
      </c>
      <c r="DM12" s="528">
        <v>15.067536096879365</v>
      </c>
      <c r="DN12" s="1248">
        <v>67845</v>
      </c>
      <c r="DO12" s="549">
        <v>67293</v>
      </c>
      <c r="DP12" s="1083">
        <v>32742</v>
      </c>
      <c r="DQ12" s="1090">
        <v>36342</v>
      </c>
      <c r="DR12" s="1152">
        <v>4407</v>
      </c>
      <c r="DS12" s="1243">
        <v>-1.4314471035562519</v>
      </c>
      <c r="DT12" s="555">
        <v>5682</v>
      </c>
      <c r="DU12" s="1239">
        <v>-6.8677266021963703</v>
      </c>
      <c r="DV12" s="555">
        <v>5357</v>
      </c>
      <c r="DW12" s="528">
        <v>-1.2716549944710636</v>
      </c>
      <c r="DX12" s="558">
        <v>5639</v>
      </c>
      <c r="DY12" s="528">
        <v>-4.6983268548250834</v>
      </c>
      <c r="DZ12" s="558">
        <v>3425</v>
      </c>
      <c r="EA12" s="528">
        <v>-32.28548833531039</v>
      </c>
      <c r="EB12" s="558">
        <v>3231</v>
      </c>
      <c r="EC12" s="528">
        <v>-43.993759750390012</v>
      </c>
      <c r="ED12" s="1402">
        <v>4563</v>
      </c>
      <c r="EE12" s="1243">
        <v>-37.876106194690266</v>
      </c>
      <c r="EF12" s="1402">
        <v>3763</v>
      </c>
      <c r="EG12" s="1243">
        <v>-40.203400603845537</v>
      </c>
      <c r="EH12" s="1402">
        <v>4039</v>
      </c>
      <c r="EI12" s="1243">
        <v>-32.231543624161077</v>
      </c>
      <c r="EJ12" s="1402">
        <v>3667</v>
      </c>
      <c r="EK12" s="1243">
        <v>-15.037071362372572</v>
      </c>
      <c r="EL12" s="1402">
        <v>3522</v>
      </c>
      <c r="EM12" s="528">
        <v>-43.629961587708067</v>
      </c>
      <c r="EN12" s="1402">
        <v>4072</v>
      </c>
      <c r="EO12" s="1243">
        <v>-17.587532888079338</v>
      </c>
      <c r="EP12" s="551">
        <v>51367</v>
      </c>
      <c r="EQ12" s="1680">
        <v>47774</v>
      </c>
      <c r="ER12" s="1681">
        <v>-29.005988735826904</v>
      </c>
      <c r="ES12" s="1083">
        <v>27741</v>
      </c>
      <c r="ET12" s="1757">
        <v>24660</v>
      </c>
      <c r="EU12" s="1402">
        <v>3141</v>
      </c>
      <c r="EV12" s="528">
        <v>-28.727025187202187</v>
      </c>
      <c r="EW12" s="1402">
        <v>3915</v>
      </c>
      <c r="EX12" s="528">
        <v>-31.098204857444571</v>
      </c>
      <c r="EY12" s="1402">
        <v>4797</v>
      </c>
      <c r="EZ12" s="528">
        <v>-10.453612096322573</v>
      </c>
      <c r="FA12" s="1402">
        <v>5120</v>
      </c>
      <c r="FB12" s="528">
        <v>-9.2037595318318921</v>
      </c>
      <c r="FC12" s="1402">
        <v>3951</v>
      </c>
      <c r="FD12" s="528">
        <v>15.357664233576656</v>
      </c>
      <c r="FE12" s="1402">
        <v>5327</v>
      </c>
      <c r="FF12" s="528">
        <v>64.871556793562348</v>
      </c>
      <c r="FG12" s="1402">
        <v>5655</v>
      </c>
      <c r="FH12" s="528">
        <v>23.931623931623932</v>
      </c>
      <c r="FI12" s="1402">
        <v>4900</v>
      </c>
      <c r="FJ12" s="528">
        <v>30.215253786872182</v>
      </c>
      <c r="FK12" s="1402">
        <v>4928</v>
      </c>
      <c r="FL12" s="528">
        <v>22.010398613518191</v>
      </c>
      <c r="FM12" s="1402">
        <v>4796</v>
      </c>
      <c r="FN12" s="528">
        <v>30.788110171802572</v>
      </c>
      <c r="FO12" s="1402">
        <v>4978</v>
      </c>
      <c r="FP12" s="1243">
        <v>41.340147643384455</v>
      </c>
      <c r="FQ12" s="1402">
        <v>5546</v>
      </c>
      <c r="FR12" s="528">
        <v>36.198428290766202</v>
      </c>
      <c r="FS12" s="2086">
        <v>57054</v>
      </c>
      <c r="FT12" s="2087">
        <v>11.071310374364856</v>
      </c>
      <c r="FU12" s="1350"/>
      <c r="FV12" s="1083">
        <f t="shared" si="1"/>
        <v>26251</v>
      </c>
      <c r="FW12" s="1555">
        <v>29881</v>
      </c>
      <c r="FX12" s="2181">
        <v>21.171938361719384</v>
      </c>
      <c r="FY12" s="2454">
        <v>3790</v>
      </c>
      <c r="FZ12" s="2472">
        <v>20.662209487424391</v>
      </c>
      <c r="GA12" s="2455"/>
      <c r="GB12" s="2457"/>
      <c r="GC12" s="2455"/>
      <c r="GD12" s="2457"/>
      <c r="GE12" s="2455"/>
      <c r="GF12" s="2457"/>
      <c r="GG12" s="2455"/>
      <c r="GH12" s="2457"/>
      <c r="GI12" s="2455"/>
      <c r="GJ12" s="2457"/>
      <c r="GK12" s="2455"/>
      <c r="GL12" s="2457"/>
      <c r="GM12" s="2455"/>
      <c r="GN12" s="2457"/>
      <c r="GO12" s="2455"/>
      <c r="GP12" s="2457"/>
      <c r="GQ12" s="2455"/>
      <c r="GR12" s="2457"/>
      <c r="GS12" s="2455"/>
      <c r="GT12" s="2458"/>
      <c r="GU12" s="2456"/>
      <c r="GV12" s="2459"/>
      <c r="GW12" s="1773"/>
      <c r="GX12" s="533"/>
      <c r="GY12" s="1806"/>
      <c r="GZ12" s="2072"/>
      <c r="HA12" s="2035"/>
      <c r="HB12" s="2042"/>
      <c r="HC12" s="2066"/>
      <c r="HD12" s="2049"/>
      <c r="HE12" s="2056"/>
      <c r="HF12" s="2060"/>
      <c r="HG12" s="1555"/>
      <c r="HH12" s="2080"/>
      <c r="HI12" s="1766"/>
      <c r="HK12" s="32"/>
    </row>
    <row r="13" spans="2:219" ht="39" customHeight="1" thickBot="1">
      <c r="B13" s="2766" t="s">
        <v>143</v>
      </c>
      <c r="C13" s="2767"/>
      <c r="D13" s="518">
        <v>0</v>
      </c>
      <c r="E13" s="519">
        <v>0</v>
      </c>
      <c r="F13" s="519">
        <v>0</v>
      </c>
      <c r="G13" s="520">
        <v>6099</v>
      </c>
      <c r="H13" s="521">
        <v>3151</v>
      </c>
      <c r="I13" s="739">
        <v>3127</v>
      </c>
      <c r="J13" s="519">
        <v>0</v>
      </c>
      <c r="K13" s="520">
        <v>4872</v>
      </c>
      <c r="L13" s="521">
        <v>3506</v>
      </c>
      <c r="M13" s="739">
        <v>2803</v>
      </c>
      <c r="N13" s="519">
        <v>3936</v>
      </c>
      <c r="O13" s="520">
        <v>4432</v>
      </c>
      <c r="P13" s="521">
        <v>1474</v>
      </c>
      <c r="Q13" s="739">
        <v>1668</v>
      </c>
      <c r="R13" s="522">
        <v>4667</v>
      </c>
      <c r="S13" s="520">
        <v>4152</v>
      </c>
      <c r="T13" s="521">
        <v>2662</v>
      </c>
      <c r="U13" s="739">
        <v>2267</v>
      </c>
      <c r="V13" s="522">
        <v>5342</v>
      </c>
      <c r="W13" s="520">
        <v>5342</v>
      </c>
      <c r="X13" s="521">
        <v>1873</v>
      </c>
      <c r="Y13" s="739">
        <v>2150</v>
      </c>
      <c r="Z13" s="522">
        <v>6619</v>
      </c>
      <c r="AA13" s="520">
        <v>6848</v>
      </c>
      <c r="AB13" s="521">
        <v>3055</v>
      </c>
      <c r="AC13" s="739">
        <v>3021</v>
      </c>
      <c r="AD13" s="523">
        <v>6971</v>
      </c>
      <c r="AE13" s="520">
        <v>6593</v>
      </c>
      <c r="AF13" s="521">
        <v>3776</v>
      </c>
      <c r="AG13" s="739">
        <v>3165</v>
      </c>
      <c r="AH13" s="523">
        <v>5629</v>
      </c>
      <c r="AI13" s="520">
        <v>5570</v>
      </c>
      <c r="AJ13" s="521">
        <v>2765</v>
      </c>
      <c r="AK13" s="739">
        <v>2591</v>
      </c>
      <c r="AL13" s="524">
        <v>386</v>
      </c>
      <c r="AM13" s="525"/>
      <c r="AN13" s="526">
        <v>422</v>
      </c>
      <c r="AO13" s="525"/>
      <c r="AP13" s="526">
        <v>601</v>
      </c>
      <c r="AQ13" s="525"/>
      <c r="AR13" s="526">
        <v>598</v>
      </c>
      <c r="AS13" s="525"/>
      <c r="AT13" s="526">
        <v>548</v>
      </c>
      <c r="AU13" s="525"/>
      <c r="AV13" s="526">
        <v>570</v>
      </c>
      <c r="AW13" s="525"/>
      <c r="AX13" s="526">
        <v>496</v>
      </c>
      <c r="AY13" s="525"/>
      <c r="AZ13" s="526">
        <v>462</v>
      </c>
      <c r="BA13" s="525"/>
      <c r="BB13" s="526">
        <v>596</v>
      </c>
      <c r="BC13" s="525"/>
      <c r="BD13" s="526">
        <v>532</v>
      </c>
      <c r="BE13" s="525"/>
      <c r="BF13" s="526">
        <v>603</v>
      </c>
      <c r="BG13" s="525"/>
      <c r="BH13" s="526">
        <v>816</v>
      </c>
      <c r="BI13" s="525"/>
      <c r="BJ13" s="561">
        <f t="shared" si="0"/>
        <v>6630</v>
      </c>
      <c r="BK13" s="488">
        <v>7912</v>
      </c>
      <c r="BL13" s="489">
        <v>3125</v>
      </c>
      <c r="BM13" s="739">
        <v>3270</v>
      </c>
      <c r="BN13" s="524">
        <v>872</v>
      </c>
      <c r="BO13" s="562">
        <v>125.90673575129534</v>
      </c>
      <c r="BP13" s="563">
        <v>908</v>
      </c>
      <c r="BQ13" s="562">
        <v>115.16587677725116</v>
      </c>
      <c r="BR13" s="563">
        <v>911</v>
      </c>
      <c r="BS13" s="562">
        <v>51.580698835274546</v>
      </c>
      <c r="BT13" s="563">
        <v>870</v>
      </c>
      <c r="BU13" s="562">
        <v>45.484949832775925</v>
      </c>
      <c r="BV13" s="563">
        <v>1003</v>
      </c>
      <c r="BW13" s="562">
        <v>83.029197080291965</v>
      </c>
      <c r="BX13" s="563">
        <v>647</v>
      </c>
      <c r="BY13" s="562">
        <v>13.508771929824562</v>
      </c>
      <c r="BZ13" s="563">
        <v>741</v>
      </c>
      <c r="CA13" s="562">
        <v>49.395161290322562</v>
      </c>
      <c r="CB13" s="563">
        <v>567</v>
      </c>
      <c r="CC13" s="562">
        <v>22.727272727272734</v>
      </c>
      <c r="CD13" s="563">
        <v>338</v>
      </c>
      <c r="CE13" s="562">
        <v>-43.288590604026844</v>
      </c>
      <c r="CF13" s="563">
        <v>537</v>
      </c>
      <c r="CG13" s="562">
        <v>0.93984962406014461</v>
      </c>
      <c r="CH13" s="563">
        <v>779</v>
      </c>
      <c r="CI13" s="562">
        <v>29.187396351575444</v>
      </c>
      <c r="CJ13" s="563">
        <v>561</v>
      </c>
      <c r="CK13" s="562">
        <v>-31.25</v>
      </c>
      <c r="CL13" s="1612">
        <f t="shared" si="2"/>
        <v>8734</v>
      </c>
      <c r="CM13" s="564">
        <v>7579</v>
      </c>
      <c r="CN13" s="489">
        <v>5211</v>
      </c>
      <c r="CO13" s="739">
        <v>4166</v>
      </c>
      <c r="CP13" s="565">
        <v>302</v>
      </c>
      <c r="CQ13" s="560">
        <v>-65.366972477064223</v>
      </c>
      <c r="CR13" s="566">
        <v>411</v>
      </c>
      <c r="CS13" s="528">
        <v>-54.735682819383257</v>
      </c>
      <c r="CT13" s="567">
        <v>823</v>
      </c>
      <c r="CU13" s="528">
        <v>-9.6597145993413847</v>
      </c>
      <c r="CV13" s="567">
        <v>903</v>
      </c>
      <c r="CW13" s="528">
        <v>3.7931034482758577</v>
      </c>
      <c r="CX13" s="567">
        <v>460</v>
      </c>
      <c r="CY13" s="528">
        <v>-54.137587238285143</v>
      </c>
      <c r="CZ13" s="567">
        <v>811</v>
      </c>
      <c r="DA13" s="528">
        <v>25.347758887171551</v>
      </c>
      <c r="DB13" s="567">
        <v>979</v>
      </c>
      <c r="DC13" s="528">
        <v>32.118758434547914</v>
      </c>
      <c r="DD13" s="567">
        <v>514</v>
      </c>
      <c r="DE13" s="528">
        <v>-9.3474426807760125</v>
      </c>
      <c r="DF13" s="567">
        <v>891</v>
      </c>
      <c r="DG13" s="528">
        <v>163.60946745562131</v>
      </c>
      <c r="DH13" s="567">
        <v>545</v>
      </c>
      <c r="DI13" s="528">
        <v>1.4897579143389237</v>
      </c>
      <c r="DJ13" s="567">
        <v>579</v>
      </c>
      <c r="DK13" s="528">
        <v>-25.673940949935812</v>
      </c>
      <c r="DL13" s="566">
        <v>774</v>
      </c>
      <c r="DM13" s="528">
        <v>37.967914438502675</v>
      </c>
      <c r="DN13" s="1249">
        <v>7992</v>
      </c>
      <c r="DO13" s="488">
        <v>8286</v>
      </c>
      <c r="DP13" s="1079">
        <v>3710</v>
      </c>
      <c r="DQ13" s="1091">
        <v>4558</v>
      </c>
      <c r="DR13" s="1153">
        <v>384</v>
      </c>
      <c r="DS13" s="1243">
        <v>27.152317880794712</v>
      </c>
      <c r="DT13" s="566">
        <v>819</v>
      </c>
      <c r="DU13" s="1239">
        <v>99.270072992700733</v>
      </c>
      <c r="DV13" s="566">
        <v>627</v>
      </c>
      <c r="DW13" s="528">
        <v>-23.815309842041316</v>
      </c>
      <c r="DX13" s="567">
        <v>749</v>
      </c>
      <c r="DY13" s="528">
        <v>-17.054263565891475</v>
      </c>
      <c r="DZ13" s="567">
        <v>669</v>
      </c>
      <c r="EA13" s="528">
        <v>45.434782608695656</v>
      </c>
      <c r="EB13" s="567">
        <v>1064</v>
      </c>
      <c r="EC13" s="528">
        <v>31.196054254007407</v>
      </c>
      <c r="ED13" s="1403">
        <v>1031</v>
      </c>
      <c r="EE13" s="1243">
        <v>5.311542390194063</v>
      </c>
      <c r="EF13" s="1403">
        <v>397</v>
      </c>
      <c r="EG13" s="1243">
        <v>-22.762645914396884</v>
      </c>
      <c r="EH13" s="1403">
        <v>434</v>
      </c>
      <c r="EI13" s="1243">
        <v>-51.290684624017956</v>
      </c>
      <c r="EJ13" s="1403">
        <v>513</v>
      </c>
      <c r="EK13" s="1243">
        <v>-5.8715596330275162</v>
      </c>
      <c r="EL13" s="1403">
        <v>371</v>
      </c>
      <c r="EM13" s="528">
        <v>-35.924006908462871</v>
      </c>
      <c r="EN13" s="1403">
        <v>390</v>
      </c>
      <c r="EO13" s="1243">
        <v>-49.612403100775197</v>
      </c>
      <c r="EP13" s="1607">
        <v>7448</v>
      </c>
      <c r="EQ13" s="1682">
        <v>7549</v>
      </c>
      <c r="ER13" s="1681">
        <v>-8.8945208785903986</v>
      </c>
      <c r="ES13" s="1079">
        <v>4312</v>
      </c>
      <c r="ET13" s="1758">
        <v>4344</v>
      </c>
      <c r="EU13" s="1403">
        <v>430</v>
      </c>
      <c r="EV13" s="528">
        <v>11.979166666666671</v>
      </c>
      <c r="EW13" s="1403">
        <v>667</v>
      </c>
      <c r="EX13" s="528">
        <v>-18.559218559218564</v>
      </c>
      <c r="EY13" s="1403">
        <v>834</v>
      </c>
      <c r="EZ13" s="528">
        <v>33.014354066985646</v>
      </c>
      <c r="FA13" s="1403">
        <v>488</v>
      </c>
      <c r="FB13" s="528">
        <v>-34.846461949265688</v>
      </c>
      <c r="FC13" s="1403">
        <v>441</v>
      </c>
      <c r="FD13" s="528">
        <v>-34.080717488789233</v>
      </c>
      <c r="FE13" s="1403">
        <v>877</v>
      </c>
      <c r="FF13" s="528">
        <v>-17.575187969924812</v>
      </c>
      <c r="FG13" s="1403">
        <v>437</v>
      </c>
      <c r="FH13" s="528">
        <v>-57.613967022308437</v>
      </c>
      <c r="FI13" s="1403">
        <v>696</v>
      </c>
      <c r="FJ13" s="528">
        <v>75.314861460957189</v>
      </c>
      <c r="FK13" s="1403">
        <v>494</v>
      </c>
      <c r="FL13" s="528">
        <v>13.824884792626733</v>
      </c>
      <c r="FM13" s="1403">
        <v>590</v>
      </c>
      <c r="FN13" s="528">
        <v>15.009746588693957</v>
      </c>
      <c r="FO13" s="1403">
        <v>771</v>
      </c>
      <c r="FP13" s="1243">
        <v>107.81671159029651</v>
      </c>
      <c r="FQ13" s="1403">
        <v>753</v>
      </c>
      <c r="FR13" s="528">
        <v>93.076923076923066</v>
      </c>
      <c r="FS13" s="2088">
        <v>7478</v>
      </c>
      <c r="FT13" s="2089">
        <v>0.40279269602578438</v>
      </c>
      <c r="FU13" s="1351"/>
      <c r="FV13" s="1079">
        <f t="shared" si="1"/>
        <v>3737</v>
      </c>
      <c r="FW13" s="1556">
        <v>3433</v>
      </c>
      <c r="FX13" s="2181">
        <v>-20.971454880294658</v>
      </c>
      <c r="FY13" s="2460">
        <v>749</v>
      </c>
      <c r="FZ13" s="2472">
        <v>74.186046511627893</v>
      </c>
      <c r="GA13" s="2461"/>
      <c r="GB13" s="2457"/>
      <c r="GC13" s="2461"/>
      <c r="GD13" s="2457"/>
      <c r="GE13" s="2461"/>
      <c r="GF13" s="2457"/>
      <c r="GG13" s="2461"/>
      <c r="GH13" s="2457"/>
      <c r="GI13" s="2461"/>
      <c r="GJ13" s="2457"/>
      <c r="GK13" s="2461"/>
      <c r="GL13" s="2457"/>
      <c r="GM13" s="2461"/>
      <c r="GN13" s="2457"/>
      <c r="GO13" s="2461"/>
      <c r="GP13" s="2457"/>
      <c r="GQ13" s="2461"/>
      <c r="GR13" s="2457"/>
      <c r="GS13" s="2461"/>
      <c r="GT13" s="2458"/>
      <c r="GU13" s="2462"/>
      <c r="GV13" s="2459"/>
      <c r="GW13" s="1774"/>
      <c r="GX13" s="568"/>
      <c r="GY13" s="1807"/>
      <c r="GZ13" s="2074"/>
      <c r="HA13" s="2036"/>
      <c r="HB13" s="2043"/>
      <c r="HC13" s="2069"/>
      <c r="HD13" s="2045"/>
      <c r="HE13" s="2057"/>
      <c r="HF13" s="2063"/>
      <c r="HG13" s="1556"/>
      <c r="HH13" s="2080"/>
      <c r="HI13" s="1559"/>
      <c r="HK13" s="32"/>
    </row>
    <row r="14" spans="2:219" ht="33.75" customHeight="1" thickTop="1" thickBot="1">
      <c r="B14" s="105" t="s">
        <v>144</v>
      </c>
      <c r="C14" s="106"/>
      <c r="D14" s="569">
        <v>2666163</v>
      </c>
      <c r="E14" s="570">
        <v>2586347</v>
      </c>
      <c r="F14" s="570">
        <v>1444857</v>
      </c>
      <c r="G14" s="571">
        <f>G4+G6+G7+G8+G10+G11+G12+G13</f>
        <v>1644230</v>
      </c>
      <c r="H14" s="572">
        <v>550413</v>
      </c>
      <c r="I14" s="742">
        <v>724452</v>
      </c>
      <c r="J14" s="570">
        <v>1745053</v>
      </c>
      <c r="K14" s="571">
        <f>K4+K6+K7+K8+K10+K11+K12+K13</f>
        <v>1698295</v>
      </c>
      <c r="L14" s="572">
        <v>867583</v>
      </c>
      <c r="M14" s="742">
        <v>843669</v>
      </c>
      <c r="N14" s="570">
        <v>1568975</v>
      </c>
      <c r="O14" s="571">
        <f>O4+O6+O7+O8+O10+O11+O12+O13</f>
        <v>1670852</v>
      </c>
      <c r="P14" s="572">
        <v>595714</v>
      </c>
      <c r="Q14" s="742">
        <v>665115</v>
      </c>
      <c r="R14" s="573">
        <v>1945709</v>
      </c>
      <c r="S14" s="571">
        <f>S4+S6+S7+S8+S10+S11+S12+S13</f>
        <v>1923098</v>
      </c>
      <c r="T14" s="572">
        <v>1020758</v>
      </c>
      <c r="U14" s="742">
        <v>988111</v>
      </c>
      <c r="V14" s="573">
        <v>1899669</v>
      </c>
      <c r="W14" s="571">
        <f>W4+W6+W7+W8+W10+W11+W12+W13</f>
        <v>1854672</v>
      </c>
      <c r="X14" s="572">
        <v>975638</v>
      </c>
      <c r="Y14" s="742">
        <v>963008</v>
      </c>
      <c r="Z14" s="573">
        <v>1789354</v>
      </c>
      <c r="AA14" s="571">
        <f>AA4+AA6+AA7+AA8+AA10+AA11+AA12+AA13</f>
        <v>1784187</v>
      </c>
      <c r="AB14" s="572">
        <v>858760</v>
      </c>
      <c r="AC14" s="742">
        <v>899317</v>
      </c>
      <c r="AD14" s="574">
        <v>1768630</v>
      </c>
      <c r="AE14" s="571">
        <f>AE4+AE6+AE7+AE8+AE10+AE11+AE12+AE13</f>
        <v>1759025</v>
      </c>
      <c r="AF14" s="572">
        <v>843482</v>
      </c>
      <c r="AG14" s="742">
        <v>867035</v>
      </c>
      <c r="AH14" s="574">
        <v>1726927</v>
      </c>
      <c r="AI14" s="571">
        <f>AI4+AI6+AI7+AI8+AI10+AI11+AI12+AI13</f>
        <v>1726520</v>
      </c>
      <c r="AJ14" s="572">
        <v>808711</v>
      </c>
      <c r="AK14" s="742">
        <v>849449</v>
      </c>
      <c r="AL14" s="575">
        <v>121243</v>
      </c>
      <c r="AM14" s="576"/>
      <c r="AN14" s="577">
        <v>140906</v>
      </c>
      <c r="AO14" s="576"/>
      <c r="AP14" s="577">
        <v>153185</v>
      </c>
      <c r="AQ14" s="576"/>
      <c r="AR14" s="577">
        <v>146088</v>
      </c>
      <c r="AS14" s="576"/>
      <c r="AT14" s="577">
        <v>135750</v>
      </c>
      <c r="AU14" s="576"/>
      <c r="AV14" s="577">
        <v>158131</v>
      </c>
      <c r="AW14" s="576"/>
      <c r="AX14" s="577">
        <v>151707</v>
      </c>
      <c r="AY14" s="576"/>
      <c r="AZ14" s="577">
        <v>136832</v>
      </c>
      <c r="BA14" s="576"/>
      <c r="BB14" s="577">
        <v>168581</v>
      </c>
      <c r="BC14" s="576"/>
      <c r="BD14" s="577">
        <v>158150</v>
      </c>
      <c r="BE14" s="576"/>
      <c r="BF14" s="577">
        <v>171042</v>
      </c>
      <c r="BG14" s="576"/>
      <c r="BH14" s="577">
        <v>175240</v>
      </c>
      <c r="BI14" s="576"/>
      <c r="BJ14" s="578">
        <f t="shared" si="0"/>
        <v>1816855</v>
      </c>
      <c r="BK14" s="571">
        <f>BK4+BK6+BK7+BK8+BK10+BK11+BK12+BK13</f>
        <v>1882479</v>
      </c>
      <c r="BL14" s="572">
        <v>855303</v>
      </c>
      <c r="BM14" s="742">
        <v>897089</v>
      </c>
      <c r="BN14" s="575">
        <f>BN4+BN6+BN7+BN8+BN10+BN11+BN12+BN13</f>
        <v>137501</v>
      </c>
      <c r="BO14" s="531">
        <v>13.40943394670208</v>
      </c>
      <c r="BP14" s="577">
        <v>170500</v>
      </c>
      <c r="BQ14" s="531">
        <v>21.002654251770679</v>
      </c>
      <c r="BR14" s="577">
        <v>172957</v>
      </c>
      <c r="BS14" s="531">
        <v>12.907268988477981</v>
      </c>
      <c r="BT14" s="577">
        <v>176557</v>
      </c>
      <c r="BU14" s="531">
        <v>20.856606976616845</v>
      </c>
      <c r="BV14" s="577">
        <v>135005</v>
      </c>
      <c r="BW14" s="531">
        <v>-0.54880294659299977</v>
      </c>
      <c r="BX14" s="577">
        <v>152477</v>
      </c>
      <c r="BY14" s="531">
        <v>-3.5755165021406299</v>
      </c>
      <c r="BZ14" s="577">
        <v>166364</v>
      </c>
      <c r="CA14" s="531">
        <v>9.6613867520944865</v>
      </c>
      <c r="CB14" s="577">
        <v>145551</v>
      </c>
      <c r="CC14" s="531">
        <v>6.3720474742750204</v>
      </c>
      <c r="CD14" s="577">
        <v>149392</v>
      </c>
      <c r="CE14" s="531">
        <v>-11.382658781238703</v>
      </c>
      <c r="CF14" s="577">
        <v>164533</v>
      </c>
      <c r="CG14" s="531">
        <v>4.0360417325323965</v>
      </c>
      <c r="CH14" s="577">
        <v>162588</v>
      </c>
      <c r="CI14" s="531">
        <v>-4.9426456659767695</v>
      </c>
      <c r="CJ14" s="577">
        <v>156790</v>
      </c>
      <c r="CK14" s="531">
        <v>-10.528418169367725</v>
      </c>
      <c r="CL14" s="523">
        <f t="shared" si="2"/>
        <v>1890215</v>
      </c>
      <c r="CM14" s="571">
        <f>CM4+CM6+CM7+CM8+CM10+CM11+CM12+CM13</f>
        <v>1947895</v>
      </c>
      <c r="CN14" s="572">
        <v>944997</v>
      </c>
      <c r="CO14" s="742">
        <v>925346</v>
      </c>
      <c r="CP14" s="579">
        <v>151176</v>
      </c>
      <c r="CQ14" s="580">
        <v>9.9453822154020628</v>
      </c>
      <c r="CR14" s="577">
        <v>190675</v>
      </c>
      <c r="CS14" s="581">
        <v>11.832844574780069</v>
      </c>
      <c r="CT14" s="582">
        <v>196787</v>
      </c>
      <c r="CU14" s="583">
        <v>13.777991061362087</v>
      </c>
      <c r="CV14" s="582">
        <v>191573</v>
      </c>
      <c r="CW14" s="583">
        <v>8.5049020996052178</v>
      </c>
      <c r="CX14" s="582">
        <v>165786</v>
      </c>
      <c r="CY14" s="583">
        <v>22.799896300137036</v>
      </c>
      <c r="CZ14" s="582">
        <v>178270</v>
      </c>
      <c r="DA14" s="583">
        <v>16.915993887602724</v>
      </c>
      <c r="DB14" s="582">
        <v>203722</v>
      </c>
      <c r="DC14" s="583">
        <v>22.455579332067032</v>
      </c>
      <c r="DD14" s="582">
        <v>148549</v>
      </c>
      <c r="DE14" s="583">
        <v>2.0597591222320659</v>
      </c>
      <c r="DF14" s="582">
        <v>177117</v>
      </c>
      <c r="DG14" s="583">
        <v>18.558557352468668</v>
      </c>
      <c r="DH14" s="582">
        <v>172511</v>
      </c>
      <c r="DI14" s="583">
        <v>4.8488753016112156</v>
      </c>
      <c r="DJ14" s="582">
        <v>173062</v>
      </c>
      <c r="DK14" s="583">
        <v>6.4420498437768998</v>
      </c>
      <c r="DL14" s="577">
        <v>154411</v>
      </c>
      <c r="DM14" s="581">
        <v>-1.5173161553670553</v>
      </c>
      <c r="DN14" s="1250">
        <v>2103639</v>
      </c>
      <c r="DO14" s="571">
        <v>2043690</v>
      </c>
      <c r="DP14" s="1084">
        <v>1074267</v>
      </c>
      <c r="DQ14" s="1092">
        <v>1065017</v>
      </c>
      <c r="DR14" s="1154">
        <v>146316</v>
      </c>
      <c r="DS14" s="1244">
        <v>-3.2147959993649806</v>
      </c>
      <c r="DT14" s="577">
        <v>163724</v>
      </c>
      <c r="DU14" s="1245">
        <v>-14.134522092565888</v>
      </c>
      <c r="DV14" s="1276">
        <v>168649</v>
      </c>
      <c r="DW14" s="583">
        <v>-14.298708756167827</v>
      </c>
      <c r="DX14" s="582">
        <v>123064</v>
      </c>
      <c r="DY14" s="583">
        <v>-35.761302479994569</v>
      </c>
      <c r="DZ14" s="582">
        <v>76114</v>
      </c>
      <c r="EA14" s="583">
        <v>-54.089006309338544</v>
      </c>
      <c r="EB14" s="582">
        <v>96195</v>
      </c>
      <c r="EC14" s="583">
        <v>-46.039715038985804</v>
      </c>
      <c r="ED14" s="1404">
        <v>142589</v>
      </c>
      <c r="EE14" s="1244">
        <v>-30.008050186037835</v>
      </c>
      <c r="EF14" s="1404">
        <v>126495</v>
      </c>
      <c r="EG14" s="1244">
        <v>-14.846279678759203</v>
      </c>
      <c r="EH14" s="1404">
        <v>177371</v>
      </c>
      <c r="EI14" s="1244">
        <v>0.14340802972046163</v>
      </c>
      <c r="EJ14" s="1404">
        <v>188123</v>
      </c>
      <c r="EK14" s="1244">
        <v>9.0498576902342478</v>
      </c>
      <c r="EL14" s="1574">
        <v>180362</v>
      </c>
      <c r="EM14" s="581">
        <v>4.2181414753094373</v>
      </c>
      <c r="EN14" s="1404">
        <v>158825</v>
      </c>
      <c r="EO14" s="1244">
        <v>2.8586046330895982</v>
      </c>
      <c r="EP14" s="573">
        <v>1747827</v>
      </c>
      <c r="EQ14" s="1683">
        <v>1728206</v>
      </c>
      <c r="ER14" s="1684">
        <v>-15.436979189603122</v>
      </c>
      <c r="ES14" s="1084">
        <v>774062</v>
      </c>
      <c r="ET14" s="1759">
        <v>741828</v>
      </c>
      <c r="EU14" s="1574">
        <v>138892</v>
      </c>
      <c r="EV14" s="581">
        <v>-5.0739495338855534</v>
      </c>
      <c r="EW14" s="1574">
        <v>140065</v>
      </c>
      <c r="EX14" s="581">
        <v>-14.450538711490069</v>
      </c>
      <c r="EY14" s="1574">
        <v>180111</v>
      </c>
      <c r="EZ14" s="581">
        <v>6.7963640460364445</v>
      </c>
      <c r="FA14" s="1574">
        <v>171719</v>
      </c>
      <c r="FB14" s="581">
        <v>39.536338815575647</v>
      </c>
      <c r="FC14" s="1574">
        <v>122342</v>
      </c>
      <c r="FD14" s="581">
        <v>60.735212970018637</v>
      </c>
      <c r="FE14" s="1574">
        <v>183692</v>
      </c>
      <c r="FF14" s="581">
        <v>90.95794999740113</v>
      </c>
      <c r="FG14" s="1574">
        <v>203243</v>
      </c>
      <c r="FH14" s="581">
        <v>42.537643156204183</v>
      </c>
      <c r="FI14" s="1574">
        <v>108987</v>
      </c>
      <c r="FJ14" s="581">
        <v>-13.840863275228259</v>
      </c>
      <c r="FK14" s="1574">
        <v>79444</v>
      </c>
      <c r="FL14" s="581">
        <v>-55.210265488721383</v>
      </c>
      <c r="FM14" s="1574">
        <v>97047</v>
      </c>
      <c r="FN14" s="581">
        <v>-48.413006384121026</v>
      </c>
      <c r="FO14" s="1404">
        <v>161631</v>
      </c>
      <c r="FP14" s="1244">
        <v>-10.385225269180864</v>
      </c>
      <c r="FQ14" s="1574">
        <v>170167</v>
      </c>
      <c r="FR14" s="581">
        <v>7.1411931371005721</v>
      </c>
      <c r="FS14" s="2090">
        <v>1757340</v>
      </c>
      <c r="FT14" s="2091">
        <v>0.54427583507978738</v>
      </c>
      <c r="FU14" s="1352"/>
      <c r="FV14" s="1084">
        <f t="shared" si="1"/>
        <v>936821</v>
      </c>
      <c r="FW14" s="1557">
        <v>869427</v>
      </c>
      <c r="FX14" s="2182">
        <v>17.200617932997943</v>
      </c>
      <c r="FY14" s="2473">
        <v>107933</v>
      </c>
      <c r="FZ14" s="2474">
        <v>-22.289980704432224</v>
      </c>
      <c r="GA14" s="2464"/>
      <c r="GB14" s="2463"/>
      <c r="GC14" s="2464"/>
      <c r="GD14" s="2463"/>
      <c r="GE14" s="2464"/>
      <c r="GF14" s="2463"/>
      <c r="GG14" s="2464"/>
      <c r="GH14" s="2463"/>
      <c r="GI14" s="2464"/>
      <c r="GJ14" s="2463"/>
      <c r="GK14" s="2464"/>
      <c r="GL14" s="2463"/>
      <c r="GM14" s="2464"/>
      <c r="GN14" s="2463"/>
      <c r="GO14" s="2464"/>
      <c r="GP14" s="2463"/>
      <c r="GQ14" s="2464"/>
      <c r="GR14" s="2463"/>
      <c r="GS14" s="2465"/>
      <c r="GT14" s="2466"/>
      <c r="GU14" s="2467"/>
      <c r="GV14" s="2468"/>
      <c r="GW14" s="1775"/>
      <c r="GX14" s="584"/>
      <c r="GY14" s="1808"/>
      <c r="GZ14" s="2075"/>
      <c r="HA14" s="2037"/>
      <c r="HB14" s="2044"/>
      <c r="HC14" s="2070"/>
      <c r="HD14" s="2050"/>
      <c r="HE14" s="2058"/>
      <c r="HF14" s="2064"/>
      <c r="HG14" s="1557"/>
      <c r="HH14" s="2081"/>
      <c r="HI14" s="1560"/>
      <c r="HK14" s="32"/>
    </row>
    <row r="15" spans="2:219">
      <c r="BN15" s="7"/>
    </row>
    <row r="16" spans="2:219">
      <c r="B16" s="39" t="s">
        <v>145</v>
      </c>
      <c r="CT16" s="7"/>
      <c r="CV16" s="7"/>
      <c r="CX16" s="7"/>
      <c r="CZ16" s="7"/>
      <c r="DB16" s="7"/>
      <c r="DD16" s="7"/>
      <c r="DF16" s="7"/>
      <c r="DH16" s="7"/>
      <c r="DJ16" s="7"/>
      <c r="DL16" s="7"/>
      <c r="DO16" s="7"/>
      <c r="DQ16" s="7"/>
      <c r="DV16" s="7"/>
      <c r="DX16" s="7"/>
      <c r="DZ16" s="7"/>
      <c r="EB16" s="7"/>
      <c r="EL16" s="7"/>
      <c r="EQ16" s="7"/>
      <c r="ET16" s="1561"/>
      <c r="FU16" s="7"/>
      <c r="FW16" s="1561"/>
      <c r="GU16" s="7"/>
      <c r="HA16" s="7"/>
      <c r="HB16" s="7"/>
      <c r="HG16" s="1561"/>
    </row>
    <row r="17" spans="205:208">
      <c r="GW17" s="1776"/>
      <c r="GZ17" s="1776"/>
    </row>
    <row r="18" spans="205:208">
      <c r="GW18" s="1776"/>
      <c r="GZ18" s="1776"/>
    </row>
    <row r="19" spans="205:208">
      <c r="GW19" s="1776"/>
      <c r="GZ19" s="1776"/>
    </row>
    <row r="20" spans="205:208">
      <c r="GW20" s="1776"/>
      <c r="GZ20" s="1776"/>
    </row>
    <row r="21" spans="205:208">
      <c r="GW21" s="1776"/>
      <c r="GZ21" s="1776"/>
    </row>
    <row r="22" spans="205:208">
      <c r="GW22" s="1776"/>
      <c r="GZ22" s="1776"/>
    </row>
    <row r="23" spans="205:208">
      <c r="GW23" s="1776"/>
      <c r="GZ23" s="1776"/>
    </row>
    <row r="24" spans="205:208">
      <c r="GW24" s="1776"/>
      <c r="GZ24" s="1776"/>
    </row>
    <row r="25" spans="205:208">
      <c r="GW25" s="1776"/>
      <c r="GZ25" s="1776"/>
    </row>
    <row r="26" spans="205:208">
      <c r="GW26" s="1776"/>
      <c r="GZ26" s="1776"/>
    </row>
    <row r="27" spans="205:208">
      <c r="GW27" s="1776"/>
      <c r="GZ27" s="1776"/>
    </row>
  </sheetData>
  <sheetProtection algorithmName="SHA-512" hashValue="1JzrqV3Bxzep0U7tsfTDfMuhULF5oZ1D1MqxeQ/M4noUip9e/3yAr/8/zggaa8Nz0cEyACqTycekwCylYiddUA==" saltValue="9d14SuIne0Up+zcfG1msQg==" spinCount="100000" sheet="1" objects="1" scenarios="1"/>
  <customSheetViews>
    <customSheetView guid="{F331A933-D01F-4452-8098-885072408C01}" hiddenColumns="1">
      <pane xSplit="4" ySplit="3" topLeftCell="EB4" activePane="bottomRight" state="frozen"/>
      <selection pane="bottomRight" activeCell="ER10" sqref="ER10"/>
      <pageMargins left="0.7" right="0.7" top="0.75" bottom="0.75" header="0.3" footer="0.3"/>
      <pageSetup paperSize="8" orientation="landscape" r:id="rId1"/>
    </customSheetView>
    <customSheetView guid="{97CB7DFC-8A5B-431E-90B8-FBA4A6BBAEC8}" hiddenColumns="1" topLeftCell="A7">
      <selection activeCell="E19" sqref="E19"/>
      <pageMargins left="0.7" right="0.7" top="0.75" bottom="0.75" header="0.3" footer="0.3"/>
      <pageSetup paperSize="9" orientation="portrait" r:id="rId2"/>
    </customSheetView>
    <customSheetView guid="{DBBA6C60-A5A4-40CA-8BB4-C91C2ECFC575}" hiddenColumns="1" topLeftCell="A7">
      <selection activeCell="E19" sqref="E19"/>
      <pageMargins left="0.7" right="0.7" top="0.75" bottom="0.75" header="0.3" footer="0.3"/>
      <pageSetup paperSize="9" orientation="portrait" r:id="rId3"/>
    </customSheetView>
    <customSheetView guid="{E221BAA4-18AE-4570-8758-30203920F332}">
      <selection activeCell="D23" sqref="D23"/>
      <pageMargins left="0.7" right="0.7" top="0.75" bottom="0.75" header="0.3" footer="0.3"/>
    </customSheetView>
    <customSheetView guid="{C692FAC9-3AA5-42A3-887A-EF7C3E11EB0A}" hiddenColumns="1" topLeftCell="A7">
      <selection activeCell="E19" sqref="E19"/>
      <pageMargins left="0.7" right="0.7" top="0.75" bottom="0.75" header="0.3" footer="0.3"/>
      <pageSetup paperSize="9" orientation="portrait" r:id="rId4"/>
    </customSheetView>
  </customSheetViews>
  <mergeCells count="94">
    <mergeCell ref="GW8:GW9"/>
    <mergeCell ref="GZ8:GZ9"/>
    <mergeCell ref="HI8:HI9"/>
    <mergeCell ref="HA3:HB3"/>
    <mergeCell ref="HC4:HC5"/>
    <mergeCell ref="HC8:HC9"/>
    <mergeCell ref="HF4:HF5"/>
    <mergeCell ref="HF8:HF9"/>
    <mergeCell ref="HD3:HE3"/>
    <mergeCell ref="GX3:GY3"/>
    <mergeCell ref="HG3:HH3"/>
    <mergeCell ref="GW4:GW5"/>
    <mergeCell ref="GZ4:GZ5"/>
    <mergeCell ref="HI4:HI5"/>
    <mergeCell ref="GK3:GL3"/>
    <mergeCell ref="GM3:GN3"/>
    <mergeCell ref="GO3:GP3"/>
    <mergeCell ref="GQ3:GR3"/>
    <mergeCell ref="GS3:GT3"/>
    <mergeCell ref="GU3:GV3"/>
    <mergeCell ref="FY3:FZ3"/>
    <mergeCell ref="GA3:GB3"/>
    <mergeCell ref="GC3:GD3"/>
    <mergeCell ref="GE3:GF3"/>
    <mergeCell ref="GG3:GH3"/>
    <mergeCell ref="GI3:GJ3"/>
    <mergeCell ref="FW3:FX3"/>
    <mergeCell ref="FG3:FH3"/>
    <mergeCell ref="FI3:FJ3"/>
    <mergeCell ref="FK3:FL3"/>
    <mergeCell ref="FM3:FN3"/>
    <mergeCell ref="FO3:FP3"/>
    <mergeCell ref="FQ3:FR3"/>
    <mergeCell ref="EU3:EV3"/>
    <mergeCell ref="EW3:EX3"/>
    <mergeCell ref="EY3:EZ3"/>
    <mergeCell ref="FA3:FB3"/>
    <mergeCell ref="FC3:FD3"/>
    <mergeCell ref="FE3:FF3"/>
    <mergeCell ref="ED3:EE3"/>
    <mergeCell ref="EF3:EG3"/>
    <mergeCell ref="EH3:EI3"/>
    <mergeCell ref="EJ3:EK3"/>
    <mergeCell ref="EL3:EM3"/>
    <mergeCell ref="CX3:CY3"/>
    <mergeCell ref="DD3:DE3"/>
    <mergeCell ref="CR3:CS3"/>
    <mergeCell ref="CZ3:DA3"/>
    <mergeCell ref="DT3:DU3"/>
    <mergeCell ref="DX3:DY3"/>
    <mergeCell ref="DV3:DW3"/>
    <mergeCell ref="DJ3:DK3"/>
    <mergeCell ref="DF3:DG3"/>
    <mergeCell ref="DH3:DI3"/>
    <mergeCell ref="DB3:DC3"/>
    <mergeCell ref="DL3:DM3"/>
    <mergeCell ref="EN3:EO3"/>
    <mergeCell ref="DZ3:EA3"/>
    <mergeCell ref="BX3:BY3"/>
    <mergeCell ref="CD3:CE3"/>
    <mergeCell ref="BB3:BC3"/>
    <mergeCell ref="CH3:CI3"/>
    <mergeCell ref="BF3:BG3"/>
    <mergeCell ref="EB3:EC3"/>
    <mergeCell ref="BH3:BI3"/>
    <mergeCell ref="BT3:BU3"/>
    <mergeCell ref="CT3:CU3"/>
    <mergeCell ref="DR3:DS3"/>
    <mergeCell ref="CV3:CW3"/>
    <mergeCell ref="BZ3:CA3"/>
    <mergeCell ref="BR3:BS3"/>
    <mergeCell ref="B12:C12"/>
    <mergeCell ref="B11:C11"/>
    <mergeCell ref="BP3:BQ3"/>
    <mergeCell ref="AX3:AY3"/>
    <mergeCell ref="CJ3:CK3"/>
    <mergeCell ref="AT3:AU3"/>
    <mergeCell ref="BV3:BW3"/>
    <mergeCell ref="B13:C13"/>
    <mergeCell ref="AL3:AM3"/>
    <mergeCell ref="AV3:AW3"/>
    <mergeCell ref="BN3:BO3"/>
    <mergeCell ref="AR3:AS3"/>
    <mergeCell ref="AZ3:BA3"/>
    <mergeCell ref="EQ3:ER3"/>
    <mergeCell ref="B10:C10"/>
    <mergeCell ref="B7:C7"/>
    <mergeCell ref="BD3:BE3"/>
    <mergeCell ref="CB3:CC3"/>
    <mergeCell ref="B3:C3"/>
    <mergeCell ref="AN3:AO3"/>
    <mergeCell ref="AP3:AQ3"/>
    <mergeCell ref="CF3:CG3"/>
    <mergeCell ref="CP3:CQ3"/>
  </mergeCells>
  <phoneticPr fontId="3"/>
  <pageMargins left="0.7" right="0.7" top="0.75" bottom="0.75" header="0.3" footer="0.3"/>
  <pageSetup paperSize="8" scale="80" orientation="landscape" r:id="rId5"/>
  <colBreaks count="1" manualBreakCount="1">
    <brk id="176" max="1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EE78"/>
  <sheetViews>
    <sheetView view="pageBreakPreview" zoomScaleNormal="86" zoomScaleSheetLayoutView="100" workbookViewId="0">
      <pane xSplit="4" ySplit="3" topLeftCell="P4" activePane="bottomRight" state="frozen"/>
      <selection activeCell="E15" sqref="E15"/>
      <selection pane="topRight" activeCell="E15" sqref="E15"/>
      <selection pane="bottomLeft" activeCell="E15" sqref="E15"/>
      <selection pane="bottomRight" activeCell="P4" sqref="P4"/>
    </sheetView>
  </sheetViews>
  <sheetFormatPr defaultRowHeight="14" outlineLevelCol="1"/>
  <cols>
    <col min="1" max="1" width="3.08984375" customWidth="1"/>
    <col min="2" max="3" width="5.08984375" style="69" customWidth="1"/>
    <col min="4" max="4" width="17.90625" style="69" customWidth="1"/>
    <col min="5" max="6" width="9" hidden="1" customWidth="1"/>
    <col min="7" max="7" width="14.08984375" hidden="1" customWidth="1"/>
    <col min="8" max="8" width="11.6328125" hidden="1" customWidth="1"/>
    <col min="9" max="9" width="11.08984375" hidden="1" customWidth="1"/>
    <col min="10" max="11" width="14.08984375" hidden="1" customWidth="1"/>
    <col min="12" max="12" width="11.6328125" hidden="1" customWidth="1"/>
    <col min="13" max="13" width="11.08984375" hidden="1" customWidth="1"/>
    <col min="14" max="15" width="14.08984375" hidden="1" customWidth="1"/>
    <col min="16" max="16" width="11.90625" customWidth="1"/>
    <col min="17" max="17" width="11.08984375" hidden="1" customWidth="1"/>
    <col min="18" max="19" width="14.08984375" hidden="1" customWidth="1"/>
    <col min="20" max="20" width="11.90625" customWidth="1"/>
    <col min="21" max="21" width="11.08984375" hidden="1" customWidth="1"/>
    <col min="22" max="23" width="14.08984375" hidden="1" customWidth="1"/>
    <col min="24" max="24" width="11.90625" customWidth="1"/>
    <col min="25" max="25" width="11.08984375" hidden="1" customWidth="1"/>
    <col min="26" max="27" width="14.08984375" hidden="1" customWidth="1"/>
    <col min="28" max="28" width="11.90625" customWidth="1"/>
    <col min="29" max="29" width="11.08984375" hidden="1" customWidth="1"/>
    <col min="30" max="31" width="14.08984375" hidden="1" customWidth="1"/>
    <col min="32" max="32" width="11.90625" customWidth="1"/>
    <col min="33" max="33" width="11.08984375" hidden="1" customWidth="1"/>
    <col min="34" max="35" width="14.08984375" hidden="1" customWidth="1"/>
    <col min="36" max="36" width="11.90625" customWidth="1"/>
    <col min="37" max="37" width="11.08984375" hidden="1" customWidth="1"/>
    <col min="38" max="39" width="14.08984375" hidden="1" customWidth="1"/>
    <col min="40" max="51" width="9" hidden="1" customWidth="1"/>
    <col min="52" max="52" width="11.90625" customWidth="1"/>
    <col min="53" max="53" width="11.08984375" hidden="1" customWidth="1"/>
    <col min="54" max="55" width="14.08984375" hidden="1" customWidth="1"/>
    <col min="56" max="67" width="12" hidden="1" customWidth="1"/>
    <col min="68" max="68" width="11.90625" customWidth="1"/>
    <col min="69" max="69" width="11.08984375" hidden="1" customWidth="1"/>
    <col min="70" max="71" width="14.08984375" hidden="1" customWidth="1"/>
    <col min="72" max="83" width="11.90625" hidden="1" customWidth="1"/>
    <col min="84" max="84" width="11.90625" customWidth="1"/>
    <col min="85" max="85" width="11.08984375" hidden="1" customWidth="1"/>
    <col min="86" max="87" width="14.08984375" hidden="1" customWidth="1"/>
    <col min="88" max="99" width="11.90625" hidden="1" customWidth="1" outlineLevel="1"/>
    <col min="100" max="100" width="11.90625" style="69" customWidth="1" collapsed="1"/>
    <col min="101" max="101" width="11.08984375" hidden="1" customWidth="1"/>
    <col min="102" max="102" width="14.08984375" hidden="1" customWidth="1"/>
    <col min="103" max="103" width="8.984375E-2" customWidth="1"/>
    <col min="104" max="115" width="11.90625" hidden="1" customWidth="1" outlineLevel="1"/>
    <col min="116" max="116" width="11.36328125" style="69" customWidth="1" collapsed="1"/>
    <col min="117" max="117" width="11.08984375" hidden="1" customWidth="1"/>
    <col min="118" max="119" width="14.08984375" hidden="1" customWidth="1"/>
    <col min="120" max="120" width="11.90625" customWidth="1"/>
    <col min="121" max="130" width="11.90625" hidden="1" customWidth="1"/>
    <col min="131" max="131" width="11.90625" style="69" hidden="1" customWidth="1"/>
    <col min="132" max="132" width="21.90625" style="69" customWidth="1"/>
    <col min="133" max="133" width="11.08984375" hidden="1" customWidth="1"/>
    <col min="134" max="135" width="14.08984375" hidden="1" customWidth="1"/>
  </cols>
  <sheetData>
    <row r="1" spans="2:135" ht="36.75" customHeight="1">
      <c r="B1" s="60" t="s">
        <v>313</v>
      </c>
      <c r="C1" s="60"/>
    </row>
    <row r="2" spans="2:135" ht="14.5" thickBot="1">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BC2" s="32"/>
      <c r="BS2" s="32"/>
      <c r="CF2" s="61"/>
      <c r="CI2" s="61"/>
      <c r="CV2" s="61"/>
      <c r="CY2" s="61"/>
      <c r="DL2" s="61"/>
      <c r="DO2" s="61"/>
      <c r="EB2" s="61" t="s">
        <v>69</v>
      </c>
      <c r="EE2" s="61"/>
    </row>
    <row r="3" spans="2:135" ht="24" customHeight="1" thickTop="1" thickBot="1">
      <c r="B3" s="2569"/>
      <c r="C3" s="2570"/>
      <c r="D3" s="2570"/>
      <c r="E3" s="132">
        <v>2007</v>
      </c>
      <c r="F3" s="132">
        <v>2008</v>
      </c>
      <c r="G3" s="672" t="s">
        <v>203</v>
      </c>
      <c r="H3" s="114">
        <v>2009</v>
      </c>
      <c r="I3" s="115" t="s">
        <v>73</v>
      </c>
      <c r="J3" s="131" t="s">
        <v>156</v>
      </c>
      <c r="K3" s="672" t="s">
        <v>183</v>
      </c>
      <c r="L3" s="114">
        <v>2010</v>
      </c>
      <c r="M3" s="115" t="s">
        <v>83</v>
      </c>
      <c r="N3" s="131" t="s">
        <v>157</v>
      </c>
      <c r="O3" s="672" t="s">
        <v>184</v>
      </c>
      <c r="P3" s="114">
        <v>2011</v>
      </c>
      <c r="Q3" s="115" t="s">
        <v>84</v>
      </c>
      <c r="R3" s="131" t="s">
        <v>158</v>
      </c>
      <c r="S3" s="672" t="s">
        <v>185</v>
      </c>
      <c r="T3" s="114">
        <v>2012</v>
      </c>
      <c r="U3" s="115" t="s">
        <v>85</v>
      </c>
      <c r="V3" s="131" t="s">
        <v>159</v>
      </c>
      <c r="W3" s="672" t="s">
        <v>186</v>
      </c>
      <c r="X3" s="114">
        <v>2013</v>
      </c>
      <c r="Y3" s="115" t="s">
        <v>86</v>
      </c>
      <c r="Z3" s="131" t="s">
        <v>160</v>
      </c>
      <c r="AA3" s="672" t="s">
        <v>187</v>
      </c>
      <c r="AB3" s="114">
        <v>2014</v>
      </c>
      <c r="AC3" s="115" t="s">
        <v>87</v>
      </c>
      <c r="AD3" s="131" t="s">
        <v>161</v>
      </c>
      <c r="AE3" s="672" t="s">
        <v>202</v>
      </c>
      <c r="AF3" s="114">
        <v>2015</v>
      </c>
      <c r="AG3" s="115" t="s">
        <v>88</v>
      </c>
      <c r="AH3" s="131" t="s">
        <v>162</v>
      </c>
      <c r="AI3" s="672" t="s">
        <v>189</v>
      </c>
      <c r="AJ3" s="114">
        <v>2016</v>
      </c>
      <c r="AK3" s="115" t="s">
        <v>89</v>
      </c>
      <c r="AL3" s="131" t="s">
        <v>163</v>
      </c>
      <c r="AM3" s="672" t="s">
        <v>201</v>
      </c>
      <c r="AN3" s="116">
        <v>201701</v>
      </c>
      <c r="AO3" s="117">
        <v>201702</v>
      </c>
      <c r="AP3" s="117">
        <v>201703</v>
      </c>
      <c r="AQ3" s="117">
        <v>201704</v>
      </c>
      <c r="AR3" s="117">
        <v>201705</v>
      </c>
      <c r="AS3" s="117">
        <v>201706</v>
      </c>
      <c r="AT3" s="117">
        <v>201707</v>
      </c>
      <c r="AU3" s="117">
        <v>201708</v>
      </c>
      <c r="AV3" s="117">
        <v>201709</v>
      </c>
      <c r="AW3" s="117">
        <v>201710</v>
      </c>
      <c r="AX3" s="117">
        <v>201711</v>
      </c>
      <c r="AY3" s="117">
        <v>201712</v>
      </c>
      <c r="AZ3" s="118">
        <v>2017</v>
      </c>
      <c r="BA3" s="115" t="s">
        <v>90</v>
      </c>
      <c r="BB3" s="131" t="s">
        <v>164</v>
      </c>
      <c r="BC3" s="672" t="s">
        <v>191</v>
      </c>
      <c r="BD3" s="94" t="s">
        <v>114</v>
      </c>
      <c r="BE3" s="95" t="s">
        <v>115</v>
      </c>
      <c r="BF3" s="95" t="s">
        <v>116</v>
      </c>
      <c r="BG3" s="95" t="s">
        <v>117</v>
      </c>
      <c r="BH3" s="95" t="s">
        <v>118</v>
      </c>
      <c r="BI3" s="96" t="s">
        <v>119</v>
      </c>
      <c r="BJ3" s="95" t="s">
        <v>120</v>
      </c>
      <c r="BK3" s="96" t="s">
        <v>121</v>
      </c>
      <c r="BL3" s="95" t="s">
        <v>122</v>
      </c>
      <c r="BM3" s="96" t="s">
        <v>123</v>
      </c>
      <c r="BN3" s="95" t="s">
        <v>124</v>
      </c>
      <c r="BO3" s="95" t="s">
        <v>125</v>
      </c>
      <c r="BP3" s="1066">
        <v>2018</v>
      </c>
      <c r="BQ3" s="1295" t="s">
        <v>91</v>
      </c>
      <c r="BR3" s="131" t="s">
        <v>165</v>
      </c>
      <c r="BS3" s="1308" t="s">
        <v>200</v>
      </c>
      <c r="BT3" s="94" t="s">
        <v>126</v>
      </c>
      <c r="BU3" s="119" t="s">
        <v>127</v>
      </c>
      <c r="BV3" s="120" t="s">
        <v>128</v>
      </c>
      <c r="BW3" s="120" t="s">
        <v>149</v>
      </c>
      <c r="BX3" s="120" t="s">
        <v>154</v>
      </c>
      <c r="BY3" s="120" t="s">
        <v>155</v>
      </c>
      <c r="BZ3" s="668" t="s">
        <v>178</v>
      </c>
      <c r="CA3" s="120" t="s">
        <v>180</v>
      </c>
      <c r="CB3" s="120" t="s">
        <v>193</v>
      </c>
      <c r="CC3" s="668" t="s">
        <v>208</v>
      </c>
      <c r="CD3" s="120" t="s">
        <v>209</v>
      </c>
      <c r="CE3" s="1036" t="s">
        <v>215</v>
      </c>
      <c r="CF3" s="1188">
        <v>2019</v>
      </c>
      <c r="CG3" s="1295" t="s">
        <v>218</v>
      </c>
      <c r="CH3" s="131" t="s">
        <v>219</v>
      </c>
      <c r="CI3" s="1462" t="s">
        <v>182</v>
      </c>
      <c r="CJ3" s="1157" t="s">
        <v>220</v>
      </c>
      <c r="CK3" s="1271" t="s">
        <v>221</v>
      </c>
      <c r="CL3" s="120" t="s">
        <v>222</v>
      </c>
      <c r="CM3" s="120" t="s">
        <v>223</v>
      </c>
      <c r="CN3" s="120" t="s">
        <v>224</v>
      </c>
      <c r="CO3" s="120" t="s">
        <v>241</v>
      </c>
      <c r="CP3" s="1357" t="s">
        <v>226</v>
      </c>
      <c r="CQ3" s="1357" t="s">
        <v>262</v>
      </c>
      <c r="CR3" s="1357" t="s">
        <v>228</v>
      </c>
      <c r="CS3" s="1357" t="s">
        <v>267</v>
      </c>
      <c r="CT3" s="1564" t="s">
        <v>271</v>
      </c>
      <c r="CU3" s="1357" t="s">
        <v>231</v>
      </c>
      <c r="CV3" s="2101">
        <v>2020</v>
      </c>
      <c r="CW3" s="1295" t="s">
        <v>251</v>
      </c>
      <c r="CX3" s="131" t="s">
        <v>256</v>
      </c>
      <c r="CY3" s="2108" t="s">
        <v>253</v>
      </c>
      <c r="CZ3" s="1357" t="s">
        <v>278</v>
      </c>
      <c r="DA3" s="1357" t="s">
        <v>282</v>
      </c>
      <c r="DB3" s="1357" t="s">
        <v>296</v>
      </c>
      <c r="DC3" s="1357" t="s">
        <v>306</v>
      </c>
      <c r="DD3" s="1357" t="s">
        <v>308</v>
      </c>
      <c r="DE3" s="1357" t="s">
        <v>316</v>
      </c>
      <c r="DF3" s="1357" t="s">
        <v>319</v>
      </c>
      <c r="DG3" s="1357" t="s">
        <v>324</v>
      </c>
      <c r="DH3" s="1357" t="s">
        <v>327</v>
      </c>
      <c r="DI3" s="1357" t="s">
        <v>328</v>
      </c>
      <c r="DJ3" s="1357" t="s">
        <v>329</v>
      </c>
      <c r="DK3" s="1357" t="s">
        <v>351</v>
      </c>
      <c r="DL3" s="1814">
        <v>2021</v>
      </c>
      <c r="DM3" s="1613" t="s">
        <v>272</v>
      </c>
      <c r="DN3" s="980" t="s">
        <v>273</v>
      </c>
      <c r="DO3" s="1576" t="s">
        <v>274</v>
      </c>
      <c r="DP3" s="2424" t="s">
        <v>330</v>
      </c>
      <c r="DQ3" s="2400" t="s">
        <v>331</v>
      </c>
      <c r="DR3" s="2217" t="s">
        <v>332</v>
      </c>
      <c r="DS3" s="2217" t="s">
        <v>333</v>
      </c>
      <c r="DT3" s="2217" t="s">
        <v>334</v>
      </c>
      <c r="DU3" s="2217" t="s">
        <v>335</v>
      </c>
      <c r="DV3" s="2217" t="s">
        <v>336</v>
      </c>
      <c r="DW3" s="2217" t="s">
        <v>337</v>
      </c>
      <c r="DX3" s="2217" t="s">
        <v>338</v>
      </c>
      <c r="DY3" s="2217" t="s">
        <v>339</v>
      </c>
      <c r="DZ3" s="2217" t="s">
        <v>340</v>
      </c>
      <c r="EA3" s="2475" t="s">
        <v>341</v>
      </c>
      <c r="EB3" s="2117" t="s">
        <v>342</v>
      </c>
      <c r="EC3" s="1295" t="s">
        <v>343</v>
      </c>
      <c r="ED3" s="980" t="s">
        <v>344</v>
      </c>
      <c r="EE3" s="1419" t="s">
        <v>345</v>
      </c>
    </row>
    <row r="4" spans="2:135" ht="27.75" customHeight="1" thickBot="1">
      <c r="B4" s="62" t="s">
        <v>174</v>
      </c>
      <c r="C4" s="63"/>
      <c r="D4" s="63"/>
      <c r="E4" s="63"/>
      <c r="F4" s="63"/>
      <c r="G4" s="585"/>
      <c r="H4" s="585"/>
      <c r="I4" s="585"/>
      <c r="J4" s="585"/>
      <c r="K4" s="585"/>
      <c r="L4" s="585"/>
      <c r="M4" s="585"/>
      <c r="N4" s="585"/>
      <c r="O4" s="585"/>
      <c r="P4" s="585"/>
      <c r="Q4" s="585"/>
      <c r="R4" s="585"/>
      <c r="S4" s="585"/>
      <c r="T4" s="585"/>
      <c r="U4" s="585"/>
      <c r="V4" s="585"/>
      <c r="W4" s="585"/>
      <c r="X4" s="585"/>
      <c r="Y4" s="585"/>
      <c r="Z4" s="585"/>
      <c r="AA4" s="585"/>
      <c r="AB4" s="585"/>
      <c r="AC4" s="585"/>
      <c r="AD4" s="585"/>
      <c r="AE4" s="585"/>
      <c r="AF4" s="585"/>
      <c r="AG4" s="585"/>
      <c r="AH4" s="585"/>
      <c r="AI4" s="585"/>
      <c r="AJ4" s="585"/>
      <c r="AK4" s="585"/>
      <c r="AL4" s="585"/>
      <c r="AM4" s="585"/>
      <c r="AN4" s="585"/>
      <c r="AO4" s="585"/>
      <c r="AP4" s="585"/>
      <c r="AQ4" s="585"/>
      <c r="AR4" s="585"/>
      <c r="AS4" s="585"/>
      <c r="AT4" s="585"/>
      <c r="AU4" s="585"/>
      <c r="AV4" s="585"/>
      <c r="AW4" s="585"/>
      <c r="AX4" s="585"/>
      <c r="AY4" s="585"/>
      <c r="AZ4" s="586"/>
      <c r="BA4" s="586"/>
      <c r="BB4" s="586"/>
      <c r="BC4" s="585"/>
      <c r="BD4" s="586"/>
      <c r="BE4" s="586"/>
      <c r="BF4" s="586"/>
      <c r="BG4" s="586"/>
      <c r="BH4" s="586"/>
      <c r="BI4" s="586"/>
      <c r="BJ4" s="586"/>
      <c r="BK4" s="586"/>
      <c r="BL4" s="586"/>
      <c r="BM4" s="586"/>
      <c r="BN4" s="586"/>
      <c r="BO4" s="586"/>
      <c r="BP4" s="586"/>
      <c r="BQ4" s="587"/>
      <c r="BR4" s="585"/>
      <c r="BS4" s="585"/>
      <c r="BT4" s="586"/>
      <c r="BU4" s="586"/>
      <c r="BV4" s="586"/>
      <c r="BW4" s="586"/>
      <c r="BX4" s="586"/>
      <c r="BY4" s="586"/>
      <c r="BZ4" s="586"/>
      <c r="CA4" s="586"/>
      <c r="CB4" s="586"/>
      <c r="CC4" s="586"/>
      <c r="CD4" s="586"/>
      <c r="CE4" s="586"/>
      <c r="CF4" s="585"/>
      <c r="CG4" s="586"/>
      <c r="CH4" s="586"/>
      <c r="CI4" s="586"/>
      <c r="CJ4" s="586"/>
      <c r="CK4" s="586"/>
      <c r="CL4" s="586"/>
      <c r="CM4" s="586"/>
      <c r="CN4" s="586"/>
      <c r="CO4" s="1405"/>
      <c r="CP4" s="586"/>
      <c r="CQ4" s="586"/>
      <c r="CR4" s="586"/>
      <c r="CS4" s="586"/>
      <c r="CT4" s="586"/>
      <c r="CU4" s="586"/>
      <c r="CV4" s="585"/>
      <c r="CW4" s="586"/>
      <c r="CX4" s="586"/>
      <c r="CY4" s="586"/>
      <c r="CZ4" s="586"/>
      <c r="DA4" s="586"/>
      <c r="DB4" s="586"/>
      <c r="DC4" s="586"/>
      <c r="DD4" s="586"/>
      <c r="DE4" s="586"/>
      <c r="DF4" s="586"/>
      <c r="DG4" s="586"/>
      <c r="DH4" s="586"/>
      <c r="DI4" s="586"/>
      <c r="DJ4" s="586"/>
      <c r="DK4" s="586"/>
      <c r="DL4" s="586"/>
      <c r="DM4" s="586"/>
      <c r="DN4" s="586"/>
      <c r="DO4" s="2183"/>
      <c r="DP4" s="2499"/>
      <c r="DQ4" s="586"/>
      <c r="DR4" s="586"/>
      <c r="DS4" s="586"/>
      <c r="DT4" s="586"/>
      <c r="DU4" s="586"/>
      <c r="DV4" s="586"/>
      <c r="DW4" s="586"/>
      <c r="DX4" s="586"/>
      <c r="DY4" s="586"/>
      <c r="DZ4" s="586"/>
      <c r="EA4" s="586"/>
      <c r="EB4" s="586"/>
      <c r="EC4" s="586"/>
      <c r="ED4" s="586"/>
      <c r="EE4" s="1457"/>
    </row>
    <row r="5" spans="2:135" ht="27.75" customHeight="1">
      <c r="B5" s="2811"/>
      <c r="C5" s="2804" t="s">
        <v>66</v>
      </c>
      <c r="D5" s="2798"/>
      <c r="E5" s="588"/>
      <c r="F5" s="588"/>
      <c r="G5" s="743">
        <v>232952</v>
      </c>
      <c r="H5" s="589">
        <v>530110</v>
      </c>
      <c r="I5" s="590">
        <v>644035</v>
      </c>
      <c r="J5" s="591">
        <v>170126</v>
      </c>
      <c r="K5" s="743">
        <v>285469</v>
      </c>
      <c r="L5" s="589">
        <v>690173</v>
      </c>
      <c r="M5" s="590">
        <v>666046</v>
      </c>
      <c r="N5" s="591">
        <v>364008</v>
      </c>
      <c r="O5" s="743">
        <v>357667</v>
      </c>
      <c r="P5" s="589">
        <f>P8+P11</f>
        <v>628979</v>
      </c>
      <c r="Q5" s="590">
        <v>797716</v>
      </c>
      <c r="R5" s="591">
        <v>262006</v>
      </c>
      <c r="S5" s="743">
        <v>270254</v>
      </c>
      <c r="T5" s="589">
        <v>1219099</v>
      </c>
      <c r="U5" s="590">
        <v>1222108</v>
      </c>
      <c r="V5" s="591">
        <v>630047</v>
      </c>
      <c r="W5" s="743">
        <v>608641</v>
      </c>
      <c r="X5" s="589">
        <v>1279225</v>
      </c>
      <c r="Y5" s="590">
        <v>1307073</v>
      </c>
      <c r="Z5" s="591">
        <v>629652</v>
      </c>
      <c r="AA5" s="743">
        <v>637335</v>
      </c>
      <c r="AB5" s="589">
        <v>1266069</v>
      </c>
      <c r="AC5" s="590">
        <v>1225082</v>
      </c>
      <c r="AD5" s="591">
        <v>665740</v>
      </c>
      <c r="AE5" s="743">
        <v>620841</v>
      </c>
      <c r="AF5" s="589">
        <v>1203977</v>
      </c>
      <c r="AG5" s="590">
        <v>1244621</v>
      </c>
      <c r="AH5" s="591">
        <v>606509</v>
      </c>
      <c r="AI5" s="743">
        <v>586291</v>
      </c>
      <c r="AJ5" s="589">
        <v>1400643</v>
      </c>
      <c r="AK5" s="590">
        <v>1434778</v>
      </c>
      <c r="AL5" s="591">
        <v>708998</v>
      </c>
      <c r="AM5" s="743">
        <v>713044</v>
      </c>
      <c r="AN5" s="592">
        <v>105068</v>
      </c>
      <c r="AO5" s="592">
        <v>120327</v>
      </c>
      <c r="AP5" s="592">
        <v>168434</v>
      </c>
      <c r="AQ5" s="592">
        <v>112211</v>
      </c>
      <c r="AR5" s="592">
        <v>123926</v>
      </c>
      <c r="AS5" s="592">
        <v>138797</v>
      </c>
      <c r="AT5" s="592">
        <v>127587</v>
      </c>
      <c r="AU5" s="592">
        <v>110190</v>
      </c>
      <c r="AV5" s="592">
        <v>141665</v>
      </c>
      <c r="AW5" s="592">
        <v>119690</v>
      </c>
      <c r="AX5" s="592">
        <v>125283</v>
      </c>
      <c r="AY5" s="593">
        <v>124754</v>
      </c>
      <c r="AZ5" s="589">
        <v>1517932</v>
      </c>
      <c r="BA5" s="590">
        <v>1540173</v>
      </c>
      <c r="BB5" s="611">
        <v>768763</v>
      </c>
      <c r="BC5" s="743">
        <v>754376</v>
      </c>
      <c r="BD5" s="593">
        <v>122987</v>
      </c>
      <c r="BE5" s="594">
        <v>122239</v>
      </c>
      <c r="BF5" s="594">
        <v>170844</v>
      </c>
      <c r="BG5" s="594">
        <v>126490</v>
      </c>
      <c r="BH5" s="594">
        <v>129597</v>
      </c>
      <c r="BI5" s="594">
        <v>144784</v>
      </c>
      <c r="BJ5" s="594">
        <v>142362</v>
      </c>
      <c r="BK5" s="594">
        <v>125367</v>
      </c>
      <c r="BL5" s="594">
        <v>145881</v>
      </c>
      <c r="BM5" s="594">
        <v>139478</v>
      </c>
      <c r="BN5" s="594">
        <v>142167</v>
      </c>
      <c r="BO5" s="594">
        <v>118544</v>
      </c>
      <c r="BP5" s="1102">
        <v>1630740</v>
      </c>
      <c r="BQ5" s="622">
        <v>1661947</v>
      </c>
      <c r="BR5" s="591">
        <v>816941</v>
      </c>
      <c r="BS5" s="1309">
        <f>BG5+BH5+BI5+BJ5+BK5+BL5</f>
        <v>814481</v>
      </c>
      <c r="BT5" s="596">
        <v>138559</v>
      </c>
      <c r="BU5" s="597">
        <v>127919</v>
      </c>
      <c r="BV5" s="597">
        <v>180799</v>
      </c>
      <c r="BW5" s="597">
        <v>160618</v>
      </c>
      <c r="BX5" s="597">
        <v>170682</v>
      </c>
      <c r="BY5" s="597">
        <v>168148</v>
      </c>
      <c r="BZ5" s="595">
        <v>169678</v>
      </c>
      <c r="CA5" s="597">
        <v>151173</v>
      </c>
      <c r="CB5" s="597">
        <v>179101</v>
      </c>
      <c r="CC5" s="595">
        <v>155808</v>
      </c>
      <c r="CD5" s="597">
        <v>167032</v>
      </c>
      <c r="CE5" s="1094">
        <v>151797</v>
      </c>
      <c r="CF5" s="1264">
        <f>SUM(BT5:CE5)</f>
        <v>1921314</v>
      </c>
      <c r="CG5" s="1298">
        <f>CG8+CG11</f>
        <v>1916710</v>
      </c>
      <c r="CH5" s="1312">
        <f>BT5+BU5+BV5+BW5+BX5+BY5</f>
        <v>946725</v>
      </c>
      <c r="CI5" s="1463">
        <f>BW5+BX5+BY5+BZ5+CA5+CB5</f>
        <v>999400</v>
      </c>
      <c r="CJ5" s="1251">
        <v>153277</v>
      </c>
      <c r="CK5" s="597">
        <v>135271</v>
      </c>
      <c r="CL5" s="597">
        <f>CL8+CL11</f>
        <v>154125</v>
      </c>
      <c r="CM5" s="597">
        <v>82228</v>
      </c>
      <c r="CN5" s="597">
        <v>108377</v>
      </c>
      <c r="CO5" s="597">
        <v>165836</v>
      </c>
      <c r="CP5" s="1410">
        <f>CP8+CP11</f>
        <v>178794</v>
      </c>
      <c r="CQ5" s="1410">
        <v>163030</v>
      </c>
      <c r="CR5" s="1410">
        <f t="shared" ref="CR5:CY5" si="0">CR8+CR11</f>
        <v>209446</v>
      </c>
      <c r="CS5" s="1410">
        <f t="shared" si="0"/>
        <v>199526</v>
      </c>
      <c r="CT5" s="1410">
        <f t="shared" si="0"/>
        <v>195264</v>
      </c>
      <c r="CU5" s="1410">
        <f t="shared" si="0"/>
        <v>209280</v>
      </c>
      <c r="CV5" s="2102">
        <f t="shared" si="0"/>
        <v>1954454</v>
      </c>
      <c r="CW5" s="622">
        <f t="shared" si="0"/>
        <v>2145968</v>
      </c>
      <c r="CX5" s="591">
        <f t="shared" si="0"/>
        <v>799114</v>
      </c>
      <c r="CY5" s="2109">
        <f t="shared" si="0"/>
        <v>907711</v>
      </c>
      <c r="CZ5" s="1410">
        <f>CZ8+CZ11</f>
        <v>185731</v>
      </c>
      <c r="DA5" s="1410">
        <f t="shared" ref="DA5:DJ5" si="1">DA8+DA11</f>
        <v>175241</v>
      </c>
      <c r="DB5" s="1410">
        <f t="shared" si="1"/>
        <v>250443</v>
      </c>
      <c r="DC5" s="1410">
        <f t="shared" si="1"/>
        <v>209422</v>
      </c>
      <c r="DD5" s="1410">
        <f t="shared" si="1"/>
        <v>209284</v>
      </c>
      <c r="DE5" s="1410">
        <f>DE8+DE11</f>
        <v>215468</v>
      </c>
      <c r="DF5" s="1410">
        <f t="shared" si="1"/>
        <v>223538</v>
      </c>
      <c r="DG5" s="1410">
        <f t="shared" si="1"/>
        <v>196762</v>
      </c>
      <c r="DH5" s="1410">
        <f t="shared" si="1"/>
        <v>208877</v>
      </c>
      <c r="DI5" s="1410">
        <f t="shared" si="1"/>
        <v>178518</v>
      </c>
      <c r="DJ5" s="1410">
        <f t="shared" si="1"/>
        <v>210304</v>
      </c>
      <c r="DK5" s="1410">
        <f t="shared" ref="DK5:DU5" si="2">DK8+DK11</f>
        <v>218648</v>
      </c>
      <c r="DL5" s="2094">
        <f t="shared" si="2"/>
        <v>2482236</v>
      </c>
      <c r="DM5" s="1614">
        <f t="shared" si="2"/>
        <v>0</v>
      </c>
      <c r="DN5" s="1454">
        <f t="shared" si="2"/>
        <v>1245589</v>
      </c>
      <c r="DO5" s="2185">
        <f t="shared" si="2"/>
        <v>1263351</v>
      </c>
      <c r="DP5" s="2500">
        <f t="shared" si="2"/>
        <v>235644</v>
      </c>
      <c r="DQ5" s="2491">
        <f t="shared" si="2"/>
        <v>0</v>
      </c>
      <c r="DR5" s="2476">
        <f t="shared" si="2"/>
        <v>0</v>
      </c>
      <c r="DS5" s="2476">
        <f t="shared" si="2"/>
        <v>0</v>
      </c>
      <c r="DT5" s="2476">
        <f t="shared" si="2"/>
        <v>0</v>
      </c>
      <c r="DU5" s="2476">
        <f t="shared" si="2"/>
        <v>0</v>
      </c>
      <c r="DV5" s="2476">
        <f t="shared" ref="DV5:EE5" si="3">DV8+DV11</f>
        <v>0</v>
      </c>
      <c r="DW5" s="2476">
        <f t="shared" si="3"/>
        <v>0</v>
      </c>
      <c r="DX5" s="2476">
        <f t="shared" si="3"/>
        <v>0</v>
      </c>
      <c r="DY5" s="2476">
        <f t="shared" si="3"/>
        <v>0</v>
      </c>
      <c r="DZ5" s="2476">
        <f t="shared" si="3"/>
        <v>0</v>
      </c>
      <c r="EA5" s="2477">
        <f t="shared" si="3"/>
        <v>0</v>
      </c>
      <c r="EB5" s="2118">
        <f t="shared" si="3"/>
        <v>235644</v>
      </c>
      <c r="EC5" s="622">
        <f t="shared" si="3"/>
        <v>0</v>
      </c>
      <c r="ED5" s="1454">
        <f t="shared" si="3"/>
        <v>235644</v>
      </c>
      <c r="EE5" s="1458">
        <f t="shared" si="3"/>
        <v>0</v>
      </c>
    </row>
    <row r="6" spans="2:135" ht="28.5" customHeight="1" thickBot="1">
      <c r="B6" s="2811"/>
      <c r="C6" s="2571"/>
      <c r="D6" s="2800"/>
      <c r="E6" s="108"/>
      <c r="F6" s="108"/>
      <c r="G6" s="844" t="e">
        <f>G7-100</f>
        <v>#DIV/0!</v>
      </c>
      <c r="H6" s="598">
        <f>H7-100</f>
        <v>23.354547464193871</v>
      </c>
      <c r="I6" s="599">
        <f>I7-100</f>
        <v>67.224484072993164</v>
      </c>
      <c r="J6" s="600">
        <f>J7-100</f>
        <v>-29.443138035575799</v>
      </c>
      <c r="K6" s="844">
        <f>K7-100</f>
        <v>22.544129262680727</v>
      </c>
      <c r="L6" s="598">
        <f t="shared" ref="L6:AK6" si="4">L7-100</f>
        <v>30.194299296372463</v>
      </c>
      <c r="M6" s="599">
        <f t="shared" si="4"/>
        <v>3.4176713998462844</v>
      </c>
      <c r="N6" s="600">
        <f>N7-100</f>
        <v>113.9637680307537</v>
      </c>
      <c r="O6" s="844">
        <f>O7-100</f>
        <v>25.291012334088819</v>
      </c>
      <c r="P6" s="598">
        <f t="shared" si="4"/>
        <v>-8.8742967342970474</v>
      </c>
      <c r="Q6" s="599">
        <f t="shared" si="4"/>
        <v>19.768904850415737</v>
      </c>
      <c r="R6" s="600">
        <f>R7-100</f>
        <v>-28.021911606338321</v>
      </c>
      <c r="S6" s="844">
        <f>S7-100</f>
        <v>-24.439772190333457</v>
      </c>
      <c r="T6" s="598">
        <f t="shared" si="4"/>
        <v>93.838534006439545</v>
      </c>
      <c r="U6" s="599">
        <f t="shared" si="4"/>
        <v>53.200888536772482</v>
      </c>
      <c r="V6" s="600">
        <f>V7-100</f>
        <v>140.47044724166625</v>
      </c>
      <c r="W6" s="844">
        <f>W7-100</f>
        <v>125.21072768580669</v>
      </c>
      <c r="X6" s="598">
        <f t="shared" si="4"/>
        <v>4.9320030612772143</v>
      </c>
      <c r="Y6" s="599">
        <f t="shared" si="4"/>
        <v>6.9523315451662171</v>
      </c>
      <c r="Z6" s="600">
        <f>Z7-100</f>
        <v>-6.2693735546716312E-2</v>
      </c>
      <c r="AA6" s="844">
        <f>AA7-100</f>
        <v>4.714437574859403</v>
      </c>
      <c r="AB6" s="598">
        <f t="shared" si="4"/>
        <v>-1.0284351853661349</v>
      </c>
      <c r="AC6" s="599">
        <f t="shared" si="4"/>
        <v>-6.2728707577924183</v>
      </c>
      <c r="AD6" s="600">
        <f>AD7-100</f>
        <v>5.7314198954343141</v>
      </c>
      <c r="AE6" s="844">
        <f>AE7-100</f>
        <v>-2.5879639436089263</v>
      </c>
      <c r="AF6" s="598">
        <f t="shared" si="4"/>
        <v>-4.9043140618718297</v>
      </c>
      <c r="AG6" s="599">
        <f t="shared" si="4"/>
        <v>1.5949136465967229</v>
      </c>
      <c r="AH6" s="600">
        <f>AH7-100</f>
        <v>-8.8970168534262655</v>
      </c>
      <c r="AI6" s="844">
        <f>AI7-100</f>
        <v>-5.565031948598758</v>
      </c>
      <c r="AJ6" s="598">
        <f t="shared" si="4"/>
        <v>16.334697423621876</v>
      </c>
      <c r="AK6" s="599">
        <f t="shared" si="4"/>
        <v>15.278305604678039</v>
      </c>
      <c r="AL6" s="600">
        <f>AL7-100</f>
        <v>16.898182879396686</v>
      </c>
      <c r="AM6" s="841">
        <f>AM7-100</f>
        <v>21.619468830324877</v>
      </c>
      <c r="AN6" s="483">
        <f>AN7-100</f>
        <v>-100</v>
      </c>
      <c r="AO6" s="601">
        <f>AO7-100</f>
        <v>-100</v>
      </c>
      <c r="AP6" s="601">
        <f t="shared" ref="AP6:AY6" si="5">AP7-100</f>
        <v>-100</v>
      </c>
      <c r="AQ6" s="601">
        <f t="shared" si="5"/>
        <v>-100</v>
      </c>
      <c r="AR6" s="601">
        <f t="shared" si="5"/>
        <v>-100</v>
      </c>
      <c r="AS6" s="601">
        <f t="shared" si="5"/>
        <v>-100</v>
      </c>
      <c r="AT6" s="601">
        <f t="shared" si="5"/>
        <v>-100</v>
      </c>
      <c r="AU6" s="601">
        <f t="shared" si="5"/>
        <v>-100</v>
      </c>
      <c r="AV6" s="601">
        <f t="shared" si="5"/>
        <v>-100</v>
      </c>
      <c r="AW6" s="601">
        <f t="shared" si="5"/>
        <v>-100</v>
      </c>
      <c r="AX6" s="601">
        <f t="shared" si="5"/>
        <v>-100</v>
      </c>
      <c r="AY6" s="601">
        <f t="shared" si="5"/>
        <v>-100</v>
      </c>
      <c r="AZ6" s="602">
        <f t="shared" ref="AZ6:BE6" si="6">AZ7-100</f>
        <v>8.3739396834168218</v>
      </c>
      <c r="BA6" s="603">
        <f t="shared" si="6"/>
        <v>7.3457357166056454</v>
      </c>
      <c r="BB6" s="1257">
        <f t="shared" si="6"/>
        <v>8.4295019167896186</v>
      </c>
      <c r="BC6" s="841">
        <f t="shared" si="6"/>
        <v>5.7965567342267832</v>
      </c>
      <c r="BD6" s="483">
        <f t="shared" si="6"/>
        <v>17.054669356987844</v>
      </c>
      <c r="BE6" s="601">
        <f t="shared" si="6"/>
        <v>1.5890032993426217</v>
      </c>
      <c r="BF6" s="601">
        <f t="shared" ref="BF6:BO6" si="7">BF7-100</f>
        <v>1.4308275051355395</v>
      </c>
      <c r="BG6" s="601">
        <f t="shared" si="7"/>
        <v>12.725133899528558</v>
      </c>
      <c r="BH6" s="601">
        <f t="shared" si="7"/>
        <v>4.5761180059067641</v>
      </c>
      <c r="BI6" s="601">
        <f t="shared" si="7"/>
        <v>4.3134938075030504</v>
      </c>
      <c r="BJ6" s="601">
        <f t="shared" si="7"/>
        <v>11.580333419549007</v>
      </c>
      <c r="BK6" s="601">
        <f t="shared" si="7"/>
        <v>13.77348216716581</v>
      </c>
      <c r="BL6" s="601">
        <f t="shared" si="7"/>
        <v>2.9760350121766095</v>
      </c>
      <c r="BM6" s="601">
        <f t="shared" si="7"/>
        <v>16.532709499540488</v>
      </c>
      <c r="BN6" s="601">
        <f t="shared" si="7"/>
        <v>13.476688776609748</v>
      </c>
      <c r="BO6" s="601">
        <f t="shared" si="7"/>
        <v>-4.9777963031245491</v>
      </c>
      <c r="BP6" s="1103">
        <f t="shared" ref="BP6:BX6" si="8">BP7-100</f>
        <v>7.4316899571259967</v>
      </c>
      <c r="BQ6" s="1296">
        <f t="shared" si="8"/>
        <v>7.9065143980578796</v>
      </c>
      <c r="BR6" s="1311">
        <f>BR7-100</f>
        <v>6.2669509328622723</v>
      </c>
      <c r="BS6" s="1310">
        <f>BS7-100</f>
        <v>7.9675122220218952</v>
      </c>
      <c r="BT6" s="483">
        <f t="shared" si="8"/>
        <v>12.661500809028595</v>
      </c>
      <c r="BU6" s="173">
        <f t="shared" si="8"/>
        <v>4.6466348710313383</v>
      </c>
      <c r="BV6" s="604">
        <f t="shared" si="8"/>
        <v>5.8269532438950193</v>
      </c>
      <c r="BW6" s="604">
        <f t="shared" si="8"/>
        <v>26.980788995177491</v>
      </c>
      <c r="BX6" s="604">
        <f t="shared" si="8"/>
        <v>31.702122734322558</v>
      </c>
      <c r="BY6" s="604">
        <f t="shared" ref="BY6:EE6" si="9">BY7-100</f>
        <v>16.137142225660298</v>
      </c>
      <c r="BZ6" s="173">
        <f t="shared" si="9"/>
        <v>19.187704584088451</v>
      </c>
      <c r="CA6" s="604">
        <f t="shared" si="9"/>
        <v>20.584364306396424</v>
      </c>
      <c r="CB6" s="604">
        <f t="shared" si="9"/>
        <v>22.77198538534833</v>
      </c>
      <c r="CC6" s="173">
        <v>11.707939603378307</v>
      </c>
      <c r="CD6" s="604">
        <f t="shared" si="9"/>
        <v>17.489994161795636</v>
      </c>
      <c r="CE6" s="1095">
        <f t="shared" si="9"/>
        <v>28.051187744634916</v>
      </c>
      <c r="CF6" s="1265">
        <f t="shared" si="9"/>
        <v>17.818536369991534</v>
      </c>
      <c r="CG6" s="1299">
        <f t="shared" si="9"/>
        <v>15.32918919797082</v>
      </c>
      <c r="CH6" s="605">
        <f>CH7-100</f>
        <v>15.886581772735127</v>
      </c>
      <c r="CI6" s="1464">
        <f t="shared" si="9"/>
        <v>22.703905922912867</v>
      </c>
      <c r="CJ6" s="1252">
        <f t="shared" si="9"/>
        <v>10.622189825272983</v>
      </c>
      <c r="CK6" s="604">
        <f t="shared" si="9"/>
        <v>5.7473870183475384</v>
      </c>
      <c r="CL6" s="604">
        <f t="shared" si="9"/>
        <v>-14.753400184735526</v>
      </c>
      <c r="CM6" s="604">
        <f t="shared" si="9"/>
        <v>-48.805239761421504</v>
      </c>
      <c r="CN6" s="604">
        <f t="shared" si="9"/>
        <v>-36.503556321111773</v>
      </c>
      <c r="CO6" s="604">
        <f t="shared" si="9"/>
        <v>-1.3749791850036956</v>
      </c>
      <c r="CP6" s="1411">
        <f t="shared" si="9"/>
        <v>5.3725291434363953</v>
      </c>
      <c r="CQ6" s="1411">
        <f t="shared" si="9"/>
        <v>7.8433318118976274</v>
      </c>
      <c r="CR6" s="1411">
        <f t="shared" si="9"/>
        <v>16.942953975689704</v>
      </c>
      <c r="CS6" s="1411">
        <f t="shared" si="9"/>
        <v>28.058892996508519</v>
      </c>
      <c r="CT6" s="1411">
        <f t="shared" si="9"/>
        <v>16.902150486134389</v>
      </c>
      <c r="CU6" s="1411">
        <f t="shared" si="9"/>
        <v>37.868337318919345</v>
      </c>
      <c r="CV6" s="2103">
        <f t="shared" si="9"/>
        <v>1.7248612147728011</v>
      </c>
      <c r="CW6" s="1299">
        <f t="shared" si="9"/>
        <v>11.961016533539251</v>
      </c>
      <c r="CX6" s="605">
        <f>CX7-100</f>
        <v>-15.591750508331344</v>
      </c>
      <c r="CY6" s="1708">
        <f t="shared" si="9"/>
        <v>-9.1744046427856745</v>
      </c>
      <c r="CZ6" s="1411">
        <f t="shared" si="9"/>
        <v>21.173431108385472</v>
      </c>
      <c r="DA6" s="1411">
        <f t="shared" si="9"/>
        <v>29.548092347953371</v>
      </c>
      <c r="DB6" s="1411">
        <f t="shared" si="9"/>
        <v>62.493430656934322</v>
      </c>
      <c r="DC6" s="1411">
        <f t="shared" si="9"/>
        <v>154.68453568127646</v>
      </c>
      <c r="DD6" s="1411">
        <f t="shared" si="9"/>
        <v>93.107393635180898</v>
      </c>
      <c r="DE6" s="1411">
        <f t="shared" si="9"/>
        <v>29.928362960997617</v>
      </c>
      <c r="DF6" s="1411">
        <f t="shared" si="9"/>
        <v>25.025448281262229</v>
      </c>
      <c r="DG6" s="1411">
        <f t="shared" si="9"/>
        <v>20.690670428755453</v>
      </c>
      <c r="DH6" s="1411">
        <f t="shared" si="9"/>
        <v>-0.27166906983183026</v>
      </c>
      <c r="DI6" s="1411">
        <f t="shared" si="9"/>
        <v>-10.528953620079591</v>
      </c>
      <c r="DJ6" s="1411">
        <f t="shared" si="9"/>
        <v>7.7023926581448734</v>
      </c>
      <c r="DK6" s="1411">
        <f t="shared" si="9"/>
        <v>4.4762996941896063</v>
      </c>
      <c r="DL6" s="2095">
        <f>DL7-100</f>
        <v>27.004063538973028</v>
      </c>
      <c r="DM6" s="1615">
        <f t="shared" si="9"/>
        <v>-100</v>
      </c>
      <c r="DN6" s="1448">
        <f>DN7-100</f>
        <v>55.871252412046346</v>
      </c>
      <c r="DO6" s="1578">
        <f t="shared" si="9"/>
        <v>39.179871126382722</v>
      </c>
      <c r="DP6" s="2501">
        <f t="shared" si="9"/>
        <v>26.873812126139413</v>
      </c>
      <c r="DQ6" s="2492">
        <f t="shared" si="9"/>
        <v>-100</v>
      </c>
      <c r="DR6" s="2478">
        <f t="shared" si="9"/>
        <v>-100</v>
      </c>
      <c r="DS6" s="2478">
        <f t="shared" si="9"/>
        <v>-100</v>
      </c>
      <c r="DT6" s="2478">
        <f t="shared" si="9"/>
        <v>-100</v>
      </c>
      <c r="DU6" s="2478">
        <f t="shared" si="9"/>
        <v>-100</v>
      </c>
      <c r="DV6" s="2478">
        <f t="shared" si="9"/>
        <v>-100</v>
      </c>
      <c r="DW6" s="2478">
        <f t="shared" si="9"/>
        <v>-100</v>
      </c>
      <c r="DX6" s="2478">
        <f t="shared" si="9"/>
        <v>-100</v>
      </c>
      <c r="DY6" s="2478">
        <f t="shared" si="9"/>
        <v>-100</v>
      </c>
      <c r="DZ6" s="2478">
        <f t="shared" si="9"/>
        <v>-100</v>
      </c>
      <c r="EA6" s="2479">
        <f t="shared" si="9"/>
        <v>-100</v>
      </c>
      <c r="EB6" s="2119">
        <f>EB7-100</f>
        <v>-90.506785011578273</v>
      </c>
      <c r="EC6" s="1299" t="e">
        <f t="shared" si="9"/>
        <v>#DIV/0!</v>
      </c>
      <c r="ED6" s="1448">
        <f>ED7-100</f>
        <v>-81.081721177691833</v>
      </c>
      <c r="EE6" s="1459">
        <f t="shared" si="9"/>
        <v>-100</v>
      </c>
    </row>
    <row r="7" spans="2:135" s="884" customFormat="1" ht="27.75" hidden="1" customHeight="1" thickBot="1">
      <c r="B7" s="2811"/>
      <c r="C7" s="2802"/>
      <c r="D7" s="2803"/>
      <c r="E7" s="854"/>
      <c r="F7" s="854"/>
      <c r="G7" s="874" t="e">
        <f>G5/A5*100</f>
        <v>#DIV/0!</v>
      </c>
      <c r="H7" s="875">
        <v>123.35454746419387</v>
      </c>
      <c r="I7" s="875">
        <v>167.22448407299316</v>
      </c>
      <c r="J7" s="875">
        <v>70.556861964424201</v>
      </c>
      <c r="K7" s="874">
        <f>K5/G5*100</f>
        <v>122.54412926268073</v>
      </c>
      <c r="L7" s="875">
        <v>130.19429929637246</v>
      </c>
      <c r="M7" s="875">
        <v>103.41767139984628</v>
      </c>
      <c r="N7" s="875">
        <v>213.9637680307537</v>
      </c>
      <c r="O7" s="874">
        <f>O5/K5*100</f>
        <v>125.29101233408882</v>
      </c>
      <c r="P7" s="875">
        <v>91.125703265702953</v>
      </c>
      <c r="Q7" s="875">
        <v>119.76890485041574</v>
      </c>
      <c r="R7" s="875">
        <v>71.978088393661679</v>
      </c>
      <c r="S7" s="874">
        <f>S5/O5*100</f>
        <v>75.560227809666543</v>
      </c>
      <c r="T7" s="875">
        <v>193.83853400643955</v>
      </c>
      <c r="U7" s="875">
        <v>153.20088853677248</v>
      </c>
      <c r="V7" s="875">
        <v>240.47044724166625</v>
      </c>
      <c r="W7" s="874">
        <f>W5/S5*100</f>
        <v>225.21072768580669</v>
      </c>
      <c r="X7" s="875">
        <v>104.93200306127721</v>
      </c>
      <c r="Y7" s="875">
        <v>106.95233154516622</v>
      </c>
      <c r="Z7" s="875">
        <v>99.937306264453284</v>
      </c>
      <c r="AA7" s="874">
        <f>AA5/W5*100</f>
        <v>104.7144375748594</v>
      </c>
      <c r="AB7" s="875">
        <v>98.971564814633865</v>
      </c>
      <c r="AC7" s="875">
        <v>93.727129242207582</v>
      </c>
      <c r="AD7" s="875">
        <v>105.73141989543431</v>
      </c>
      <c r="AE7" s="874">
        <f>AE5/AA5*100</f>
        <v>97.412036056391074</v>
      </c>
      <c r="AF7" s="875">
        <v>95.09568593812817</v>
      </c>
      <c r="AG7" s="875">
        <v>101.59491364659672</v>
      </c>
      <c r="AH7" s="875">
        <v>91.102983146573735</v>
      </c>
      <c r="AI7" s="874">
        <f>AI5/AE5*100</f>
        <v>94.434968051401242</v>
      </c>
      <c r="AJ7" s="875">
        <v>116.33469742362188</v>
      </c>
      <c r="AK7" s="875">
        <v>115.27830560467804</v>
      </c>
      <c r="AL7" s="875">
        <v>116.89818287939669</v>
      </c>
      <c r="AM7" s="875">
        <f>AM5/AI5*100</f>
        <v>121.61946883032488</v>
      </c>
      <c r="AN7" s="875"/>
      <c r="AO7" s="875"/>
      <c r="AP7" s="875"/>
      <c r="AQ7" s="875"/>
      <c r="AR7" s="875"/>
      <c r="AS7" s="875"/>
      <c r="AT7" s="875"/>
      <c r="AU7" s="875"/>
      <c r="AV7" s="875"/>
      <c r="AW7" s="875"/>
      <c r="AX7" s="875"/>
      <c r="AY7" s="876"/>
      <c r="AZ7" s="875">
        <v>108.37393968341682</v>
      </c>
      <c r="BA7" s="875">
        <v>107.34573571660565</v>
      </c>
      <c r="BB7" s="879">
        <v>108.42950191678962</v>
      </c>
      <c r="BC7" s="875">
        <f>BC5/AM5*100</f>
        <v>105.79655673422678</v>
      </c>
      <c r="BD7" s="876">
        <v>117.05466935698784</v>
      </c>
      <c r="BE7" s="878">
        <v>101.58900329934262</v>
      </c>
      <c r="BF7" s="878">
        <v>101.43082750513554</v>
      </c>
      <c r="BG7" s="878">
        <v>112.72513389952856</v>
      </c>
      <c r="BH7" s="878">
        <v>104.57611800590676</v>
      </c>
      <c r="BI7" s="878">
        <v>104.31349380750305</v>
      </c>
      <c r="BJ7" s="878">
        <v>111.58033341954901</v>
      </c>
      <c r="BK7" s="878">
        <v>113.77348216716581</v>
      </c>
      <c r="BL7" s="878">
        <v>102.97603501217661</v>
      </c>
      <c r="BM7" s="878">
        <v>116.53270949954049</v>
      </c>
      <c r="BN7" s="878">
        <v>113.47668877660975</v>
      </c>
      <c r="BO7" s="878">
        <v>95.022203696875451</v>
      </c>
      <c r="BP7" s="1104">
        <v>107.431689957126</v>
      </c>
      <c r="BQ7" s="876">
        <v>107.90651439805788</v>
      </c>
      <c r="BR7" s="875">
        <v>106.26695093286227</v>
      </c>
      <c r="BS7" s="879">
        <f>BS5/BC5*100</f>
        <v>107.9675122220219</v>
      </c>
      <c r="BT7" s="876">
        <v>112.6615008090286</v>
      </c>
      <c r="BU7" s="880">
        <v>104.64663487103134</v>
      </c>
      <c r="BV7" s="880">
        <v>105.82695324389502</v>
      </c>
      <c r="BW7" s="880">
        <v>126.98078899517749</v>
      </c>
      <c r="BX7" s="880">
        <v>131.70212273432256</v>
      </c>
      <c r="BY7" s="880">
        <f>BY5/BI5*100</f>
        <v>116.1371422256603</v>
      </c>
      <c r="BZ7" s="881">
        <f>BZ5/BJ5*100</f>
        <v>119.18770458408845</v>
      </c>
      <c r="CA7" s="880">
        <f>CA5/BK5*100</f>
        <v>120.58436430639642</v>
      </c>
      <c r="CB7" s="880">
        <f>CB5/BL5*100</f>
        <v>122.77198538534833</v>
      </c>
      <c r="CC7" s="881">
        <v>111.70793960337831</v>
      </c>
      <c r="CD7" s="880">
        <f>CD5/BN5*100</f>
        <v>117.48999416179564</v>
      </c>
      <c r="CE7" s="1110">
        <f>CE5/BO5*100</f>
        <v>128.05118774463492</v>
      </c>
      <c r="CF7" s="880">
        <f>CF5/SUM(BD5:BO5)*100</f>
        <v>117.81853636999153</v>
      </c>
      <c r="CG7" s="876">
        <f>CG5/BQ5*100</f>
        <v>115.32918919797082</v>
      </c>
      <c r="CH7" s="874">
        <f t="shared" ref="CH7:CU7" si="10">CH5/BR5*100</f>
        <v>115.88658177273513</v>
      </c>
      <c r="CI7" s="1465">
        <f t="shared" si="10"/>
        <v>122.70390592291287</v>
      </c>
      <c r="CJ7" s="1253">
        <f t="shared" si="10"/>
        <v>110.62218982527298</v>
      </c>
      <c r="CK7" s="1277">
        <f t="shared" si="10"/>
        <v>105.74738701834754</v>
      </c>
      <c r="CL7" s="1277">
        <f t="shared" si="10"/>
        <v>85.246599815264474</v>
      </c>
      <c r="CM7" s="1277">
        <f t="shared" si="10"/>
        <v>51.194760238578496</v>
      </c>
      <c r="CN7" s="1277">
        <f t="shared" si="10"/>
        <v>63.496443678888227</v>
      </c>
      <c r="CO7" s="1277">
        <f t="shared" si="10"/>
        <v>98.625020814996304</v>
      </c>
      <c r="CP7" s="1412">
        <f t="shared" si="10"/>
        <v>105.3725291434364</v>
      </c>
      <c r="CQ7" s="1412">
        <f t="shared" si="10"/>
        <v>107.84333181189763</v>
      </c>
      <c r="CR7" s="1412">
        <f t="shared" si="10"/>
        <v>116.9429539756897</v>
      </c>
      <c r="CS7" s="1412">
        <f t="shared" si="10"/>
        <v>128.05889299650852</v>
      </c>
      <c r="CT7" s="1412">
        <f t="shared" si="10"/>
        <v>116.90215048613439</v>
      </c>
      <c r="CU7" s="1412">
        <f t="shared" si="10"/>
        <v>137.86833731891934</v>
      </c>
      <c r="CV7" s="2104">
        <f>CV5/SUM(BT5:CE5)*100</f>
        <v>101.7248612147728</v>
      </c>
      <c r="CW7" s="876">
        <f t="shared" ref="CW7:DK7" si="11">CW5/CG5*100</f>
        <v>111.96101653353925</v>
      </c>
      <c r="CX7" s="874">
        <f t="shared" si="11"/>
        <v>84.408249491668656</v>
      </c>
      <c r="CY7" s="877">
        <f t="shared" si="11"/>
        <v>90.825595357214326</v>
      </c>
      <c r="CZ7" s="1622">
        <f t="shared" si="11"/>
        <v>121.17343110838547</v>
      </c>
      <c r="DA7" s="1622">
        <f t="shared" si="11"/>
        <v>129.54809234795337</v>
      </c>
      <c r="DB7" s="1622">
        <f t="shared" si="11"/>
        <v>162.49343065693432</v>
      </c>
      <c r="DC7" s="1622">
        <f t="shared" si="11"/>
        <v>254.68453568127646</v>
      </c>
      <c r="DD7" s="1622">
        <f t="shared" si="11"/>
        <v>193.1073936351809</v>
      </c>
      <c r="DE7" s="1622">
        <f t="shared" si="11"/>
        <v>129.92836296099762</v>
      </c>
      <c r="DF7" s="1622">
        <f t="shared" si="11"/>
        <v>125.02544828126223</v>
      </c>
      <c r="DG7" s="1622">
        <f t="shared" si="11"/>
        <v>120.69067042875545</v>
      </c>
      <c r="DH7" s="1622">
        <f t="shared" si="11"/>
        <v>99.72833093016817</v>
      </c>
      <c r="DI7" s="1622">
        <f t="shared" si="11"/>
        <v>89.471046379920409</v>
      </c>
      <c r="DJ7" s="1412">
        <f t="shared" si="11"/>
        <v>107.70239265814487</v>
      </c>
      <c r="DK7" s="1622">
        <f t="shared" si="11"/>
        <v>104.47629969418961</v>
      </c>
      <c r="DL7" s="2096">
        <f>DL5/SUM(CJ5:CU5)*100</f>
        <v>127.00406353897303</v>
      </c>
      <c r="DM7" s="877">
        <f t="shared" ref="DM7:EA7" si="12">DM5/CW5*100</f>
        <v>0</v>
      </c>
      <c r="DN7" s="1093">
        <f t="shared" si="12"/>
        <v>155.87125241204635</v>
      </c>
      <c r="DO7" s="882">
        <f t="shared" si="12"/>
        <v>139.17987112638272</v>
      </c>
      <c r="DP7" s="2502">
        <f t="shared" si="12"/>
        <v>126.87381212613941</v>
      </c>
      <c r="DQ7" s="2493">
        <f t="shared" si="12"/>
        <v>0</v>
      </c>
      <c r="DR7" s="2480">
        <f t="shared" si="12"/>
        <v>0</v>
      </c>
      <c r="DS7" s="2480">
        <f t="shared" si="12"/>
        <v>0</v>
      </c>
      <c r="DT7" s="2480">
        <f t="shared" si="12"/>
        <v>0</v>
      </c>
      <c r="DU7" s="2480">
        <f t="shared" si="12"/>
        <v>0</v>
      </c>
      <c r="DV7" s="2480">
        <f t="shared" si="12"/>
        <v>0</v>
      </c>
      <c r="DW7" s="2480">
        <f t="shared" si="12"/>
        <v>0</v>
      </c>
      <c r="DX7" s="2480">
        <f t="shared" si="12"/>
        <v>0</v>
      </c>
      <c r="DY7" s="2480">
        <f t="shared" si="12"/>
        <v>0</v>
      </c>
      <c r="DZ7" s="2480">
        <f t="shared" si="12"/>
        <v>0</v>
      </c>
      <c r="EA7" s="2481">
        <f t="shared" si="12"/>
        <v>0</v>
      </c>
      <c r="EB7" s="2120">
        <f>EB5/SUM(CZ5:DK5)*100</f>
        <v>9.4932149884217285</v>
      </c>
      <c r="EC7" s="876" t="e">
        <f>EC5/DM5*100</f>
        <v>#DIV/0!</v>
      </c>
      <c r="ED7" s="1093">
        <f>ED5/DN5*100</f>
        <v>18.91827882230816</v>
      </c>
      <c r="EE7" s="883">
        <f>EE5/DO5*100</f>
        <v>0</v>
      </c>
    </row>
    <row r="8" spans="2:135" ht="27.75" customHeight="1">
      <c r="B8" s="2811"/>
      <c r="C8" s="2797" t="s">
        <v>70</v>
      </c>
      <c r="D8" s="2798"/>
      <c r="E8" s="588"/>
      <c r="F8" s="588"/>
      <c r="G8" s="743">
        <v>53799</v>
      </c>
      <c r="H8" s="589">
        <v>251142</v>
      </c>
      <c r="I8" s="590">
        <v>347508</v>
      </c>
      <c r="J8" s="591">
        <v>61638</v>
      </c>
      <c r="K8" s="743">
        <v>136080</v>
      </c>
      <c r="L8" s="589">
        <v>392234</v>
      </c>
      <c r="M8" s="590">
        <v>343544</v>
      </c>
      <c r="N8" s="591">
        <v>218643</v>
      </c>
      <c r="O8" s="743">
        <v>206422</v>
      </c>
      <c r="P8" s="589">
        <v>316325</v>
      </c>
      <c r="Q8" s="590">
        <v>456806</v>
      </c>
      <c r="R8" s="591">
        <v>106880</v>
      </c>
      <c r="S8" s="743">
        <v>142300</v>
      </c>
      <c r="T8" s="589">
        <v>678010</v>
      </c>
      <c r="U8" s="590">
        <v>658518</v>
      </c>
      <c r="V8" s="591">
        <v>366692</v>
      </c>
      <c r="W8" s="743">
        <v>328650</v>
      </c>
      <c r="X8" s="589">
        <v>679124</v>
      </c>
      <c r="Y8" s="590">
        <v>718496</v>
      </c>
      <c r="Z8" s="591">
        <v>329729</v>
      </c>
      <c r="AA8" s="743">
        <v>322028</v>
      </c>
      <c r="AB8" s="589">
        <v>684246</v>
      </c>
      <c r="AC8" s="590">
        <v>646250</v>
      </c>
      <c r="AD8" s="591">
        <v>370974</v>
      </c>
      <c r="AE8" s="743">
        <v>307659</v>
      </c>
      <c r="AF8" s="589">
        <v>633196</v>
      </c>
      <c r="AG8" s="590">
        <v>639777</v>
      </c>
      <c r="AH8" s="591">
        <v>334467</v>
      </c>
      <c r="AI8" s="845">
        <v>295879</v>
      </c>
      <c r="AJ8" s="589">
        <v>677711</v>
      </c>
      <c r="AK8" s="590">
        <v>670639</v>
      </c>
      <c r="AL8" s="591">
        <v>365497</v>
      </c>
      <c r="AM8" s="743">
        <v>344197</v>
      </c>
      <c r="AN8" s="592">
        <v>43229</v>
      </c>
      <c r="AO8" s="592">
        <v>60564</v>
      </c>
      <c r="AP8" s="592">
        <v>84919</v>
      </c>
      <c r="AQ8" s="592">
        <v>43737</v>
      </c>
      <c r="AR8" s="592">
        <v>50114</v>
      </c>
      <c r="AS8" s="592">
        <v>64988</v>
      </c>
      <c r="AT8" s="592">
        <v>55020</v>
      </c>
      <c r="AU8" s="592">
        <v>45205</v>
      </c>
      <c r="AV8" s="592">
        <v>57608</v>
      </c>
      <c r="AW8" s="592">
        <v>47312</v>
      </c>
      <c r="AX8" s="592">
        <v>52487</v>
      </c>
      <c r="AY8" s="593">
        <v>52650</v>
      </c>
      <c r="AZ8" s="589">
        <v>657833</v>
      </c>
      <c r="BA8" s="590">
        <v>643591</v>
      </c>
      <c r="BB8" s="611">
        <v>347551</v>
      </c>
      <c r="BC8" s="743">
        <v>316672</v>
      </c>
      <c r="BD8" s="593">
        <v>44599</v>
      </c>
      <c r="BE8" s="594">
        <v>54684</v>
      </c>
      <c r="BF8" s="594">
        <v>75187</v>
      </c>
      <c r="BG8" s="594">
        <v>40509</v>
      </c>
      <c r="BH8" s="594">
        <v>41375</v>
      </c>
      <c r="BI8" s="594">
        <v>52196</v>
      </c>
      <c r="BJ8" s="594">
        <v>55632</v>
      </c>
      <c r="BK8" s="594">
        <v>44891</v>
      </c>
      <c r="BL8" s="594">
        <v>52927</v>
      </c>
      <c r="BM8" s="594">
        <v>53707</v>
      </c>
      <c r="BN8" s="594">
        <v>55159</v>
      </c>
      <c r="BO8" s="594">
        <v>45216</v>
      </c>
      <c r="BP8" s="1102">
        <v>616082</v>
      </c>
      <c r="BQ8" s="622">
        <v>632212</v>
      </c>
      <c r="BR8" s="591">
        <v>308550</v>
      </c>
      <c r="BS8" s="1309">
        <f>BG8+BH8+BI8+BJ8+BK8+BL8</f>
        <v>287530</v>
      </c>
      <c r="BT8" s="593">
        <v>49930</v>
      </c>
      <c r="BU8" s="597">
        <v>59868</v>
      </c>
      <c r="BV8" s="597">
        <v>80802</v>
      </c>
      <c r="BW8" s="597">
        <v>47901</v>
      </c>
      <c r="BX8" s="597">
        <v>49651</v>
      </c>
      <c r="BY8" s="597">
        <v>53870</v>
      </c>
      <c r="BZ8" s="595">
        <v>59525</v>
      </c>
      <c r="CA8" s="597">
        <v>45008</v>
      </c>
      <c r="CB8" s="597">
        <v>62965</v>
      </c>
      <c r="CC8" s="595">
        <v>39696</v>
      </c>
      <c r="CD8" s="597">
        <v>47501</v>
      </c>
      <c r="CE8" s="1094">
        <v>41178</v>
      </c>
      <c r="CF8" s="1264">
        <f>SUM(BT8:CE8)</f>
        <v>637895</v>
      </c>
      <c r="CG8" s="622">
        <f>BW8+BX8+BY8+BZ8+CA8+CB8+CC8+CD8+CE8+CJ8+CK8+CL8</f>
        <v>600585</v>
      </c>
      <c r="CH8" s="1312">
        <f>BT8+BU8+BV8+BW8+BX8+BY8</f>
        <v>342022</v>
      </c>
      <c r="CI8" s="1463">
        <f>BW8+BX8+BY8+BZ8+CA8+CB8</f>
        <v>318920</v>
      </c>
      <c r="CJ8" s="1251">
        <v>41066</v>
      </c>
      <c r="CK8" s="597">
        <v>47139</v>
      </c>
      <c r="CL8" s="597">
        <v>65085</v>
      </c>
      <c r="CM8" s="597">
        <v>34663</v>
      </c>
      <c r="CN8" s="597">
        <v>29159</v>
      </c>
      <c r="CO8" s="597">
        <v>36561</v>
      </c>
      <c r="CP8" s="1410">
        <v>43885</v>
      </c>
      <c r="CQ8" s="1410">
        <v>36682</v>
      </c>
      <c r="CR8" s="1410">
        <v>56818</v>
      </c>
      <c r="CS8" s="1410">
        <v>49490</v>
      </c>
      <c r="CT8" s="1410">
        <v>49664</v>
      </c>
      <c r="CU8" s="1410">
        <v>44750</v>
      </c>
      <c r="CV8" s="2102">
        <f>SUM(CJ8:CU8)</f>
        <v>534962</v>
      </c>
      <c r="CW8" s="622">
        <v>542633</v>
      </c>
      <c r="CX8" s="591">
        <v>253673</v>
      </c>
      <c r="CY8" s="2109">
        <f>CM8+CN8+CO8+CP8+CQ8+CR8</f>
        <v>237768</v>
      </c>
      <c r="CZ8" s="1410">
        <v>44439</v>
      </c>
      <c r="DA8" s="1410">
        <v>47957</v>
      </c>
      <c r="DB8" s="1410">
        <v>66505</v>
      </c>
      <c r="DC8" s="1410">
        <v>38430</v>
      </c>
      <c r="DD8" s="1410">
        <v>35321</v>
      </c>
      <c r="DE8" s="1410">
        <v>40931</v>
      </c>
      <c r="DF8" s="1410">
        <v>51964</v>
      </c>
      <c r="DG8" s="1410">
        <v>45527</v>
      </c>
      <c r="DH8" s="1410">
        <v>44184</v>
      </c>
      <c r="DI8" s="1410">
        <v>35336</v>
      </c>
      <c r="DJ8" s="1410">
        <v>49995</v>
      </c>
      <c r="DK8" s="1410">
        <v>51720</v>
      </c>
      <c r="DL8" s="2094">
        <f>SUM(CZ8:DK8)</f>
        <v>552309</v>
      </c>
      <c r="DM8" s="1614"/>
      <c r="DN8" s="1454">
        <f>CZ8+DA8+DB8+DC8+DD8+DE8</f>
        <v>273583</v>
      </c>
      <c r="DO8" s="2185">
        <f>DC8+DD8+DE8+DF8+DG8+DH8</f>
        <v>256357</v>
      </c>
      <c r="DP8" s="2500">
        <v>51154</v>
      </c>
      <c r="DQ8" s="2491"/>
      <c r="DR8" s="2476"/>
      <c r="DS8" s="2476"/>
      <c r="DT8" s="2476"/>
      <c r="DU8" s="2476"/>
      <c r="DV8" s="2476"/>
      <c r="DW8" s="2476"/>
      <c r="DX8" s="2476"/>
      <c r="DY8" s="2476"/>
      <c r="DZ8" s="2476"/>
      <c r="EA8" s="2477"/>
      <c r="EB8" s="2118">
        <f>SUM(DP8:EA8)</f>
        <v>51154</v>
      </c>
      <c r="EC8" s="622"/>
      <c r="ED8" s="1454">
        <f>DP8+DQ8+DR8+DS8+DT8+DU8</f>
        <v>51154</v>
      </c>
      <c r="EE8" s="1458">
        <f>DS8+DT8+DU8+DV8+DW8+DX8</f>
        <v>0</v>
      </c>
    </row>
    <row r="9" spans="2:135" ht="27.75" customHeight="1" thickBot="1">
      <c r="B9" s="2811"/>
      <c r="C9" s="2799"/>
      <c r="D9" s="2800"/>
      <c r="E9" s="108"/>
      <c r="F9" s="108"/>
      <c r="G9" s="844" t="e">
        <f>G10-100</f>
        <v>#DIV/0!</v>
      </c>
      <c r="H9" s="598">
        <f t="shared" ref="H9:BX9" si="13">H10-100</f>
        <v>140.52521692493346</v>
      </c>
      <c r="I9" s="599">
        <f t="shared" si="13"/>
        <v>254.54573279600061</v>
      </c>
      <c r="J9" s="600">
        <f>J10-100</f>
        <v>23.592396535129922</v>
      </c>
      <c r="K9" s="844">
        <f>K10-100</f>
        <v>152.94150448893103</v>
      </c>
      <c r="L9" s="598">
        <f t="shared" si="13"/>
        <v>56.180168988063002</v>
      </c>
      <c r="M9" s="599">
        <f t="shared" si="13"/>
        <v>-1.1406931638983906</v>
      </c>
      <c r="N9" s="600">
        <f>N10-100</f>
        <v>254.72111359875402</v>
      </c>
      <c r="O9" s="844">
        <f>O10-100</f>
        <v>51.691651969429756</v>
      </c>
      <c r="P9" s="598">
        <f t="shared" si="13"/>
        <v>-19.361146662451503</v>
      </c>
      <c r="Q9" s="599">
        <f t="shared" si="13"/>
        <v>32.968702698926478</v>
      </c>
      <c r="R9" s="600">
        <f>R10-100</f>
        <v>-51.11666049221791</v>
      </c>
      <c r="S9" s="844">
        <f>S10-100</f>
        <v>-31.063549427871067</v>
      </c>
      <c r="T9" s="598">
        <f t="shared" si="13"/>
        <v>114.36136746624172</v>
      </c>
      <c r="U9" s="599">
        <f t="shared" si="13"/>
        <v>44.157038217536524</v>
      </c>
      <c r="V9" s="600">
        <f>V10-100</f>
        <v>243.0875748502994</v>
      </c>
      <c r="W9" s="844">
        <f>W10-100</f>
        <v>130.95572733661277</v>
      </c>
      <c r="X9" s="598">
        <f t="shared" si="13"/>
        <v>0.16430436129259363</v>
      </c>
      <c r="Y9" s="599">
        <f t="shared" si="13"/>
        <v>9.1080274191442072</v>
      </c>
      <c r="Z9" s="600">
        <f>Z10-100</f>
        <v>-10.080121737043626</v>
      </c>
      <c r="AA9" s="844">
        <f>AA10-100</f>
        <v>-2.0149094781682635</v>
      </c>
      <c r="AB9" s="598">
        <f t="shared" si="13"/>
        <v>0.75420689005247254</v>
      </c>
      <c r="AC9" s="599">
        <f t="shared" si="13"/>
        <v>-10.055170801229224</v>
      </c>
      <c r="AD9" s="600">
        <f>AD10-100</f>
        <v>12.508757191511805</v>
      </c>
      <c r="AE9" s="844">
        <f>AE10-100</f>
        <v>-4.4620343572608618</v>
      </c>
      <c r="AF9" s="598">
        <f t="shared" si="13"/>
        <v>-7.4607670340783869</v>
      </c>
      <c r="AG9" s="599">
        <f t="shared" si="13"/>
        <v>-1.0016247582205011</v>
      </c>
      <c r="AH9" s="600">
        <f>AH10-100</f>
        <v>-9.8408513804201903</v>
      </c>
      <c r="AI9" s="844">
        <f>AI10-100</f>
        <v>-3.8289144799924628</v>
      </c>
      <c r="AJ9" s="598">
        <f t="shared" si="13"/>
        <v>7.0302086557716592</v>
      </c>
      <c r="AK9" s="168">
        <f t="shared" si="13"/>
        <v>4.8238683166165686</v>
      </c>
      <c r="AL9" s="605">
        <f>AL10-100</f>
        <v>9.2774474013878745</v>
      </c>
      <c r="AM9" s="841">
        <f>AM10-100</f>
        <v>16.330324220373853</v>
      </c>
      <c r="AN9" s="170">
        <f t="shared" si="13"/>
        <v>-100</v>
      </c>
      <c r="AO9" s="171">
        <f t="shared" si="13"/>
        <v>-100</v>
      </c>
      <c r="AP9" s="171">
        <f t="shared" si="13"/>
        <v>-100</v>
      </c>
      <c r="AQ9" s="171">
        <f t="shared" si="13"/>
        <v>-100</v>
      </c>
      <c r="AR9" s="171">
        <f t="shared" si="13"/>
        <v>-100</v>
      </c>
      <c r="AS9" s="171">
        <f t="shared" si="13"/>
        <v>-100</v>
      </c>
      <c r="AT9" s="171">
        <f t="shared" si="13"/>
        <v>-100</v>
      </c>
      <c r="AU9" s="171">
        <f t="shared" si="13"/>
        <v>-100</v>
      </c>
      <c r="AV9" s="171">
        <f t="shared" si="13"/>
        <v>-100</v>
      </c>
      <c r="AW9" s="171">
        <f t="shared" si="13"/>
        <v>-100</v>
      </c>
      <c r="AX9" s="171">
        <f t="shared" si="13"/>
        <v>-100</v>
      </c>
      <c r="AY9" s="171">
        <f t="shared" si="13"/>
        <v>-100</v>
      </c>
      <c r="AZ9" s="172">
        <f t="shared" si="13"/>
        <v>-2.9331086554593355</v>
      </c>
      <c r="BA9" s="168">
        <f t="shared" si="13"/>
        <v>-4.0331683662894591</v>
      </c>
      <c r="BB9" s="1258">
        <f>BB10-100</f>
        <v>-4.9100266212855388</v>
      </c>
      <c r="BC9" s="842">
        <f>BC10-100</f>
        <v>-7.9968738832703394</v>
      </c>
      <c r="BD9" s="170">
        <f t="shared" si="13"/>
        <v>3.1691688449883202</v>
      </c>
      <c r="BE9" s="171">
        <f t="shared" si="13"/>
        <v>-9.708737864077662</v>
      </c>
      <c r="BF9" s="171">
        <f t="shared" si="13"/>
        <v>-11.460332787715359</v>
      </c>
      <c r="BG9" s="171">
        <f t="shared" si="13"/>
        <v>-7.3804787708347703</v>
      </c>
      <c r="BH9" s="171">
        <f t="shared" si="13"/>
        <v>-17.438240810951029</v>
      </c>
      <c r="BI9" s="171">
        <f t="shared" si="13"/>
        <v>-19.68363390164339</v>
      </c>
      <c r="BJ9" s="171">
        <f t="shared" si="13"/>
        <v>1.1123227917120886</v>
      </c>
      <c r="BK9" s="171">
        <f t="shared" si="13"/>
        <v>-0.69461342771816703</v>
      </c>
      <c r="BL9" s="171">
        <f t="shared" si="13"/>
        <v>-8.1256075545063169</v>
      </c>
      <c r="BM9" s="171">
        <f t="shared" si="13"/>
        <v>13.516655393980386</v>
      </c>
      <c r="BN9" s="171">
        <f t="shared" si="13"/>
        <v>5.09078438470479</v>
      </c>
      <c r="BO9" s="171">
        <f t="shared" si="13"/>
        <v>-14.119658119658112</v>
      </c>
      <c r="BP9" s="1070">
        <f t="shared" si="13"/>
        <v>-6.3467475787927867</v>
      </c>
      <c r="BQ9" s="1297">
        <f t="shared" si="13"/>
        <v>-1.7680483412602115</v>
      </c>
      <c r="BR9" s="605">
        <f>BR10-100</f>
        <v>-11.221662432276119</v>
      </c>
      <c r="BS9" s="1310">
        <f>BS10-100</f>
        <v>-9.2025818512530293</v>
      </c>
      <c r="BT9" s="170">
        <f t="shared" si="13"/>
        <v>11.953182806789385</v>
      </c>
      <c r="BU9" s="606">
        <f t="shared" si="13"/>
        <v>9.4799210006583365</v>
      </c>
      <c r="BV9" s="604">
        <f t="shared" si="13"/>
        <v>7.4680463377977588</v>
      </c>
      <c r="BW9" s="604">
        <f t="shared" si="13"/>
        <v>18.247796785899425</v>
      </c>
      <c r="BX9" s="604">
        <f t="shared" si="13"/>
        <v>20.002416918429006</v>
      </c>
      <c r="BY9" s="604">
        <f t="shared" ref="BY9:EE9" si="14">BY10-100</f>
        <v>3.2071423097555396</v>
      </c>
      <c r="BZ9" s="173">
        <f t="shared" si="14"/>
        <v>6.997771067011783</v>
      </c>
      <c r="CA9" s="604">
        <f t="shared" si="14"/>
        <v>0.26063130694349468</v>
      </c>
      <c r="CB9" s="604">
        <f t="shared" si="14"/>
        <v>18.965745271789444</v>
      </c>
      <c r="CC9" s="173">
        <v>-26.087847021803483</v>
      </c>
      <c r="CD9" s="604">
        <f t="shared" si="14"/>
        <v>-13.883500426041081</v>
      </c>
      <c r="CE9" s="1095">
        <f t="shared" si="14"/>
        <v>-8.9304670912951138</v>
      </c>
      <c r="CF9" s="1265">
        <f t="shared" si="14"/>
        <v>3.5406001149197692</v>
      </c>
      <c r="CG9" s="1297">
        <f t="shared" si="14"/>
        <v>-5.0025940665472888</v>
      </c>
      <c r="CH9" s="605">
        <f>CH10-100</f>
        <v>10.848160751904061</v>
      </c>
      <c r="CI9" s="1464">
        <f t="shared" si="14"/>
        <v>10.917121691649555</v>
      </c>
      <c r="CJ9" s="1254">
        <f t="shared" si="14"/>
        <v>-17.752853995593824</v>
      </c>
      <c r="CK9" s="175">
        <f t="shared" si="14"/>
        <v>-21.261775906995396</v>
      </c>
      <c r="CL9" s="604">
        <f t="shared" si="14"/>
        <v>-19.451251206653296</v>
      </c>
      <c r="CM9" s="604">
        <f t="shared" si="14"/>
        <v>-27.636166259577038</v>
      </c>
      <c r="CN9" s="604">
        <f t="shared" si="14"/>
        <v>-41.272079112203173</v>
      </c>
      <c r="CO9" s="604">
        <f t="shared" si="14"/>
        <v>-32.131056246519393</v>
      </c>
      <c r="CP9" s="1413">
        <f t="shared" si="14"/>
        <v>-26.274674506509868</v>
      </c>
      <c r="CQ9" s="1413">
        <f t="shared" si="14"/>
        <v>-18.498933522929264</v>
      </c>
      <c r="CR9" s="1413">
        <f t="shared" si="14"/>
        <v>-9.762566505201292</v>
      </c>
      <c r="CS9" s="1413">
        <f t="shared" si="14"/>
        <v>24.672511084240227</v>
      </c>
      <c r="CT9" s="1411">
        <f t="shared" si="14"/>
        <v>4.5535883455085155</v>
      </c>
      <c r="CU9" s="1413">
        <f t="shared" si="14"/>
        <v>8.6745349458448686</v>
      </c>
      <c r="CV9" s="2103">
        <f t="shared" si="14"/>
        <v>-16.136354729226596</v>
      </c>
      <c r="CW9" s="1297">
        <f t="shared" si="14"/>
        <v>-9.6492586394931692</v>
      </c>
      <c r="CX9" s="605">
        <f>CX10-100</f>
        <v>-25.831379268000305</v>
      </c>
      <c r="CY9" s="1708">
        <f t="shared" si="14"/>
        <v>-25.445879844475101</v>
      </c>
      <c r="CZ9" s="1413">
        <f t="shared" si="14"/>
        <v>8.2136073637559122</v>
      </c>
      <c r="DA9" s="1413">
        <f t="shared" si="14"/>
        <v>1.7352934937100883</v>
      </c>
      <c r="DB9" s="1413">
        <f t="shared" si="14"/>
        <v>2.1817623108242969</v>
      </c>
      <c r="DC9" s="1413">
        <f t="shared" si="14"/>
        <v>10.867495600496198</v>
      </c>
      <c r="DD9" s="1413">
        <f t="shared" si="14"/>
        <v>21.132411948283547</v>
      </c>
      <c r="DE9" s="1413">
        <f t="shared" si="14"/>
        <v>11.952627116326141</v>
      </c>
      <c r="DF9" s="1413">
        <f t="shared" si="14"/>
        <v>18.409479320952499</v>
      </c>
      <c r="DG9" s="1413">
        <f t="shared" si="14"/>
        <v>24.112643803500362</v>
      </c>
      <c r="DH9" s="1413">
        <f t="shared" si="14"/>
        <v>-22.235911154915698</v>
      </c>
      <c r="DI9" s="1413">
        <f>DI10-100</f>
        <v>-28.599717114568605</v>
      </c>
      <c r="DJ9" s="1413">
        <f t="shared" si="14"/>
        <v>0.66647873711340822</v>
      </c>
      <c r="DK9" s="1413">
        <f t="shared" si="14"/>
        <v>15.575418994413411</v>
      </c>
      <c r="DL9" s="2095">
        <f t="shared" si="14"/>
        <v>3.2426602263338395</v>
      </c>
      <c r="DM9" s="1616">
        <f t="shared" si="14"/>
        <v>-100</v>
      </c>
      <c r="DN9" s="1448">
        <f>DN10-100</f>
        <v>7.8486870892842404</v>
      </c>
      <c r="DO9" s="1578">
        <f t="shared" si="14"/>
        <v>7.8181252313179357</v>
      </c>
      <c r="DP9" s="2503">
        <f t="shared" si="14"/>
        <v>15.110601048628453</v>
      </c>
      <c r="DQ9" s="2494">
        <f t="shared" si="14"/>
        <v>-100</v>
      </c>
      <c r="DR9" s="2482">
        <f t="shared" si="14"/>
        <v>-100</v>
      </c>
      <c r="DS9" s="2482">
        <f t="shared" si="14"/>
        <v>-100</v>
      </c>
      <c r="DT9" s="2482">
        <f t="shared" si="14"/>
        <v>-100</v>
      </c>
      <c r="DU9" s="2482">
        <f t="shared" si="14"/>
        <v>-100</v>
      </c>
      <c r="DV9" s="2482">
        <f t="shared" si="14"/>
        <v>-100</v>
      </c>
      <c r="DW9" s="2482">
        <f t="shared" si="14"/>
        <v>-100</v>
      </c>
      <c r="DX9" s="2482">
        <f t="shared" si="14"/>
        <v>-100</v>
      </c>
      <c r="DY9" s="2482">
        <f>DY10-100</f>
        <v>-100</v>
      </c>
      <c r="DZ9" s="2482">
        <f t="shared" si="14"/>
        <v>-100</v>
      </c>
      <c r="EA9" s="2479">
        <f t="shared" si="14"/>
        <v>-100</v>
      </c>
      <c r="EB9" s="2121">
        <f t="shared" si="14"/>
        <v>-90.738155633893342</v>
      </c>
      <c r="EC9" s="1297" t="e">
        <f t="shared" si="14"/>
        <v>#DIV/0!</v>
      </c>
      <c r="ED9" s="1448">
        <f>ED10-100</f>
        <v>-81.302200794640015</v>
      </c>
      <c r="EE9" s="1459">
        <f t="shared" si="14"/>
        <v>-100</v>
      </c>
    </row>
    <row r="10" spans="2:135" s="884" customFormat="1" ht="27.75" hidden="1" customHeight="1" thickBot="1">
      <c r="B10" s="2811"/>
      <c r="C10" s="2802"/>
      <c r="D10" s="2803"/>
      <c r="E10" s="866"/>
      <c r="F10" s="866"/>
      <c r="G10" s="874" t="e">
        <f>G8/A8*100</f>
        <v>#DIV/0!</v>
      </c>
      <c r="H10" s="885">
        <v>240.52521692493346</v>
      </c>
      <c r="I10" s="885">
        <v>354.54573279600061</v>
      </c>
      <c r="J10" s="885">
        <v>123.59239653512992</v>
      </c>
      <c r="K10" s="874">
        <f>K8/G8*100</f>
        <v>252.94150448893103</v>
      </c>
      <c r="L10" s="885">
        <v>156.180168988063</v>
      </c>
      <c r="M10" s="885">
        <v>98.859306836101609</v>
      </c>
      <c r="N10" s="885">
        <v>354.72111359875402</v>
      </c>
      <c r="O10" s="874">
        <f>O8/K8*100</f>
        <v>151.69165196942976</v>
      </c>
      <c r="P10" s="885">
        <v>80.638853337548497</v>
      </c>
      <c r="Q10" s="885">
        <v>132.96870269892648</v>
      </c>
      <c r="R10" s="885">
        <v>48.88333950778209</v>
      </c>
      <c r="S10" s="874">
        <f>S8/O8*100</f>
        <v>68.936450572128933</v>
      </c>
      <c r="T10" s="885">
        <v>214.36136746624172</v>
      </c>
      <c r="U10" s="885">
        <v>144.15703821753652</v>
      </c>
      <c r="V10" s="885">
        <v>343.0875748502994</v>
      </c>
      <c r="W10" s="874">
        <f>W8/S8*100</f>
        <v>230.95572733661277</v>
      </c>
      <c r="X10" s="885">
        <v>100.16430436129259</v>
      </c>
      <c r="Y10" s="885">
        <v>109.10802741914421</v>
      </c>
      <c r="Z10" s="885">
        <v>89.919878262956374</v>
      </c>
      <c r="AA10" s="874">
        <f>AA8/W8*100</f>
        <v>97.985090521831737</v>
      </c>
      <c r="AB10" s="885">
        <v>100.75420689005247</v>
      </c>
      <c r="AC10" s="885">
        <v>89.944829198770776</v>
      </c>
      <c r="AD10" s="885">
        <v>112.5087571915118</v>
      </c>
      <c r="AE10" s="874">
        <f>AE8/AA8*100</f>
        <v>95.537965642739138</v>
      </c>
      <c r="AF10" s="885">
        <v>92.539232965921613</v>
      </c>
      <c r="AG10" s="885">
        <v>98.998375241779499</v>
      </c>
      <c r="AH10" s="885">
        <v>90.15914861957981</v>
      </c>
      <c r="AI10" s="874">
        <f>AI8/AE8*100</f>
        <v>96.171085520007537</v>
      </c>
      <c r="AJ10" s="885">
        <v>107.03020865577166</v>
      </c>
      <c r="AK10" s="885">
        <v>104.82386831661657</v>
      </c>
      <c r="AL10" s="885">
        <v>109.27744740138787</v>
      </c>
      <c r="AM10" s="875">
        <f>AM8/AI8*100</f>
        <v>116.33032422037385</v>
      </c>
      <c r="AN10" s="885"/>
      <c r="AO10" s="885"/>
      <c r="AP10" s="885"/>
      <c r="AQ10" s="885"/>
      <c r="AR10" s="885"/>
      <c r="AS10" s="885"/>
      <c r="AT10" s="885"/>
      <c r="AU10" s="885"/>
      <c r="AV10" s="885"/>
      <c r="AW10" s="885"/>
      <c r="AX10" s="885"/>
      <c r="AY10" s="886"/>
      <c r="AZ10" s="885">
        <v>97.066891344540664</v>
      </c>
      <c r="BA10" s="885">
        <v>95.966831633710541</v>
      </c>
      <c r="BB10" s="888">
        <v>95.089973378714461</v>
      </c>
      <c r="BC10" s="875">
        <f>BC8/AM8*100</f>
        <v>92.003126116729661</v>
      </c>
      <c r="BD10" s="886">
        <v>103.16916884498832</v>
      </c>
      <c r="BE10" s="887">
        <v>90.291262135922338</v>
      </c>
      <c r="BF10" s="887">
        <v>88.539667212284641</v>
      </c>
      <c r="BG10" s="887">
        <v>92.61952122916523</v>
      </c>
      <c r="BH10" s="887">
        <v>82.561759189048971</v>
      </c>
      <c r="BI10" s="887">
        <v>80.31636609835661</v>
      </c>
      <c r="BJ10" s="887">
        <v>101.11232279171209</v>
      </c>
      <c r="BK10" s="887">
        <v>99.305386572281833</v>
      </c>
      <c r="BL10" s="887">
        <v>91.874392445493683</v>
      </c>
      <c r="BM10" s="887">
        <v>113.51665539398039</v>
      </c>
      <c r="BN10" s="887">
        <v>105.09078438470479</v>
      </c>
      <c r="BO10" s="887">
        <v>85.880341880341888</v>
      </c>
      <c r="BP10" s="1105">
        <v>93.653252421207213</v>
      </c>
      <c r="BQ10" s="886">
        <v>98.231951658739789</v>
      </c>
      <c r="BR10" s="885">
        <v>88.778337567723881</v>
      </c>
      <c r="BS10" s="879">
        <f>BS8/BC8*100</f>
        <v>90.797418148746971</v>
      </c>
      <c r="BT10" s="886">
        <v>111.95318280678939</v>
      </c>
      <c r="BU10" s="889">
        <v>109.47992100065834</v>
      </c>
      <c r="BV10" s="889">
        <v>107.46804633779776</v>
      </c>
      <c r="BW10" s="889">
        <v>118.24779678589942</v>
      </c>
      <c r="BX10" s="889">
        <v>120.00241691842901</v>
      </c>
      <c r="BY10" s="880">
        <f>BY8/BI8*100</f>
        <v>103.20714230975554</v>
      </c>
      <c r="BZ10" s="881">
        <f>BZ8/BJ8*100</f>
        <v>106.99777106701178</v>
      </c>
      <c r="CA10" s="880">
        <f>CA8/BK8*100</f>
        <v>100.26063130694349</v>
      </c>
      <c r="CB10" s="880">
        <f>CB8/BL8*100</f>
        <v>118.96574527178944</v>
      </c>
      <c r="CC10" s="881">
        <v>73.912152978196517</v>
      </c>
      <c r="CD10" s="880">
        <f>CD8/BN8*100</f>
        <v>86.116499573958919</v>
      </c>
      <c r="CE10" s="1110">
        <f>CE8/BO8*100</f>
        <v>91.069532908704886</v>
      </c>
      <c r="CF10" s="880">
        <f>CF8/SUM(BD8:BO8)*100</f>
        <v>103.54060011491977</v>
      </c>
      <c r="CG10" s="876">
        <f t="shared" ref="CG10:CU10" si="15">CG8/BQ8*100</f>
        <v>94.997405933452711</v>
      </c>
      <c r="CH10" s="874">
        <f t="shared" si="15"/>
        <v>110.84816075190406</v>
      </c>
      <c r="CI10" s="1465">
        <f t="shared" si="15"/>
        <v>110.91712169164956</v>
      </c>
      <c r="CJ10" s="1253">
        <f t="shared" si="15"/>
        <v>82.247146004406176</v>
      </c>
      <c r="CK10" s="1277">
        <f t="shared" si="15"/>
        <v>78.738224093004604</v>
      </c>
      <c r="CL10" s="1277">
        <f t="shared" si="15"/>
        <v>80.548748793346704</v>
      </c>
      <c r="CM10" s="1277">
        <f t="shared" si="15"/>
        <v>72.363833740422962</v>
      </c>
      <c r="CN10" s="1277">
        <f t="shared" si="15"/>
        <v>58.727920887796827</v>
      </c>
      <c r="CO10" s="1277">
        <f t="shared" si="15"/>
        <v>67.868943753480607</v>
      </c>
      <c r="CP10" s="1412">
        <f t="shared" si="15"/>
        <v>73.725325493490132</v>
      </c>
      <c r="CQ10" s="1412">
        <f t="shared" si="15"/>
        <v>81.501066477070736</v>
      </c>
      <c r="CR10" s="1412">
        <f t="shared" si="15"/>
        <v>90.237433494798708</v>
      </c>
      <c r="CS10" s="1412">
        <f>CS8/CC8*100</f>
        <v>124.67251108424023</v>
      </c>
      <c r="CT10" s="1412">
        <f t="shared" si="15"/>
        <v>104.55358834550852</v>
      </c>
      <c r="CU10" s="1412">
        <f t="shared" si="15"/>
        <v>108.67453494584487</v>
      </c>
      <c r="CV10" s="2105">
        <f>CV8/SUM(BT8:CE8)*100</f>
        <v>83.863645270773404</v>
      </c>
      <c r="CW10" s="876">
        <f t="shared" ref="CW10:DK10" si="16">CW8/CG8*100</f>
        <v>90.350741360506831</v>
      </c>
      <c r="CX10" s="874">
        <f t="shared" si="16"/>
        <v>74.168620731999695</v>
      </c>
      <c r="CY10" s="877">
        <f t="shared" si="16"/>
        <v>74.554120155524899</v>
      </c>
      <c r="CZ10" s="1622">
        <f t="shared" si="16"/>
        <v>108.21360736375591</v>
      </c>
      <c r="DA10" s="1622">
        <f t="shared" si="16"/>
        <v>101.73529349371009</v>
      </c>
      <c r="DB10" s="1622">
        <f t="shared" si="16"/>
        <v>102.1817623108243</v>
      </c>
      <c r="DC10" s="1622">
        <f t="shared" si="16"/>
        <v>110.8674956004962</v>
      </c>
      <c r="DD10" s="1622">
        <f t="shared" si="16"/>
        <v>121.13241194828355</v>
      </c>
      <c r="DE10" s="1622">
        <f t="shared" si="16"/>
        <v>111.95262711632614</v>
      </c>
      <c r="DF10" s="1622">
        <f t="shared" si="16"/>
        <v>118.4094793209525</v>
      </c>
      <c r="DG10" s="1622">
        <f t="shared" si="16"/>
        <v>124.11264380350036</v>
      </c>
      <c r="DH10" s="1622">
        <f t="shared" si="16"/>
        <v>77.764088845084302</v>
      </c>
      <c r="DI10" s="1622">
        <f t="shared" si="16"/>
        <v>71.400282885431395</v>
      </c>
      <c r="DJ10" s="1412">
        <f t="shared" si="16"/>
        <v>100.66647873711341</v>
      </c>
      <c r="DK10" s="1622">
        <f t="shared" si="16"/>
        <v>115.57541899441341</v>
      </c>
      <c r="DL10" s="2096">
        <f>DL8/SUM(CJ8:CU8)*100</f>
        <v>103.24266022633384</v>
      </c>
      <c r="DM10" s="877">
        <f t="shared" ref="DM10:EA10" si="17">DM8/CW8*100</f>
        <v>0</v>
      </c>
      <c r="DN10" s="1093">
        <f t="shared" si="17"/>
        <v>107.84868708928424</v>
      </c>
      <c r="DO10" s="882">
        <f t="shared" si="17"/>
        <v>107.81812523131794</v>
      </c>
      <c r="DP10" s="2502">
        <f t="shared" si="17"/>
        <v>115.11060104862845</v>
      </c>
      <c r="DQ10" s="2493">
        <f t="shared" si="17"/>
        <v>0</v>
      </c>
      <c r="DR10" s="2480">
        <f t="shared" si="17"/>
        <v>0</v>
      </c>
      <c r="DS10" s="2480">
        <f t="shared" si="17"/>
        <v>0</v>
      </c>
      <c r="DT10" s="2480">
        <f t="shared" si="17"/>
        <v>0</v>
      </c>
      <c r="DU10" s="2480">
        <f t="shared" si="17"/>
        <v>0</v>
      </c>
      <c r="DV10" s="2480">
        <f t="shared" si="17"/>
        <v>0</v>
      </c>
      <c r="DW10" s="2480">
        <f t="shared" si="17"/>
        <v>0</v>
      </c>
      <c r="DX10" s="2480">
        <f t="shared" si="17"/>
        <v>0</v>
      </c>
      <c r="DY10" s="2480">
        <f t="shared" si="17"/>
        <v>0</v>
      </c>
      <c r="DZ10" s="2480">
        <f t="shared" si="17"/>
        <v>0</v>
      </c>
      <c r="EA10" s="2481">
        <f t="shared" si="17"/>
        <v>0</v>
      </c>
      <c r="EB10" s="2120">
        <f>EB8/SUM(CZ8:DK8)*100</f>
        <v>9.2618443661066543</v>
      </c>
      <c r="EC10" s="876" t="e">
        <f>EC8/DM8*100</f>
        <v>#DIV/0!</v>
      </c>
      <c r="ED10" s="1093">
        <f>ED8/DN8*100</f>
        <v>18.697799205359981</v>
      </c>
      <c r="EE10" s="883">
        <f>EE8/DO8*100</f>
        <v>0</v>
      </c>
    </row>
    <row r="11" spans="2:135" ht="27.75" customHeight="1">
      <c r="B11" s="2811"/>
      <c r="C11" s="2797" t="s">
        <v>72</v>
      </c>
      <c r="D11" s="2808"/>
      <c r="E11" s="588"/>
      <c r="F11" s="588"/>
      <c r="G11" s="743">
        <v>179153</v>
      </c>
      <c r="H11" s="589">
        <v>278968</v>
      </c>
      <c r="I11" s="590">
        <v>296527</v>
      </c>
      <c r="J11" s="591">
        <v>108488</v>
      </c>
      <c r="K11" s="743">
        <v>149389</v>
      </c>
      <c r="L11" s="589">
        <v>297939</v>
      </c>
      <c r="M11" s="590">
        <v>322502</v>
      </c>
      <c r="N11" s="591">
        <v>145365</v>
      </c>
      <c r="O11" s="743">
        <v>151245</v>
      </c>
      <c r="P11" s="589">
        <v>312654</v>
      </c>
      <c r="Q11" s="590">
        <v>340910</v>
      </c>
      <c r="R11" s="591">
        <v>155126</v>
      </c>
      <c r="S11" s="743">
        <v>127954</v>
      </c>
      <c r="T11" s="589">
        <v>541089</v>
      </c>
      <c r="U11" s="590">
        <v>563590</v>
      </c>
      <c r="V11" s="591">
        <v>263355</v>
      </c>
      <c r="W11" s="743">
        <v>279991</v>
      </c>
      <c r="X11" s="589">
        <v>600101</v>
      </c>
      <c r="Y11" s="590">
        <v>588577</v>
      </c>
      <c r="Z11" s="591">
        <v>299923</v>
      </c>
      <c r="AA11" s="743">
        <v>315307</v>
      </c>
      <c r="AB11" s="589">
        <v>581823</v>
      </c>
      <c r="AC11" s="590">
        <v>578832</v>
      </c>
      <c r="AD11" s="591">
        <v>294766</v>
      </c>
      <c r="AE11" s="743">
        <v>313182</v>
      </c>
      <c r="AF11" s="589">
        <v>570781</v>
      </c>
      <c r="AG11" s="590">
        <v>604844</v>
      </c>
      <c r="AH11" s="591">
        <v>272042</v>
      </c>
      <c r="AI11" s="845">
        <v>290412</v>
      </c>
      <c r="AJ11" s="589">
        <v>722932</v>
      </c>
      <c r="AK11" s="590">
        <v>764139</v>
      </c>
      <c r="AL11" s="591">
        <v>343501</v>
      </c>
      <c r="AM11" s="743">
        <v>368847</v>
      </c>
      <c r="AN11" s="592">
        <v>61839</v>
      </c>
      <c r="AO11" s="592">
        <v>59763</v>
      </c>
      <c r="AP11" s="592">
        <v>83515</v>
      </c>
      <c r="AQ11" s="592">
        <v>68474</v>
      </c>
      <c r="AR11" s="592">
        <v>73812</v>
      </c>
      <c r="AS11" s="592">
        <v>73809</v>
      </c>
      <c r="AT11" s="592">
        <v>72567</v>
      </c>
      <c r="AU11" s="592">
        <v>64985</v>
      </c>
      <c r="AV11" s="592">
        <v>84057</v>
      </c>
      <c r="AW11" s="592">
        <v>72378</v>
      </c>
      <c r="AX11" s="592">
        <v>72796</v>
      </c>
      <c r="AY11" s="593">
        <v>72104</v>
      </c>
      <c r="AZ11" s="589">
        <v>860099</v>
      </c>
      <c r="BA11" s="590">
        <v>896582</v>
      </c>
      <c r="BB11" s="611">
        <v>421212</v>
      </c>
      <c r="BC11" s="743">
        <v>437704</v>
      </c>
      <c r="BD11" s="593">
        <v>78388</v>
      </c>
      <c r="BE11" s="594">
        <v>67555</v>
      </c>
      <c r="BF11" s="594">
        <v>95657</v>
      </c>
      <c r="BG11" s="594">
        <v>85981</v>
      </c>
      <c r="BH11" s="594">
        <v>88222</v>
      </c>
      <c r="BI11" s="594">
        <v>92588</v>
      </c>
      <c r="BJ11" s="594">
        <v>86730</v>
      </c>
      <c r="BK11" s="594">
        <v>80476</v>
      </c>
      <c r="BL11" s="594">
        <v>92954</v>
      </c>
      <c r="BM11" s="594">
        <v>85771</v>
      </c>
      <c r="BN11" s="594">
        <v>87008</v>
      </c>
      <c r="BO11" s="594">
        <v>73328</v>
      </c>
      <c r="BP11" s="1102">
        <v>1014658</v>
      </c>
      <c r="BQ11" s="622">
        <v>1029735</v>
      </c>
      <c r="BR11" s="591">
        <v>508391</v>
      </c>
      <c r="BS11" s="1309">
        <f>BG11+BH11+BI11+BJ11+BK11+BL11</f>
        <v>526951</v>
      </c>
      <c r="BT11" s="593">
        <v>88629</v>
      </c>
      <c r="BU11" s="597">
        <v>68051</v>
      </c>
      <c r="BV11" s="597">
        <v>99997</v>
      </c>
      <c r="BW11" s="597">
        <v>112717</v>
      </c>
      <c r="BX11" s="597">
        <v>121031</v>
      </c>
      <c r="BY11" s="597">
        <v>114278</v>
      </c>
      <c r="BZ11" s="595">
        <v>110153</v>
      </c>
      <c r="CA11" s="873">
        <v>106165</v>
      </c>
      <c r="CB11" s="873">
        <v>116136</v>
      </c>
      <c r="CC11" s="972">
        <v>116112</v>
      </c>
      <c r="CD11" s="873">
        <v>119531</v>
      </c>
      <c r="CE11" s="1096">
        <v>110619</v>
      </c>
      <c r="CF11" s="1264">
        <f>SUM(BT11:CE11)</f>
        <v>1283419</v>
      </c>
      <c r="CG11" s="622">
        <f>BW11+BX11+BY11+BZ11+CA11+CB11+CC11+CD11+CE11+CJ11+CK11+CL11</f>
        <v>1316125</v>
      </c>
      <c r="CH11" s="1312">
        <f>BT11+BU11+BV11+BW11+BX11+BY11</f>
        <v>604703</v>
      </c>
      <c r="CI11" s="1463">
        <f>BW11+BX11+BY11+BZ11+CA11+CB11</f>
        <v>680480</v>
      </c>
      <c r="CJ11" s="1251">
        <v>112211</v>
      </c>
      <c r="CK11" s="597">
        <v>88132</v>
      </c>
      <c r="CL11" s="597">
        <v>89040</v>
      </c>
      <c r="CM11" s="597">
        <v>47565</v>
      </c>
      <c r="CN11" s="597">
        <v>79218</v>
      </c>
      <c r="CO11" s="597">
        <v>129275</v>
      </c>
      <c r="CP11" s="1410">
        <v>134909</v>
      </c>
      <c r="CQ11" s="1410">
        <v>126348</v>
      </c>
      <c r="CR11" s="1410">
        <v>152628</v>
      </c>
      <c r="CS11" s="1410">
        <v>150036</v>
      </c>
      <c r="CT11" s="1575">
        <v>145600</v>
      </c>
      <c r="CU11" s="1410">
        <v>164530</v>
      </c>
      <c r="CV11" s="2102">
        <f>SUM(CJ11:CU11)</f>
        <v>1419492</v>
      </c>
      <c r="CW11" s="622">
        <v>1603335</v>
      </c>
      <c r="CX11" s="591">
        <v>545441</v>
      </c>
      <c r="CY11" s="2109">
        <f>CM11+CN11+CO11+CP11+CQ11+CR11</f>
        <v>669943</v>
      </c>
      <c r="CZ11" s="1410">
        <v>141292</v>
      </c>
      <c r="DA11" s="1410">
        <v>127284</v>
      </c>
      <c r="DB11" s="1410">
        <v>183938</v>
      </c>
      <c r="DC11" s="1410">
        <v>170992</v>
      </c>
      <c r="DD11" s="1410">
        <v>173963</v>
      </c>
      <c r="DE11" s="1410">
        <v>174537</v>
      </c>
      <c r="DF11" s="1410">
        <v>171574</v>
      </c>
      <c r="DG11" s="1410">
        <v>151235</v>
      </c>
      <c r="DH11" s="1410">
        <v>164693</v>
      </c>
      <c r="DI11" s="1410">
        <v>143182</v>
      </c>
      <c r="DJ11" s="1410">
        <v>160309</v>
      </c>
      <c r="DK11" s="1410">
        <v>166928</v>
      </c>
      <c r="DL11" s="2094">
        <f>SUM(CZ11:DK11)</f>
        <v>1929927</v>
      </c>
      <c r="DM11" s="1614"/>
      <c r="DN11" s="1454">
        <f>CZ11+DA11+DB11+DC11+DD11+DE11</f>
        <v>972006</v>
      </c>
      <c r="DO11" s="2185">
        <f>DC11+DD11+DE11+DF11+DG11+DH11</f>
        <v>1006994</v>
      </c>
      <c r="DP11" s="2500">
        <v>184490</v>
      </c>
      <c r="DQ11" s="2491"/>
      <c r="DR11" s="2476"/>
      <c r="DS11" s="2476"/>
      <c r="DT11" s="2476"/>
      <c r="DU11" s="2476"/>
      <c r="DV11" s="2476"/>
      <c r="DW11" s="2476"/>
      <c r="DX11" s="2476"/>
      <c r="DY11" s="2476"/>
      <c r="DZ11" s="2476"/>
      <c r="EA11" s="2477"/>
      <c r="EB11" s="2118">
        <f>SUM(DP11:EA11)</f>
        <v>184490</v>
      </c>
      <c r="EC11" s="622"/>
      <c r="ED11" s="1454">
        <f>DP11+DQ11+DR11+DS11+DT11+DU11</f>
        <v>184490</v>
      </c>
      <c r="EE11" s="1458">
        <f>DS11+DT11+DU11+DV11+DW11+DX11</f>
        <v>0</v>
      </c>
    </row>
    <row r="12" spans="2:135" ht="27.75" customHeight="1" thickBot="1">
      <c r="B12" s="2812"/>
      <c r="C12" s="2809"/>
      <c r="D12" s="2810"/>
      <c r="E12" s="109"/>
      <c r="F12" s="109"/>
      <c r="G12" s="844" t="e">
        <f>G13-100</f>
        <v>#DIV/0!</v>
      </c>
      <c r="H12" s="598">
        <f t="shared" ref="H12:AU12" si="18">H13-100</f>
        <v>-14.251024341363106</v>
      </c>
      <c r="I12" s="599">
        <f t="shared" si="18"/>
        <v>3.277409557776096</v>
      </c>
      <c r="J12" s="600">
        <f t="shared" si="18"/>
        <v>-43.273358536343054</v>
      </c>
      <c r="K12" s="844">
        <f>K13-100</f>
        <v>-16.613732396331628</v>
      </c>
      <c r="L12" s="598">
        <f t="shared" si="18"/>
        <v>6.8004215537265935</v>
      </c>
      <c r="M12" s="599">
        <f t="shared" si="18"/>
        <v>8.7597419459273453</v>
      </c>
      <c r="N12" s="600">
        <f t="shared" si="18"/>
        <v>33.9917778924858</v>
      </c>
      <c r="O12" s="844">
        <f>O13-100</f>
        <v>1.2423940183012121</v>
      </c>
      <c r="P12" s="598">
        <f t="shared" si="18"/>
        <v>4.9315463903684957</v>
      </c>
      <c r="Q12" s="599">
        <f t="shared" si="18"/>
        <v>5.7078715790909769</v>
      </c>
      <c r="R12" s="600">
        <f t="shared" si="18"/>
        <v>6.7148213118701108</v>
      </c>
      <c r="S12" s="844">
        <f>S13-100</f>
        <v>-15.399517339416178</v>
      </c>
      <c r="T12" s="598">
        <f t="shared" si="18"/>
        <v>73.075372962460648</v>
      </c>
      <c r="U12" s="599">
        <f t="shared" si="18"/>
        <v>65.31929248188672</v>
      </c>
      <c r="V12" s="600">
        <f t="shared" si="18"/>
        <v>69.768446295269655</v>
      </c>
      <c r="W12" s="844">
        <f>W13-100</f>
        <v>118.82160776529065</v>
      </c>
      <c r="X12" s="598">
        <f t="shared" si="18"/>
        <v>10.906154070772089</v>
      </c>
      <c r="Y12" s="599">
        <f t="shared" si="18"/>
        <v>4.4335421139480786</v>
      </c>
      <c r="Z12" s="600">
        <f t="shared" si="18"/>
        <v>13.885439805585605</v>
      </c>
      <c r="AA12" s="844">
        <f>AA13-100</f>
        <v>12.613262569154003</v>
      </c>
      <c r="AB12" s="598">
        <f t="shared" si="18"/>
        <v>-3.0458206201955988</v>
      </c>
      <c r="AC12" s="599">
        <f t="shared" si="18"/>
        <v>-1.6556882107183952</v>
      </c>
      <c r="AD12" s="600">
        <f>AD13-100</f>
        <v>-1.7194413232729744</v>
      </c>
      <c r="AE12" s="844">
        <f>AE13-100</f>
        <v>-0.67394634435645173</v>
      </c>
      <c r="AF12" s="598">
        <f t="shared" si="18"/>
        <v>-1.8978280336115887</v>
      </c>
      <c r="AG12" s="599">
        <f t="shared" si="18"/>
        <v>4.4938773253724804</v>
      </c>
      <c r="AH12" s="600">
        <f>AH13-100</f>
        <v>-7.7091659146577314</v>
      </c>
      <c r="AI12" s="844">
        <f>AI13-100</f>
        <v>-7.270532789240761</v>
      </c>
      <c r="AJ12" s="598">
        <f t="shared" si="18"/>
        <v>26.656633630061279</v>
      </c>
      <c r="AK12" s="599">
        <f t="shared" si="18"/>
        <v>26.336542976370765</v>
      </c>
      <c r="AL12" s="600">
        <f>AL13-100</f>
        <v>26.267635144573262</v>
      </c>
      <c r="AM12" s="841">
        <f>AM13-100</f>
        <v>27.008181480104128</v>
      </c>
      <c r="AN12" s="483">
        <f t="shared" si="18"/>
        <v>-100</v>
      </c>
      <c r="AO12" s="601">
        <f t="shared" si="18"/>
        <v>-100</v>
      </c>
      <c r="AP12" s="601">
        <f t="shared" si="18"/>
        <v>-100</v>
      </c>
      <c r="AQ12" s="601">
        <f t="shared" si="18"/>
        <v>-100</v>
      </c>
      <c r="AR12" s="601">
        <f t="shared" si="18"/>
        <v>-100</v>
      </c>
      <c r="AS12" s="601">
        <f t="shared" si="18"/>
        <v>-100</v>
      </c>
      <c r="AT12" s="601">
        <f t="shared" si="18"/>
        <v>-100</v>
      </c>
      <c r="AU12" s="601">
        <f t="shared" si="18"/>
        <v>-100</v>
      </c>
      <c r="AV12" s="601">
        <f t="shared" ref="AV12:BX12" si="19">AV13-100</f>
        <v>-100</v>
      </c>
      <c r="AW12" s="601">
        <f t="shared" si="19"/>
        <v>-100</v>
      </c>
      <c r="AX12" s="601">
        <f t="shared" si="19"/>
        <v>-100</v>
      </c>
      <c r="AY12" s="601">
        <f t="shared" si="19"/>
        <v>-100</v>
      </c>
      <c r="AZ12" s="602">
        <f t="shared" si="19"/>
        <v>18.973707070651187</v>
      </c>
      <c r="BA12" s="603">
        <f t="shared" si="19"/>
        <v>17.332317811288249</v>
      </c>
      <c r="BB12" s="1257">
        <f>BB13-100</f>
        <v>22.62322380429751</v>
      </c>
      <c r="BC12" s="841">
        <f>BC13-100</f>
        <v>18.668174066753963</v>
      </c>
      <c r="BD12" s="483">
        <f t="shared" si="19"/>
        <v>26.761428871747597</v>
      </c>
      <c r="BE12" s="601">
        <f t="shared" si="19"/>
        <v>13.038167428007299</v>
      </c>
      <c r="BF12" s="601">
        <f t="shared" si="19"/>
        <v>14.538705621744597</v>
      </c>
      <c r="BG12" s="601">
        <f t="shared" si="19"/>
        <v>25.567368636270686</v>
      </c>
      <c r="BH12" s="601">
        <f t="shared" si="19"/>
        <v>19.522570855687434</v>
      </c>
      <c r="BI12" s="601">
        <f t="shared" si="19"/>
        <v>25.442696690105549</v>
      </c>
      <c r="BJ12" s="601">
        <f t="shared" si="19"/>
        <v>19.517135888213645</v>
      </c>
      <c r="BK12" s="601">
        <f t="shared" si="19"/>
        <v>23.837808725090397</v>
      </c>
      <c r="BL12" s="601">
        <f t="shared" si="19"/>
        <v>10.584484338008735</v>
      </c>
      <c r="BM12" s="601">
        <f t="shared" si="19"/>
        <v>18.50424162038189</v>
      </c>
      <c r="BN12" s="601">
        <f t="shared" si="19"/>
        <v>19.523050717072366</v>
      </c>
      <c r="BO12" s="601">
        <f t="shared" si="19"/>
        <v>1.6975479862420855</v>
      </c>
      <c r="BP12" s="1103">
        <f t="shared" si="19"/>
        <v>17.969908115228606</v>
      </c>
      <c r="BQ12" s="1296">
        <f t="shared" si="19"/>
        <v>14.851179256331264</v>
      </c>
      <c r="BR12" s="1311">
        <f>BR13-100</f>
        <v>20.69717861789313</v>
      </c>
      <c r="BS12" s="1310">
        <f>BS13-100</f>
        <v>20.389806810081694</v>
      </c>
      <c r="BT12" s="483">
        <f t="shared" si="19"/>
        <v>13.064499668316572</v>
      </c>
      <c r="BU12" s="173">
        <f t="shared" si="19"/>
        <v>0.73421656428097037</v>
      </c>
      <c r="BV12" s="604">
        <f t="shared" si="19"/>
        <v>4.5370438127894488</v>
      </c>
      <c r="BW12" s="604">
        <f t="shared" si="19"/>
        <v>31.095241972063604</v>
      </c>
      <c r="BX12" s="604">
        <f t="shared" si="19"/>
        <v>37.189136496565482</v>
      </c>
      <c r="BY12" s="604">
        <f t="shared" ref="BY12:EE12" si="20">BY13-100</f>
        <v>23.426361947552607</v>
      </c>
      <c r="BZ12" s="173">
        <f t="shared" si="20"/>
        <v>27.006802721088434</v>
      </c>
      <c r="CA12" s="604">
        <f t="shared" si="20"/>
        <v>31.921318156966066</v>
      </c>
      <c r="CB12" s="604">
        <f t="shared" si="20"/>
        <v>24.939217247240578</v>
      </c>
      <c r="CC12" s="173">
        <v>35.374427253966957</v>
      </c>
      <c r="CD12" s="604">
        <f t="shared" si="20"/>
        <v>37.379321441706509</v>
      </c>
      <c r="CE12" s="1095">
        <f t="shared" si="20"/>
        <v>50.855062186340803</v>
      </c>
      <c r="CF12" s="1265">
        <f t="shared" si="20"/>
        <v>26.487841223348155</v>
      </c>
      <c r="CG12" s="1299">
        <f t="shared" si="20"/>
        <v>27.812009886038652</v>
      </c>
      <c r="CH12" s="605">
        <f>CH13-100</f>
        <v>18.944473840016826</v>
      </c>
      <c r="CI12" s="1464">
        <f t="shared" si="20"/>
        <v>29.135346550248499</v>
      </c>
      <c r="CJ12" s="1252">
        <f t="shared" si="20"/>
        <v>26.607543806203381</v>
      </c>
      <c r="CK12" s="604">
        <f t="shared" si="20"/>
        <v>29.50875078984879</v>
      </c>
      <c r="CL12" s="604">
        <f t="shared" si="20"/>
        <v>-10.957328719861593</v>
      </c>
      <c r="CM12" s="604">
        <f t="shared" si="20"/>
        <v>-57.801396417576761</v>
      </c>
      <c r="CN12" s="604">
        <f t="shared" si="20"/>
        <v>-34.547347373813324</v>
      </c>
      <c r="CO12" s="604">
        <f t="shared" si="20"/>
        <v>13.123260820105358</v>
      </c>
      <c r="CP12" s="1411">
        <f t="shared" si="20"/>
        <v>22.474194983341363</v>
      </c>
      <c r="CQ12" s="1411">
        <f t="shared" si="20"/>
        <v>19.010973484670089</v>
      </c>
      <c r="CR12" s="1411">
        <f t="shared" si="20"/>
        <v>31.421781359785086</v>
      </c>
      <c r="CS12" s="1411">
        <f t="shared" si="20"/>
        <v>29.216618437370812</v>
      </c>
      <c r="CT12" s="1411">
        <f t="shared" si="20"/>
        <v>21.809405091566219</v>
      </c>
      <c r="CU12" s="1411">
        <f t="shared" si="20"/>
        <v>48.735750639582704</v>
      </c>
      <c r="CV12" s="2103">
        <f t="shared" si="20"/>
        <v>10.602383165591277</v>
      </c>
      <c r="CW12" s="1299">
        <f t="shared" si="20"/>
        <v>21.822395289201239</v>
      </c>
      <c r="CX12" s="605">
        <f>CX13-100</f>
        <v>-9.8001828997044811</v>
      </c>
      <c r="CY12" s="1708">
        <f t="shared" si="20"/>
        <v>-1.5484657888549265</v>
      </c>
      <c r="CZ12" s="1411">
        <f t="shared" si="20"/>
        <v>25.916354011638788</v>
      </c>
      <c r="DA12" s="1411">
        <f t="shared" si="20"/>
        <v>44.424272681886265</v>
      </c>
      <c r="DB12" s="1411">
        <f t="shared" si="20"/>
        <v>106.57906558849953</v>
      </c>
      <c r="DC12" s="1411">
        <f t="shared" si="20"/>
        <v>259.49122253758014</v>
      </c>
      <c r="DD12" s="1411">
        <f t="shared" si="20"/>
        <v>119.60034335630789</v>
      </c>
      <c r="DE12" s="1411">
        <f t="shared" si="20"/>
        <v>35.012183330110219</v>
      </c>
      <c r="DF12" s="1411">
        <f t="shared" si="20"/>
        <v>27.177578960632729</v>
      </c>
      <c r="DG12" s="1411">
        <f t="shared" si="20"/>
        <v>19.697185551017824</v>
      </c>
      <c r="DH12" s="1411">
        <f t="shared" si="20"/>
        <v>7.9048405272951214</v>
      </c>
      <c r="DI12" s="1411">
        <f t="shared" si="20"/>
        <v>-4.5682369564637781</v>
      </c>
      <c r="DJ12" s="1411">
        <f t="shared" si="20"/>
        <v>10.102335164835168</v>
      </c>
      <c r="DK12" s="1411">
        <f t="shared" si="20"/>
        <v>1.4574849571506832</v>
      </c>
      <c r="DL12" s="2095">
        <f t="shared" si="20"/>
        <v>35.958990962964208</v>
      </c>
      <c r="DM12" s="1615">
        <f t="shared" si="20"/>
        <v>-100</v>
      </c>
      <c r="DN12" s="1448">
        <f>DN13-100</f>
        <v>78.205525437215016</v>
      </c>
      <c r="DO12" s="1578">
        <f t="shared" si="20"/>
        <v>50.310399541453535</v>
      </c>
      <c r="DP12" s="2501">
        <f t="shared" si="20"/>
        <v>30.573563966820501</v>
      </c>
      <c r="DQ12" s="2492">
        <f t="shared" si="20"/>
        <v>-100</v>
      </c>
      <c r="DR12" s="2478">
        <f t="shared" si="20"/>
        <v>-100</v>
      </c>
      <c r="DS12" s="2478">
        <f t="shared" si="20"/>
        <v>-100</v>
      </c>
      <c r="DT12" s="2478">
        <f t="shared" si="20"/>
        <v>-100</v>
      </c>
      <c r="DU12" s="2478">
        <f t="shared" si="20"/>
        <v>-100</v>
      </c>
      <c r="DV12" s="2478">
        <f t="shared" si="20"/>
        <v>-100</v>
      </c>
      <c r="DW12" s="2478">
        <f t="shared" si="20"/>
        <v>-100</v>
      </c>
      <c r="DX12" s="2478">
        <f t="shared" si="20"/>
        <v>-100</v>
      </c>
      <c r="DY12" s="2478">
        <f t="shared" si="20"/>
        <v>-100</v>
      </c>
      <c r="DZ12" s="2478">
        <f t="shared" si="20"/>
        <v>-100</v>
      </c>
      <c r="EA12" s="2479">
        <f t="shared" si="20"/>
        <v>-100</v>
      </c>
      <c r="EB12" s="2121">
        <f t="shared" si="20"/>
        <v>-90.440571068232117</v>
      </c>
      <c r="EC12" s="1299" t="e">
        <f t="shared" si="20"/>
        <v>#DIV/0!</v>
      </c>
      <c r="ED12" s="1448">
        <f>ED13-100</f>
        <v>-81.019664487667768</v>
      </c>
      <c r="EE12" s="1459">
        <f t="shared" si="20"/>
        <v>-100</v>
      </c>
    </row>
    <row r="13" spans="2:135" s="884" customFormat="1" ht="27.75" hidden="1" customHeight="1" thickBot="1">
      <c r="B13" s="1685"/>
      <c r="C13" s="890"/>
      <c r="D13" s="891"/>
      <c r="E13" s="854"/>
      <c r="F13" s="854"/>
      <c r="G13" s="874" t="e">
        <f>G11/A11*100</f>
        <v>#DIV/0!</v>
      </c>
      <c r="H13" s="875">
        <v>85.748975658636894</v>
      </c>
      <c r="I13" s="875">
        <v>103.2774095577761</v>
      </c>
      <c r="J13" s="875">
        <v>56.726641463656946</v>
      </c>
      <c r="K13" s="874">
        <f>K11/G11*100</f>
        <v>83.386267603668372</v>
      </c>
      <c r="L13" s="875">
        <v>106.80042155372659</v>
      </c>
      <c r="M13" s="875">
        <v>108.75974194592735</v>
      </c>
      <c r="N13" s="875">
        <v>133.9917778924858</v>
      </c>
      <c r="O13" s="874">
        <f>O11/K11*100</f>
        <v>101.24239401830121</v>
      </c>
      <c r="P13" s="875">
        <v>104.9315463903685</v>
      </c>
      <c r="Q13" s="875">
        <v>105.70787157909098</v>
      </c>
      <c r="R13" s="875">
        <v>106.71482131187011</v>
      </c>
      <c r="S13" s="874">
        <f>S11/O11*100</f>
        <v>84.600482660583822</v>
      </c>
      <c r="T13" s="875">
        <v>173.07537296246065</v>
      </c>
      <c r="U13" s="875">
        <v>165.31929248188672</v>
      </c>
      <c r="V13" s="875">
        <v>169.76844629526965</v>
      </c>
      <c r="W13" s="874">
        <f>W11/S11*100</f>
        <v>218.82160776529065</v>
      </c>
      <c r="X13" s="875">
        <v>110.90615407077209</v>
      </c>
      <c r="Y13" s="875">
        <v>104.43354211394808</v>
      </c>
      <c r="Z13" s="875">
        <v>113.88543980558561</v>
      </c>
      <c r="AA13" s="874">
        <f>AA11/W11*100</f>
        <v>112.613262569154</v>
      </c>
      <c r="AB13" s="875">
        <v>96.954179379804401</v>
      </c>
      <c r="AC13" s="875">
        <v>98.344311789281605</v>
      </c>
      <c r="AD13" s="875">
        <v>98.280558676727026</v>
      </c>
      <c r="AE13" s="874">
        <f>AE11/AA11*100</f>
        <v>99.326053655643548</v>
      </c>
      <c r="AF13" s="875">
        <v>98.102171966388411</v>
      </c>
      <c r="AG13" s="875">
        <v>104.49387732537248</v>
      </c>
      <c r="AH13" s="875">
        <v>92.290834085342269</v>
      </c>
      <c r="AI13" s="874">
        <f>AI11/AE11*100</f>
        <v>92.729467210759239</v>
      </c>
      <c r="AJ13" s="875">
        <v>126.65663363006128</v>
      </c>
      <c r="AK13" s="875">
        <v>126.33654297637077</v>
      </c>
      <c r="AL13" s="875">
        <v>126.26763514457326</v>
      </c>
      <c r="AM13" s="875">
        <f>AM11/AI11*100</f>
        <v>127.00818148010413</v>
      </c>
      <c r="AN13" s="875"/>
      <c r="AO13" s="875"/>
      <c r="AP13" s="875"/>
      <c r="AQ13" s="875"/>
      <c r="AR13" s="875"/>
      <c r="AS13" s="875"/>
      <c r="AT13" s="875"/>
      <c r="AU13" s="875"/>
      <c r="AV13" s="875"/>
      <c r="AW13" s="875"/>
      <c r="AX13" s="875"/>
      <c r="AY13" s="876"/>
      <c r="AZ13" s="875">
        <v>118.97370707065119</v>
      </c>
      <c r="BA13" s="875">
        <v>117.33231781128825</v>
      </c>
      <c r="BB13" s="1259">
        <v>122.62322380429751</v>
      </c>
      <c r="BC13" s="875">
        <f>BC11/AM11*100</f>
        <v>118.66817406675396</v>
      </c>
      <c r="BD13" s="876">
        <v>126.7614288717476</v>
      </c>
      <c r="BE13" s="878">
        <v>113.0381674280073</v>
      </c>
      <c r="BF13" s="878">
        <v>114.5387056217446</v>
      </c>
      <c r="BG13" s="878">
        <v>125.56736863627069</v>
      </c>
      <c r="BH13" s="878">
        <v>119.52257085568743</v>
      </c>
      <c r="BI13" s="878">
        <v>125.44269669010555</v>
      </c>
      <c r="BJ13" s="878">
        <v>119.51713588821364</v>
      </c>
      <c r="BK13" s="878">
        <v>123.8378087250904</v>
      </c>
      <c r="BL13" s="878">
        <v>110.58448433800874</v>
      </c>
      <c r="BM13" s="878">
        <v>118.50424162038189</v>
      </c>
      <c r="BN13" s="878">
        <v>119.52305071707237</v>
      </c>
      <c r="BO13" s="878">
        <v>101.69754798624209</v>
      </c>
      <c r="BP13" s="1104">
        <v>117.96990811522861</v>
      </c>
      <c r="BQ13" s="875">
        <v>114.85117925633126</v>
      </c>
      <c r="BR13" s="875">
        <v>120.69717861789313</v>
      </c>
      <c r="BS13" s="875">
        <f>BS11/BC11*100</f>
        <v>120.38980681008169</v>
      </c>
      <c r="BT13" s="877">
        <v>113.06449966831657</v>
      </c>
      <c r="BU13" s="880">
        <v>100.73421656428097</v>
      </c>
      <c r="BV13" s="880">
        <v>104.53704381278945</v>
      </c>
      <c r="BW13" s="880">
        <v>131.0952419720636</v>
      </c>
      <c r="BX13" s="880">
        <v>137.18913649656548</v>
      </c>
      <c r="BY13" s="880">
        <f t="shared" ref="BY13:CE13" si="21">BY11/BI11*100</f>
        <v>123.42636194755261</v>
      </c>
      <c r="BZ13" s="881">
        <f t="shared" si="21"/>
        <v>127.00680272108843</v>
      </c>
      <c r="CA13" s="880">
        <f t="shared" si="21"/>
        <v>131.92131815696607</v>
      </c>
      <c r="CB13" s="880">
        <f t="shared" si="21"/>
        <v>124.93921724724058</v>
      </c>
      <c r="CC13" s="881">
        <f t="shared" si="21"/>
        <v>135.37442725396696</v>
      </c>
      <c r="CD13" s="880">
        <f t="shared" si="21"/>
        <v>137.37932144170651</v>
      </c>
      <c r="CE13" s="1110">
        <f t="shared" si="21"/>
        <v>150.8550621863408</v>
      </c>
      <c r="CF13" s="880">
        <f>CF11/SUM(BD11:BO11)*100</f>
        <v>126.48784122334816</v>
      </c>
      <c r="CG13" s="875">
        <f t="shared" ref="CG13:CU13" si="22">CG11/BQ11*100</f>
        <v>127.81200988603865</v>
      </c>
      <c r="CH13" s="1268">
        <f t="shared" si="22"/>
        <v>118.94447384001683</v>
      </c>
      <c r="CI13" s="876">
        <f t="shared" si="22"/>
        <v>129.1353465502485</v>
      </c>
      <c r="CJ13" s="1253">
        <f t="shared" si="22"/>
        <v>126.60754380620338</v>
      </c>
      <c r="CK13" s="1277">
        <f t="shared" si="22"/>
        <v>129.50875078984879</v>
      </c>
      <c r="CL13" s="1277">
        <f t="shared" si="22"/>
        <v>89.042671280138407</v>
      </c>
      <c r="CM13" s="1277">
        <f t="shared" si="22"/>
        <v>42.198603582423239</v>
      </c>
      <c r="CN13" s="1277">
        <f t="shared" si="22"/>
        <v>65.452652626186676</v>
      </c>
      <c r="CO13" s="1277">
        <f t="shared" si="22"/>
        <v>113.12326082010536</v>
      </c>
      <c r="CP13" s="1412">
        <f t="shared" si="22"/>
        <v>122.47419498334136</v>
      </c>
      <c r="CQ13" s="1412">
        <f t="shared" si="22"/>
        <v>119.01097348467009</v>
      </c>
      <c r="CR13" s="1412">
        <f t="shared" si="22"/>
        <v>131.42178135978509</v>
      </c>
      <c r="CS13" s="1412">
        <f t="shared" si="22"/>
        <v>129.21661843737081</v>
      </c>
      <c r="CT13" s="1412">
        <f t="shared" si="22"/>
        <v>121.80940509156622</v>
      </c>
      <c r="CU13" s="1412">
        <f t="shared" si="22"/>
        <v>148.7357506395827</v>
      </c>
      <c r="CV13" s="2104">
        <f>CV11/SUM(BT11:CE11)*100</f>
        <v>110.60238316559128</v>
      </c>
      <c r="CW13" s="875">
        <f t="shared" ref="CW13:DK13" si="23">CW11/CG11*100</f>
        <v>121.82239528920124</v>
      </c>
      <c r="CX13" s="2111">
        <f t="shared" si="23"/>
        <v>90.199817100295519</v>
      </c>
      <c r="CY13" s="877">
        <f t="shared" si="23"/>
        <v>98.451534211145074</v>
      </c>
      <c r="CZ13" s="1622">
        <f t="shared" si="23"/>
        <v>125.91635401163879</v>
      </c>
      <c r="DA13" s="1622">
        <f t="shared" si="23"/>
        <v>144.42427268188626</v>
      </c>
      <c r="DB13" s="1622">
        <f t="shared" si="23"/>
        <v>206.57906558849953</v>
      </c>
      <c r="DC13" s="1622">
        <f t="shared" si="23"/>
        <v>359.49122253758014</v>
      </c>
      <c r="DD13" s="1622">
        <f t="shared" si="23"/>
        <v>219.60034335630789</v>
      </c>
      <c r="DE13" s="1622">
        <f t="shared" si="23"/>
        <v>135.01218333011022</v>
      </c>
      <c r="DF13" s="1622">
        <f t="shared" si="23"/>
        <v>127.17757896063273</v>
      </c>
      <c r="DG13" s="1622">
        <f t="shared" si="23"/>
        <v>119.69718555101782</v>
      </c>
      <c r="DH13" s="1622">
        <f t="shared" si="23"/>
        <v>107.90484052729512</v>
      </c>
      <c r="DI13" s="1622">
        <f t="shared" si="23"/>
        <v>95.431763043536222</v>
      </c>
      <c r="DJ13" s="1412">
        <f t="shared" si="23"/>
        <v>110.10233516483517</v>
      </c>
      <c r="DK13" s="1622">
        <f t="shared" si="23"/>
        <v>101.45748495715068</v>
      </c>
      <c r="DL13" s="2096">
        <f>DL11/SUM(CJ11:CU11)*100</f>
        <v>135.95899096296421</v>
      </c>
      <c r="DM13" s="879">
        <f t="shared" ref="DM13:EA13" si="24">DM11/CW11*100</f>
        <v>0</v>
      </c>
      <c r="DN13" s="1268">
        <f t="shared" si="24"/>
        <v>178.20552543721502</v>
      </c>
      <c r="DO13" s="882">
        <f t="shared" si="24"/>
        <v>150.31039954145353</v>
      </c>
      <c r="DP13" s="2504">
        <f t="shared" si="24"/>
        <v>130.5735639668205</v>
      </c>
      <c r="DQ13" s="2495">
        <f t="shared" si="24"/>
        <v>0</v>
      </c>
      <c r="DR13" s="1622">
        <f t="shared" si="24"/>
        <v>0</v>
      </c>
      <c r="DS13" s="1622">
        <f t="shared" si="24"/>
        <v>0</v>
      </c>
      <c r="DT13" s="1622">
        <f t="shared" si="24"/>
        <v>0</v>
      </c>
      <c r="DU13" s="1622">
        <f t="shared" si="24"/>
        <v>0</v>
      </c>
      <c r="DV13" s="1622">
        <f t="shared" si="24"/>
        <v>0</v>
      </c>
      <c r="DW13" s="1622">
        <f t="shared" si="24"/>
        <v>0</v>
      </c>
      <c r="DX13" s="1622">
        <f t="shared" si="24"/>
        <v>0</v>
      </c>
      <c r="DY13" s="1622">
        <f t="shared" si="24"/>
        <v>0</v>
      </c>
      <c r="DZ13" s="1412">
        <f t="shared" si="24"/>
        <v>0</v>
      </c>
      <c r="EA13" s="1277">
        <f t="shared" si="24"/>
        <v>0</v>
      </c>
      <c r="EB13" s="2120">
        <f>EB11/SUM(CZ11:DK11)*100</f>
        <v>9.5594289317678847</v>
      </c>
      <c r="EC13" s="875" t="e">
        <f>EC11/DM11*100</f>
        <v>#DIV/0!</v>
      </c>
      <c r="ED13" s="1268">
        <f>ED11/DN11*100</f>
        <v>18.980335512332228</v>
      </c>
      <c r="EE13" s="883">
        <f>EE11/DO11*100</f>
        <v>0</v>
      </c>
    </row>
    <row r="14" spans="2:135" ht="27.75" customHeight="1" thickTop="1" thickBot="1">
      <c r="B14" s="64" t="s">
        <v>310</v>
      </c>
      <c r="C14" s="65"/>
      <c r="D14" s="65"/>
      <c r="E14" s="65"/>
      <c r="F14" s="65"/>
      <c r="G14" s="617"/>
      <c r="H14" s="617"/>
      <c r="I14" s="617"/>
      <c r="J14" s="617"/>
      <c r="K14" s="617"/>
      <c r="L14" s="617"/>
      <c r="M14" s="617"/>
      <c r="N14" s="617"/>
      <c r="O14" s="617"/>
      <c r="P14" s="617"/>
      <c r="Q14" s="617"/>
      <c r="R14" s="617"/>
      <c r="S14" s="617"/>
      <c r="T14" s="617"/>
      <c r="U14" s="617"/>
      <c r="V14" s="617"/>
      <c r="W14" s="617"/>
      <c r="X14" s="617"/>
      <c r="Y14" s="617"/>
      <c r="Z14" s="617"/>
      <c r="AA14" s="617"/>
      <c r="AB14" s="617"/>
      <c r="AC14" s="617"/>
      <c r="AD14" s="617"/>
      <c r="AE14" s="617"/>
      <c r="AF14" s="617"/>
      <c r="AG14" s="617"/>
      <c r="AH14" s="617"/>
      <c r="AI14" s="617"/>
      <c r="AJ14" s="617"/>
      <c r="AK14" s="617"/>
      <c r="AL14" s="617"/>
      <c r="AM14" s="617"/>
      <c r="AN14" s="617"/>
      <c r="AO14" s="617"/>
      <c r="AP14" s="617"/>
      <c r="AQ14" s="617"/>
      <c r="AR14" s="617"/>
      <c r="AS14" s="617"/>
      <c r="AT14" s="617"/>
      <c r="AU14" s="617"/>
      <c r="AV14" s="617"/>
      <c r="AW14" s="617"/>
      <c r="AX14" s="617"/>
      <c r="AY14" s="617"/>
      <c r="AZ14" s="618"/>
      <c r="BA14" s="618"/>
      <c r="BB14" s="618"/>
      <c r="BC14" s="617"/>
      <c r="BD14" s="618"/>
      <c r="BE14" s="618"/>
      <c r="BF14" s="618"/>
      <c r="BG14" s="618"/>
      <c r="BH14" s="618"/>
      <c r="BI14" s="618"/>
      <c r="BJ14" s="618"/>
      <c r="BK14" s="618"/>
      <c r="BL14" s="618"/>
      <c r="BM14" s="618"/>
      <c r="BN14" s="618"/>
      <c r="BO14" s="618"/>
      <c r="BP14" s="618"/>
      <c r="BQ14" s="619"/>
      <c r="BR14" s="617"/>
      <c r="BS14" s="617"/>
      <c r="BT14" s="618"/>
      <c r="BU14" s="618"/>
      <c r="BV14" s="618"/>
      <c r="BW14" s="618"/>
      <c r="BX14" s="618"/>
      <c r="BY14" s="618"/>
      <c r="BZ14" s="618"/>
      <c r="CA14" s="618"/>
      <c r="CB14" s="618"/>
      <c r="CC14" s="618"/>
      <c r="CD14" s="618"/>
      <c r="CE14" s="618"/>
      <c r="CF14" s="617"/>
      <c r="CG14" s="618"/>
      <c r="CH14" s="1101"/>
      <c r="CI14" s="618"/>
      <c r="CJ14" s="618"/>
      <c r="CK14" s="618"/>
      <c r="CL14" s="618"/>
      <c r="CM14" s="618"/>
      <c r="CN14" s="618"/>
      <c r="CO14" s="1407"/>
      <c r="CP14" s="618"/>
      <c r="CQ14" s="618"/>
      <c r="CR14" s="618"/>
      <c r="CS14" s="618"/>
      <c r="CT14" s="618"/>
      <c r="CU14" s="618"/>
      <c r="CV14" s="617"/>
      <c r="CW14" s="618"/>
      <c r="CX14" s="1101"/>
      <c r="CY14" s="618"/>
      <c r="CZ14" s="618"/>
      <c r="DA14" s="618"/>
      <c r="DB14" s="618"/>
      <c r="DC14" s="618"/>
      <c r="DD14" s="618"/>
      <c r="DE14" s="618"/>
      <c r="DF14" s="618"/>
      <c r="DG14" s="618"/>
      <c r="DH14" s="618"/>
      <c r="DI14" s="618"/>
      <c r="DJ14" s="618"/>
      <c r="DK14" s="618"/>
      <c r="DL14" s="618"/>
      <c r="DM14" s="618"/>
      <c r="DN14" s="1101"/>
      <c r="DO14" s="2184"/>
      <c r="DP14" s="2505"/>
      <c r="DQ14" s="618"/>
      <c r="DR14" s="618"/>
      <c r="DS14" s="618"/>
      <c r="DT14" s="618"/>
      <c r="DU14" s="618"/>
      <c r="DV14" s="618"/>
      <c r="DW14" s="618"/>
      <c r="DX14" s="618"/>
      <c r="DY14" s="618"/>
      <c r="DZ14" s="618"/>
      <c r="EA14" s="618"/>
      <c r="EB14" s="618"/>
      <c r="EC14" s="618"/>
      <c r="ED14" s="1101"/>
      <c r="EE14" s="1461"/>
    </row>
    <row r="15" spans="2:135" ht="27.75" customHeight="1">
      <c r="B15" s="2574"/>
      <c r="C15" s="2804" t="s">
        <v>66</v>
      </c>
      <c r="D15" s="2798"/>
      <c r="E15" s="588"/>
      <c r="F15" s="588"/>
      <c r="G15" s="743"/>
      <c r="H15" s="589">
        <v>0</v>
      </c>
      <c r="I15" s="590">
        <v>0</v>
      </c>
      <c r="J15" s="591">
        <v>0</v>
      </c>
      <c r="K15" s="743">
        <v>0</v>
      </c>
      <c r="L15" s="589">
        <v>0</v>
      </c>
      <c r="M15" s="590">
        <v>0</v>
      </c>
      <c r="N15" s="591">
        <v>0</v>
      </c>
      <c r="O15" s="743">
        <v>0</v>
      </c>
      <c r="P15" s="589">
        <v>0</v>
      </c>
      <c r="Q15" s="590">
        <v>0</v>
      </c>
      <c r="R15" s="591">
        <v>0</v>
      </c>
      <c r="S15" s="743">
        <v>0</v>
      </c>
      <c r="T15" s="589">
        <v>0</v>
      </c>
      <c r="U15" s="590"/>
      <c r="V15" s="591"/>
      <c r="W15" s="743"/>
      <c r="X15" s="589">
        <v>0</v>
      </c>
      <c r="Y15" s="590"/>
      <c r="Z15" s="591"/>
      <c r="AA15" s="743"/>
      <c r="AB15" s="589">
        <v>0</v>
      </c>
      <c r="AC15" s="590"/>
      <c r="AD15" s="591"/>
      <c r="AE15" s="743"/>
      <c r="AF15" s="589">
        <v>0</v>
      </c>
      <c r="AG15" s="590"/>
      <c r="AH15" s="591"/>
      <c r="AI15" s="743"/>
      <c r="AJ15" s="589">
        <v>0</v>
      </c>
      <c r="AK15" s="590"/>
      <c r="AL15" s="591"/>
      <c r="AM15" s="743"/>
      <c r="AN15" s="593"/>
      <c r="AO15" s="594"/>
      <c r="AP15" s="594"/>
      <c r="AQ15" s="594"/>
      <c r="AR15" s="594"/>
      <c r="AS15" s="594"/>
      <c r="AT15" s="594"/>
      <c r="AU15" s="594"/>
      <c r="AV15" s="594"/>
      <c r="AW15" s="594"/>
      <c r="AX15" s="594"/>
      <c r="AY15" s="594"/>
      <c r="AZ15" s="589">
        <v>0</v>
      </c>
      <c r="BA15" s="590"/>
      <c r="BB15" s="591"/>
      <c r="BC15" s="743"/>
      <c r="BD15" s="593"/>
      <c r="BE15" s="594"/>
      <c r="BF15" s="594"/>
      <c r="BG15" s="594"/>
      <c r="BH15" s="594"/>
      <c r="BI15" s="594"/>
      <c r="BJ15" s="594"/>
      <c r="BK15" s="594"/>
      <c r="BL15" s="594"/>
      <c r="BM15" s="594"/>
      <c r="BN15" s="594"/>
      <c r="BO15" s="594"/>
      <c r="BP15" s="1102">
        <v>0</v>
      </c>
      <c r="BQ15" s="622"/>
      <c r="BR15" s="591"/>
      <c r="BS15" s="743"/>
      <c r="BT15" s="593"/>
      <c r="BU15" s="595"/>
      <c r="BV15" s="594"/>
      <c r="BW15" s="594"/>
      <c r="BX15" s="594"/>
      <c r="BY15" s="594"/>
      <c r="BZ15" s="594"/>
      <c r="CA15" s="594"/>
      <c r="CB15" s="902"/>
      <c r="CC15" s="596"/>
      <c r="CD15" s="597"/>
      <c r="CE15" s="1094"/>
      <c r="CF15" s="1264">
        <v>0</v>
      </c>
      <c r="CG15" s="1298">
        <f>CG18+CG21</f>
        <v>0</v>
      </c>
      <c r="CH15" s="1312">
        <f>CH18+CH21</f>
        <v>0</v>
      </c>
      <c r="CI15" s="1463">
        <f>BW15+BX15+BY15+BZ15+CA15+CB15</f>
        <v>0</v>
      </c>
      <c r="CJ15" s="1285">
        <f>CJ18+CJ21</f>
        <v>0</v>
      </c>
      <c r="CK15" s="597">
        <f>CK18+CK21</f>
        <v>0</v>
      </c>
      <c r="CL15" s="597">
        <f>CL18+CL21</f>
        <v>0</v>
      </c>
      <c r="CM15" s="597">
        <f>CM18+CM21</f>
        <v>0</v>
      </c>
      <c r="CN15" s="597">
        <v>394</v>
      </c>
      <c r="CO15" s="597">
        <f t="shared" ref="CO15:CU15" si="25">CO18+CO21</f>
        <v>638</v>
      </c>
      <c r="CP15" s="1410">
        <f t="shared" si="25"/>
        <v>336</v>
      </c>
      <c r="CQ15" s="1410">
        <f t="shared" si="25"/>
        <v>246</v>
      </c>
      <c r="CR15" s="1410">
        <f t="shared" si="25"/>
        <v>223</v>
      </c>
      <c r="CS15" s="1410">
        <f t="shared" si="25"/>
        <v>278</v>
      </c>
      <c r="CT15" s="1410">
        <f t="shared" si="25"/>
        <v>458</v>
      </c>
      <c r="CU15" s="1410">
        <f t="shared" si="25"/>
        <v>773</v>
      </c>
      <c r="CV15" s="2102"/>
      <c r="CW15" s="622">
        <f>CW18+CW21</f>
        <v>5721</v>
      </c>
      <c r="CX15" s="591">
        <f>CX18+CX21</f>
        <v>1032</v>
      </c>
      <c r="CY15" s="2109">
        <f>CY18+CY21</f>
        <v>1837</v>
      </c>
      <c r="CZ15" s="1410"/>
      <c r="DA15" s="1410"/>
      <c r="DB15" s="1410"/>
      <c r="DC15" s="1410"/>
      <c r="DD15" s="1410"/>
      <c r="DE15" s="1410">
        <f t="shared" ref="DE15:DR15" si="26">DE18+DE21</f>
        <v>766</v>
      </c>
      <c r="DF15" s="1410">
        <f t="shared" si="26"/>
        <v>510</v>
      </c>
      <c r="DG15" s="1410">
        <f t="shared" si="26"/>
        <v>582</v>
      </c>
      <c r="DH15" s="1410">
        <f t="shared" si="26"/>
        <v>812</v>
      </c>
      <c r="DI15" s="1410">
        <f t="shared" si="26"/>
        <v>739</v>
      </c>
      <c r="DJ15" s="1410">
        <f t="shared" si="26"/>
        <v>580</v>
      </c>
      <c r="DK15" s="1410">
        <f t="shared" si="26"/>
        <v>497</v>
      </c>
      <c r="DL15" s="2094">
        <f t="shared" si="26"/>
        <v>7482</v>
      </c>
      <c r="DM15" s="1614">
        <f t="shared" si="26"/>
        <v>0</v>
      </c>
      <c r="DN15" s="1454">
        <f>DN18+DN21</f>
        <v>3762</v>
      </c>
      <c r="DO15" s="2185">
        <f t="shared" si="26"/>
        <v>3558</v>
      </c>
      <c r="DP15" s="2500">
        <f t="shared" si="26"/>
        <v>527</v>
      </c>
      <c r="DQ15" s="2491">
        <f t="shared" si="26"/>
        <v>0</v>
      </c>
      <c r="DR15" s="2476">
        <f t="shared" si="26"/>
        <v>0</v>
      </c>
      <c r="DS15" s="2476">
        <f t="shared" ref="DS15:EE15" si="27">DS18+DS21</f>
        <v>0</v>
      </c>
      <c r="DT15" s="2476">
        <f t="shared" si="27"/>
        <v>0</v>
      </c>
      <c r="DU15" s="2476">
        <f t="shared" si="27"/>
        <v>0</v>
      </c>
      <c r="DV15" s="2476">
        <f t="shared" si="27"/>
        <v>0</v>
      </c>
      <c r="DW15" s="2476">
        <f t="shared" si="27"/>
        <v>0</v>
      </c>
      <c r="DX15" s="2476">
        <f t="shared" si="27"/>
        <v>0</v>
      </c>
      <c r="DY15" s="2476">
        <f t="shared" si="27"/>
        <v>0</v>
      </c>
      <c r="DZ15" s="2476">
        <f t="shared" si="27"/>
        <v>0</v>
      </c>
      <c r="EA15" s="2477">
        <f t="shared" si="27"/>
        <v>0</v>
      </c>
      <c r="EB15" s="2118">
        <f t="shared" si="27"/>
        <v>527</v>
      </c>
      <c r="EC15" s="622">
        <f t="shared" si="27"/>
        <v>0</v>
      </c>
      <c r="ED15" s="1454">
        <f t="shared" si="27"/>
        <v>527</v>
      </c>
      <c r="EE15" s="1458">
        <f t="shared" si="27"/>
        <v>0</v>
      </c>
    </row>
    <row r="16" spans="2:135" ht="27.75" customHeight="1" thickBot="1">
      <c r="B16" s="2574"/>
      <c r="C16" s="2571"/>
      <c r="D16" s="2800"/>
      <c r="E16" s="108"/>
      <c r="F16" s="108"/>
      <c r="G16" s="843" t="e">
        <f>G17-100</f>
        <v>#DIV/0!</v>
      </c>
      <c r="H16" s="598">
        <v>0</v>
      </c>
      <c r="I16" s="599">
        <v>0</v>
      </c>
      <c r="J16" s="600">
        <v>0</v>
      </c>
      <c r="K16" s="843">
        <v>0</v>
      </c>
      <c r="L16" s="598">
        <v>0</v>
      </c>
      <c r="M16" s="599">
        <v>0</v>
      </c>
      <c r="N16" s="600">
        <v>0</v>
      </c>
      <c r="O16" s="843">
        <v>0</v>
      </c>
      <c r="P16" s="598">
        <v>0</v>
      </c>
      <c r="Q16" s="599">
        <v>0</v>
      </c>
      <c r="R16" s="600">
        <v>0</v>
      </c>
      <c r="S16" s="843">
        <v>0</v>
      </c>
      <c r="T16" s="598">
        <v>0</v>
      </c>
      <c r="U16" s="599">
        <v>0</v>
      </c>
      <c r="V16" s="600">
        <v>0</v>
      </c>
      <c r="W16" s="843">
        <v>0</v>
      </c>
      <c r="X16" s="1687" t="e">
        <f>X17-100</f>
        <v>#DIV/0!</v>
      </c>
      <c r="Y16" s="599">
        <v>0</v>
      </c>
      <c r="Z16" s="600">
        <v>0</v>
      </c>
      <c r="AA16" s="843">
        <v>0</v>
      </c>
      <c r="AB16" s="598" t="e">
        <f>AB17-100</f>
        <v>#DIV/0!</v>
      </c>
      <c r="AC16" s="599">
        <v>0</v>
      </c>
      <c r="AD16" s="600">
        <f>AD17-100</f>
        <v>32.846715328467155</v>
      </c>
      <c r="AE16" s="843">
        <v>0</v>
      </c>
      <c r="AF16" s="598">
        <v>0</v>
      </c>
      <c r="AG16" s="599">
        <v>0</v>
      </c>
      <c r="AH16" s="600">
        <f>AH17-100</f>
        <v>-96.88644688644689</v>
      </c>
      <c r="AI16" s="843">
        <v>0</v>
      </c>
      <c r="AJ16" s="598">
        <v>0</v>
      </c>
      <c r="AK16" s="599">
        <v>0</v>
      </c>
      <c r="AL16" s="600">
        <v>0</v>
      </c>
      <c r="AM16" s="843">
        <v>0</v>
      </c>
      <c r="AN16" s="483">
        <f t="shared" ref="AN16:AY16" si="28">AN17-100</f>
        <v>-100</v>
      </c>
      <c r="AO16" s="601">
        <f t="shared" si="28"/>
        <v>-100</v>
      </c>
      <c r="AP16" s="601">
        <f t="shared" si="28"/>
        <v>-100</v>
      </c>
      <c r="AQ16" s="601">
        <f t="shared" si="28"/>
        <v>-100</v>
      </c>
      <c r="AR16" s="601">
        <f t="shared" si="28"/>
        <v>-100</v>
      </c>
      <c r="AS16" s="601">
        <f t="shared" si="28"/>
        <v>-100</v>
      </c>
      <c r="AT16" s="601">
        <f t="shared" si="28"/>
        <v>-100</v>
      </c>
      <c r="AU16" s="601">
        <f t="shared" si="28"/>
        <v>-100</v>
      </c>
      <c r="AV16" s="601">
        <f t="shared" si="28"/>
        <v>-100</v>
      </c>
      <c r="AW16" s="601">
        <f t="shared" si="28"/>
        <v>-100</v>
      </c>
      <c r="AX16" s="601">
        <f t="shared" si="28"/>
        <v>-100</v>
      </c>
      <c r="AY16" s="601">
        <f t="shared" si="28"/>
        <v>-100</v>
      </c>
      <c r="AZ16" s="598">
        <v>0</v>
      </c>
      <c r="BA16" s="599">
        <v>0</v>
      </c>
      <c r="BB16" s="600">
        <v>0</v>
      </c>
      <c r="BC16" s="843">
        <v>0</v>
      </c>
      <c r="BD16" s="170">
        <v>-100</v>
      </c>
      <c r="BE16" s="171">
        <v>-100</v>
      </c>
      <c r="BF16" s="171">
        <v>-100</v>
      </c>
      <c r="BG16" s="171">
        <v>-100</v>
      </c>
      <c r="BH16" s="171">
        <v>-100</v>
      </c>
      <c r="BI16" s="171">
        <v>-100</v>
      </c>
      <c r="BJ16" s="171">
        <v>-100</v>
      </c>
      <c r="BK16" s="171">
        <v>-100</v>
      </c>
      <c r="BL16" s="171">
        <v>-100</v>
      </c>
      <c r="BM16" s="171">
        <v>-100</v>
      </c>
      <c r="BN16" s="171">
        <v>-100</v>
      </c>
      <c r="BO16" s="171">
        <v>-100</v>
      </c>
      <c r="BP16" s="1070">
        <v>0</v>
      </c>
      <c r="BQ16" s="1297">
        <v>0</v>
      </c>
      <c r="BR16" s="605">
        <v>0</v>
      </c>
      <c r="BS16" s="1310">
        <v>0</v>
      </c>
      <c r="BT16" s="170">
        <v>0</v>
      </c>
      <c r="BU16" s="606">
        <v>0</v>
      </c>
      <c r="BV16" s="604">
        <v>0</v>
      </c>
      <c r="BW16" s="604">
        <v>0</v>
      </c>
      <c r="BX16" s="604">
        <v>0</v>
      </c>
      <c r="BY16" s="604">
        <v>0</v>
      </c>
      <c r="BZ16" s="173">
        <v>0</v>
      </c>
      <c r="CA16" s="604">
        <v>0</v>
      </c>
      <c r="CB16" s="604">
        <v>0</v>
      </c>
      <c r="CC16" s="173">
        <v>0</v>
      </c>
      <c r="CD16" s="604">
        <v>0</v>
      </c>
      <c r="CE16" s="1095">
        <v>0</v>
      </c>
      <c r="CF16" s="1265">
        <v>0</v>
      </c>
      <c r="CG16" s="1297">
        <v>0</v>
      </c>
      <c r="CH16" s="605">
        <v>0</v>
      </c>
      <c r="CI16" s="1464">
        <v>0</v>
      </c>
      <c r="CJ16" s="1254">
        <v>0</v>
      </c>
      <c r="CK16" s="175">
        <v>0</v>
      </c>
      <c r="CL16" s="604">
        <v>0</v>
      </c>
      <c r="CM16" s="604">
        <v>0</v>
      </c>
      <c r="CN16" s="1353">
        <v>0</v>
      </c>
      <c r="CO16" s="604">
        <v>0</v>
      </c>
      <c r="CP16" s="1413">
        <v>0</v>
      </c>
      <c r="CQ16" s="1413">
        <v>0</v>
      </c>
      <c r="CR16" s="1413">
        <v>0</v>
      </c>
      <c r="CS16" s="1413">
        <v>0</v>
      </c>
      <c r="CT16" s="1411">
        <v>0</v>
      </c>
      <c r="CU16" s="1413">
        <v>0</v>
      </c>
      <c r="CV16" s="2106">
        <v>0</v>
      </c>
      <c r="CW16" s="1297">
        <v>0</v>
      </c>
      <c r="CX16" s="2112" t="s">
        <v>20</v>
      </c>
      <c r="CY16" s="1708">
        <v>0</v>
      </c>
      <c r="CZ16" s="1413">
        <v>0</v>
      </c>
      <c r="DA16" s="1413">
        <v>0</v>
      </c>
      <c r="DB16" s="1413">
        <v>0</v>
      </c>
      <c r="DC16" s="1413">
        <v>0</v>
      </c>
      <c r="DD16" s="1413">
        <f>DD15/CN15*100-100</f>
        <v>-100</v>
      </c>
      <c r="DE16" s="1413">
        <v>0</v>
      </c>
      <c r="DF16" s="1413"/>
      <c r="DG16" s="1413">
        <v>0</v>
      </c>
      <c r="DH16" s="1413">
        <v>0</v>
      </c>
      <c r="DI16" s="1413">
        <v>0</v>
      </c>
      <c r="DJ16" s="1413">
        <v>0</v>
      </c>
      <c r="DK16" s="1413">
        <v>0</v>
      </c>
      <c r="DL16" s="2097" t="s">
        <v>21</v>
      </c>
      <c r="DM16" s="1616">
        <v>0</v>
      </c>
      <c r="DN16" s="1456" t="s">
        <v>20</v>
      </c>
      <c r="DO16" s="1578">
        <v>0</v>
      </c>
      <c r="DP16" s="2503">
        <v>0</v>
      </c>
      <c r="DQ16" s="2494">
        <v>0</v>
      </c>
      <c r="DR16" s="2482">
        <v>0</v>
      </c>
      <c r="DS16" s="2482">
        <v>0</v>
      </c>
      <c r="DT16" s="2482">
        <v>0</v>
      </c>
      <c r="DU16" s="2482">
        <v>0</v>
      </c>
      <c r="DV16" s="2482">
        <v>0</v>
      </c>
      <c r="DW16" s="2482">
        <v>0</v>
      </c>
      <c r="DX16" s="2482">
        <v>0</v>
      </c>
      <c r="DY16" s="2482">
        <v>0</v>
      </c>
      <c r="DZ16" s="2482">
        <v>0</v>
      </c>
      <c r="EA16" s="2479">
        <v>0</v>
      </c>
      <c r="EB16" s="2122" t="s">
        <v>21</v>
      </c>
      <c r="EC16" s="1297">
        <v>0</v>
      </c>
      <c r="ED16" s="1456" t="s">
        <v>20</v>
      </c>
      <c r="EE16" s="1459">
        <v>0</v>
      </c>
    </row>
    <row r="17" spans="2:135" s="884" customFormat="1" ht="27.75" hidden="1" customHeight="1" thickBot="1">
      <c r="B17" s="2574"/>
      <c r="C17" s="2802"/>
      <c r="D17" s="2803"/>
      <c r="E17" s="854"/>
      <c r="F17" s="854"/>
      <c r="G17" s="874" t="e">
        <f>G15/A15*100</f>
        <v>#DIV/0!</v>
      </c>
      <c r="H17" s="875">
        <v>0</v>
      </c>
      <c r="I17" s="875">
        <v>0</v>
      </c>
      <c r="J17" s="875">
        <v>0</v>
      </c>
      <c r="K17" s="874">
        <v>0</v>
      </c>
      <c r="L17" s="875">
        <v>0</v>
      </c>
      <c r="M17" s="875">
        <v>0</v>
      </c>
      <c r="N17" s="875">
        <v>0</v>
      </c>
      <c r="O17" s="874">
        <v>0</v>
      </c>
      <c r="P17" s="875">
        <v>0</v>
      </c>
      <c r="Q17" s="875">
        <v>0</v>
      </c>
      <c r="R17" s="875">
        <v>0</v>
      </c>
      <c r="S17" s="874">
        <v>0</v>
      </c>
      <c r="T17" s="875">
        <v>0</v>
      </c>
      <c r="U17" s="875">
        <v>0</v>
      </c>
      <c r="V17" s="875">
        <v>0</v>
      </c>
      <c r="W17" s="874">
        <v>0</v>
      </c>
      <c r="X17" s="875" t="e">
        <f>X15/T15*100</f>
        <v>#DIV/0!</v>
      </c>
      <c r="Y17" s="875">
        <v>0</v>
      </c>
      <c r="Z17" s="875">
        <v>0</v>
      </c>
      <c r="AA17" s="874" t="e">
        <f>AA15/W15*100</f>
        <v>#DIV/0!</v>
      </c>
      <c r="AB17" s="875" t="e">
        <f>AB15/X15*100</f>
        <v>#DIV/0!</v>
      </c>
      <c r="AC17" s="875">
        <v>0</v>
      </c>
      <c r="AD17" s="875">
        <v>132.84671532846716</v>
      </c>
      <c r="AE17" s="874" t="e">
        <f>AE15/AA15*100</f>
        <v>#DIV/0!</v>
      </c>
      <c r="AF17" s="875" t="e">
        <f>AF15/AB15*100</f>
        <v>#DIV/0!</v>
      </c>
      <c r="AG17" s="875">
        <v>0</v>
      </c>
      <c r="AH17" s="875">
        <v>3.1135531135531136</v>
      </c>
      <c r="AI17" s="874" t="e">
        <f>AI15/AE15*100</f>
        <v>#DIV/0!</v>
      </c>
      <c r="AJ17" s="875" t="e">
        <f>AJ15/AF15*100</f>
        <v>#DIV/0!</v>
      </c>
      <c r="AK17" s="875">
        <v>0</v>
      </c>
      <c r="AL17" s="875">
        <v>0</v>
      </c>
      <c r="AM17" s="874" t="e">
        <f>AM15/AI15*100</f>
        <v>#DIV/0!</v>
      </c>
      <c r="AN17" s="876"/>
      <c r="AO17" s="878"/>
      <c r="AP17" s="878"/>
      <c r="AQ17" s="878"/>
      <c r="AR17" s="878"/>
      <c r="AS17" s="878"/>
      <c r="AT17" s="878"/>
      <c r="AU17" s="878"/>
      <c r="AV17" s="878"/>
      <c r="AW17" s="878"/>
      <c r="AX17" s="878"/>
      <c r="AY17" s="878"/>
      <c r="AZ17" s="875">
        <v>0</v>
      </c>
      <c r="BA17" s="875">
        <v>0</v>
      </c>
      <c r="BB17" s="875">
        <v>0</v>
      </c>
      <c r="BC17" s="874" t="e">
        <f>BC15/AY15*100</f>
        <v>#DIV/0!</v>
      </c>
      <c r="BD17" s="876"/>
      <c r="BE17" s="878"/>
      <c r="BF17" s="878"/>
      <c r="BG17" s="878"/>
      <c r="BH17" s="878"/>
      <c r="BI17" s="878"/>
      <c r="BJ17" s="878"/>
      <c r="BK17" s="878"/>
      <c r="BL17" s="878"/>
      <c r="BM17" s="878"/>
      <c r="BN17" s="878"/>
      <c r="BO17" s="878"/>
      <c r="BP17" s="1104">
        <v>0</v>
      </c>
      <c r="BQ17" s="876">
        <v>0</v>
      </c>
      <c r="BR17" s="875">
        <v>0</v>
      </c>
      <c r="BS17" s="874" t="e">
        <f>BS15/BO15*100</f>
        <v>#DIV/0!</v>
      </c>
      <c r="BT17" s="876"/>
      <c r="BU17" s="880"/>
      <c r="BV17" s="880"/>
      <c r="BW17" s="880"/>
      <c r="BX17" s="880"/>
      <c r="BY17" s="880"/>
      <c r="BZ17" s="881"/>
      <c r="CA17" s="880"/>
      <c r="CB17" s="880"/>
      <c r="CC17" s="881"/>
      <c r="CD17" s="880"/>
      <c r="CE17" s="1110"/>
      <c r="CF17" s="880" t="e">
        <f>CF15/SUM(BD15:BO15)*100</f>
        <v>#DIV/0!</v>
      </c>
      <c r="CG17" s="876" t="e">
        <f>CG15/BQ15*100</f>
        <v>#DIV/0!</v>
      </c>
      <c r="CH17" s="874" t="e">
        <f>CH15/BR15*100</f>
        <v>#DIV/0!</v>
      </c>
      <c r="CI17" s="874" t="e">
        <f>CI15/CE15*100</f>
        <v>#DIV/0!</v>
      </c>
      <c r="CJ17" s="1253" t="e">
        <f t="shared" ref="CJ17:CU17" si="29">CJ15/BT15*100</f>
        <v>#DIV/0!</v>
      </c>
      <c r="CK17" s="1277" t="e">
        <f t="shared" si="29"/>
        <v>#DIV/0!</v>
      </c>
      <c r="CL17" s="1277" t="e">
        <f t="shared" si="29"/>
        <v>#DIV/0!</v>
      </c>
      <c r="CM17" s="1277" t="e">
        <f t="shared" si="29"/>
        <v>#DIV/0!</v>
      </c>
      <c r="CN17" s="1277" t="e">
        <f t="shared" si="29"/>
        <v>#DIV/0!</v>
      </c>
      <c r="CO17" s="1277" t="e">
        <f t="shared" si="29"/>
        <v>#DIV/0!</v>
      </c>
      <c r="CP17" s="1412" t="e">
        <f t="shared" si="29"/>
        <v>#DIV/0!</v>
      </c>
      <c r="CQ17" s="1412" t="e">
        <f t="shared" si="29"/>
        <v>#DIV/0!</v>
      </c>
      <c r="CR17" s="1412" t="e">
        <f t="shared" si="29"/>
        <v>#DIV/0!</v>
      </c>
      <c r="CS17" s="1412" t="e">
        <f t="shared" si="29"/>
        <v>#DIV/0!</v>
      </c>
      <c r="CT17" s="1412" t="e">
        <f t="shared" si="29"/>
        <v>#DIV/0!</v>
      </c>
      <c r="CU17" s="1412" t="e">
        <f t="shared" si="29"/>
        <v>#DIV/0!</v>
      </c>
      <c r="CV17" s="2105" t="e">
        <f>CV15/SUM(BT15:CE15)*100</f>
        <v>#DIV/0!</v>
      </c>
      <c r="CW17" s="876" t="e">
        <f t="shared" ref="CW17:DK17" si="30">CW15/CG15*100</f>
        <v>#DIV/0!</v>
      </c>
      <c r="CX17" s="874" t="e">
        <f t="shared" si="30"/>
        <v>#DIV/0!</v>
      </c>
      <c r="CY17" s="877" t="e">
        <f t="shared" si="30"/>
        <v>#DIV/0!</v>
      </c>
      <c r="CZ17" s="1622" t="e">
        <f t="shared" si="30"/>
        <v>#DIV/0!</v>
      </c>
      <c r="DA17" s="1622" t="e">
        <f t="shared" si="30"/>
        <v>#DIV/0!</v>
      </c>
      <c r="DB17" s="1622" t="e">
        <f t="shared" si="30"/>
        <v>#DIV/0!</v>
      </c>
      <c r="DC17" s="1622" t="e">
        <f t="shared" si="30"/>
        <v>#DIV/0!</v>
      </c>
      <c r="DD17" s="1622">
        <f t="shared" si="30"/>
        <v>0</v>
      </c>
      <c r="DE17" s="1622">
        <f t="shared" si="30"/>
        <v>120.06269592476488</v>
      </c>
      <c r="DF17" s="1622">
        <f t="shared" si="30"/>
        <v>151.78571428571428</v>
      </c>
      <c r="DG17" s="1622">
        <f t="shared" si="30"/>
        <v>236.58536585365852</v>
      </c>
      <c r="DH17" s="1622">
        <f t="shared" si="30"/>
        <v>364.12556053811659</v>
      </c>
      <c r="DI17" s="1622">
        <f t="shared" si="30"/>
        <v>265.82733812949641</v>
      </c>
      <c r="DJ17" s="1412">
        <f t="shared" si="30"/>
        <v>126.63755458515284</v>
      </c>
      <c r="DK17" s="1622">
        <f t="shared" si="30"/>
        <v>64.294954721862879</v>
      </c>
      <c r="DL17" s="2096">
        <f>DL15/SUM(CJ15:CU15)*100</f>
        <v>223.61028093245667</v>
      </c>
      <c r="DM17" s="877">
        <f t="shared" ref="DM17:EA17" si="31">DM15/CW15*100</f>
        <v>0</v>
      </c>
      <c r="DN17" s="1093">
        <f t="shared" si="31"/>
        <v>364.53488372093022</v>
      </c>
      <c r="DO17" s="882">
        <f t="shared" si="31"/>
        <v>193.68535655960807</v>
      </c>
      <c r="DP17" s="2502" t="e">
        <f t="shared" si="31"/>
        <v>#DIV/0!</v>
      </c>
      <c r="DQ17" s="2493" t="e">
        <f t="shared" si="31"/>
        <v>#DIV/0!</v>
      </c>
      <c r="DR17" s="2480" t="e">
        <f t="shared" si="31"/>
        <v>#DIV/0!</v>
      </c>
      <c r="DS17" s="2480" t="e">
        <f t="shared" si="31"/>
        <v>#DIV/0!</v>
      </c>
      <c r="DT17" s="2480" t="e">
        <f t="shared" si="31"/>
        <v>#DIV/0!</v>
      </c>
      <c r="DU17" s="2480">
        <f t="shared" si="31"/>
        <v>0</v>
      </c>
      <c r="DV17" s="2480">
        <f t="shared" si="31"/>
        <v>0</v>
      </c>
      <c r="DW17" s="2480">
        <f t="shared" si="31"/>
        <v>0</v>
      </c>
      <c r="DX17" s="2480">
        <f t="shared" si="31"/>
        <v>0</v>
      </c>
      <c r="DY17" s="2480">
        <f t="shared" si="31"/>
        <v>0</v>
      </c>
      <c r="DZ17" s="2480">
        <f t="shared" si="31"/>
        <v>0</v>
      </c>
      <c r="EA17" s="2481">
        <f t="shared" si="31"/>
        <v>0</v>
      </c>
      <c r="EB17" s="2120">
        <f>EB15/SUM(CZ15:DK15)*100</f>
        <v>11.747659384752565</v>
      </c>
      <c r="EC17" s="876" t="e">
        <f>EC15/DM15*100</f>
        <v>#DIV/0!</v>
      </c>
      <c r="ED17" s="1093">
        <f>ED15/DN15*100</f>
        <v>14.008506113769274</v>
      </c>
      <c r="EE17" s="883">
        <f>EE15/DO15*100</f>
        <v>0</v>
      </c>
    </row>
    <row r="18" spans="2:135" ht="27.75" customHeight="1">
      <c r="B18" s="2574"/>
      <c r="C18" s="2797" t="s">
        <v>70</v>
      </c>
      <c r="D18" s="2798"/>
      <c r="E18" s="588"/>
      <c r="F18" s="588"/>
      <c r="G18" s="743"/>
      <c r="H18" s="589">
        <v>0</v>
      </c>
      <c r="I18" s="590">
        <v>0</v>
      </c>
      <c r="J18" s="591">
        <v>0</v>
      </c>
      <c r="K18" s="743">
        <v>0</v>
      </c>
      <c r="L18" s="589">
        <v>0</v>
      </c>
      <c r="M18" s="590">
        <v>0</v>
      </c>
      <c r="N18" s="591">
        <v>0</v>
      </c>
      <c r="O18" s="743">
        <v>0</v>
      </c>
      <c r="P18" s="589">
        <v>0</v>
      </c>
      <c r="Q18" s="590">
        <v>0</v>
      </c>
      <c r="R18" s="591">
        <v>0</v>
      </c>
      <c r="S18" s="743">
        <v>0</v>
      </c>
      <c r="T18" s="589">
        <v>0</v>
      </c>
      <c r="U18" s="590">
        <v>0</v>
      </c>
      <c r="V18" s="591">
        <v>0</v>
      </c>
      <c r="W18" s="1466">
        <v>0</v>
      </c>
      <c r="X18" s="589">
        <v>0</v>
      </c>
      <c r="Y18" s="590">
        <v>0</v>
      </c>
      <c r="Z18" s="591">
        <v>0</v>
      </c>
      <c r="AA18" s="743">
        <v>0</v>
      </c>
      <c r="AB18" s="589">
        <v>0</v>
      </c>
      <c r="AC18" s="590">
        <v>0</v>
      </c>
      <c r="AD18" s="591">
        <v>0</v>
      </c>
      <c r="AE18" s="743">
        <v>0</v>
      </c>
      <c r="AF18" s="589">
        <v>0</v>
      </c>
      <c r="AG18" s="590">
        <v>0</v>
      </c>
      <c r="AH18" s="591">
        <v>0</v>
      </c>
      <c r="AI18" s="743">
        <v>0</v>
      </c>
      <c r="AJ18" s="589">
        <v>0</v>
      </c>
      <c r="AK18" s="590">
        <v>0</v>
      </c>
      <c r="AL18" s="591">
        <v>0</v>
      </c>
      <c r="AM18" s="743">
        <v>0</v>
      </c>
      <c r="AN18" s="593">
        <v>0</v>
      </c>
      <c r="AO18" s="594">
        <v>0</v>
      </c>
      <c r="AP18" s="594">
        <v>0</v>
      </c>
      <c r="AQ18" s="594">
        <v>0</v>
      </c>
      <c r="AR18" s="594">
        <v>0</v>
      </c>
      <c r="AS18" s="594">
        <v>0</v>
      </c>
      <c r="AT18" s="594">
        <v>0</v>
      </c>
      <c r="AU18" s="594">
        <v>0</v>
      </c>
      <c r="AV18" s="594">
        <v>0</v>
      </c>
      <c r="AW18" s="594">
        <v>0</v>
      </c>
      <c r="AX18" s="594">
        <v>0</v>
      </c>
      <c r="AY18" s="594">
        <v>0</v>
      </c>
      <c r="AZ18" s="589">
        <v>0</v>
      </c>
      <c r="BA18" s="590">
        <v>0</v>
      </c>
      <c r="BB18" s="591">
        <v>0</v>
      </c>
      <c r="BC18" s="743">
        <v>0</v>
      </c>
      <c r="BD18" s="593">
        <v>0</v>
      </c>
      <c r="BE18" s="594">
        <v>0</v>
      </c>
      <c r="BF18" s="594">
        <v>0</v>
      </c>
      <c r="BG18" s="594">
        <v>0</v>
      </c>
      <c r="BH18" s="594">
        <v>0</v>
      </c>
      <c r="BI18" s="594">
        <v>0</v>
      </c>
      <c r="BJ18" s="594">
        <v>0</v>
      </c>
      <c r="BK18" s="594">
        <v>0</v>
      </c>
      <c r="BL18" s="594">
        <v>0</v>
      </c>
      <c r="BM18" s="594">
        <v>0</v>
      </c>
      <c r="BN18" s="594">
        <v>0</v>
      </c>
      <c r="BO18" s="594">
        <v>0</v>
      </c>
      <c r="BP18" s="1102">
        <v>0</v>
      </c>
      <c r="BQ18" s="622">
        <v>0</v>
      </c>
      <c r="BR18" s="591">
        <v>0</v>
      </c>
      <c r="BS18" s="1309">
        <v>0</v>
      </c>
      <c r="BT18" s="593">
        <v>0</v>
      </c>
      <c r="BU18" s="597">
        <v>0</v>
      </c>
      <c r="BV18" s="597">
        <v>0</v>
      </c>
      <c r="BW18" s="597">
        <v>0</v>
      </c>
      <c r="BX18" s="597">
        <v>0</v>
      </c>
      <c r="BY18" s="597">
        <v>0</v>
      </c>
      <c r="BZ18" s="597">
        <v>0</v>
      </c>
      <c r="CA18" s="597">
        <v>0</v>
      </c>
      <c r="CB18" s="597">
        <v>0</v>
      </c>
      <c r="CC18" s="597">
        <v>0</v>
      </c>
      <c r="CD18" s="597">
        <v>0</v>
      </c>
      <c r="CE18" s="597">
        <v>0</v>
      </c>
      <c r="CF18" s="1264">
        <f>SUM(BT18:CE18)</f>
        <v>0</v>
      </c>
      <c r="CG18" s="622">
        <v>0</v>
      </c>
      <c r="CH18" s="1312">
        <v>0</v>
      </c>
      <c r="CI18" s="1463">
        <f>BW18+BX18+BY18+BZ18+CA18+CB18</f>
        <v>0</v>
      </c>
      <c r="CJ18" s="1251"/>
      <c r="CK18" s="597"/>
      <c r="CL18" s="597"/>
      <c r="CM18" s="597"/>
      <c r="CN18" s="597">
        <v>0</v>
      </c>
      <c r="CO18" s="597"/>
      <c r="CP18" s="1410"/>
      <c r="CQ18" s="1410">
        <v>0</v>
      </c>
      <c r="CR18" s="1410"/>
      <c r="CS18" s="1410"/>
      <c r="CT18" s="1410">
        <v>0</v>
      </c>
      <c r="CU18" s="1410">
        <v>0</v>
      </c>
      <c r="CV18" s="2102">
        <f>SUM(CJ18:CU18)</f>
        <v>0</v>
      </c>
      <c r="CW18" s="622">
        <v>234</v>
      </c>
      <c r="CX18" s="591">
        <v>0</v>
      </c>
      <c r="CY18" s="2109">
        <f>CM18+CN18+CO18+CP18+CQ18+CR18</f>
        <v>0</v>
      </c>
      <c r="CZ18" s="1410"/>
      <c r="DA18" s="1410"/>
      <c r="DB18" s="1410"/>
      <c r="DC18" s="1410"/>
      <c r="DD18" s="1410"/>
      <c r="DE18" s="1410">
        <v>0</v>
      </c>
      <c r="DF18" s="1410">
        <v>0</v>
      </c>
      <c r="DG18" s="1410">
        <v>0</v>
      </c>
      <c r="DH18" s="1410">
        <v>0</v>
      </c>
      <c r="DI18" s="1410">
        <v>0</v>
      </c>
      <c r="DJ18" s="1410">
        <v>0</v>
      </c>
      <c r="DK18" s="1410">
        <v>0</v>
      </c>
      <c r="DL18" s="2094">
        <f>SUM(CZ18:DK18)</f>
        <v>0</v>
      </c>
      <c r="DM18" s="1614"/>
      <c r="DN18" s="1454">
        <v>0</v>
      </c>
      <c r="DO18" s="2185">
        <f>DC18+DD18+DE18+DF18+DG18+DH18</f>
        <v>0</v>
      </c>
      <c r="DP18" s="2500">
        <v>0</v>
      </c>
      <c r="DQ18" s="2491"/>
      <c r="DR18" s="2476"/>
      <c r="DS18" s="2476"/>
      <c r="DT18" s="2476"/>
      <c r="DU18" s="2476"/>
      <c r="DV18" s="2476"/>
      <c r="DW18" s="2476"/>
      <c r="DX18" s="2476"/>
      <c r="DY18" s="2476"/>
      <c r="DZ18" s="2476"/>
      <c r="EA18" s="2477"/>
      <c r="EB18" s="2118">
        <f>SUM(DP18:EA18)</f>
        <v>0</v>
      </c>
      <c r="EC18" s="622"/>
      <c r="ED18" s="1454">
        <v>0</v>
      </c>
      <c r="EE18" s="1458">
        <f>DS18+DT18+DU18+DV18+DW18+DX18</f>
        <v>0</v>
      </c>
    </row>
    <row r="19" spans="2:135" ht="27.75" customHeight="1" thickBot="1">
      <c r="B19" s="2574"/>
      <c r="C19" s="2799"/>
      <c r="D19" s="2800"/>
      <c r="E19" s="108"/>
      <c r="F19" s="108"/>
      <c r="G19" s="843" t="e">
        <f>G20-100</f>
        <v>#DIV/0!</v>
      </c>
      <c r="H19" s="598">
        <v>0</v>
      </c>
      <c r="I19" s="599">
        <v>0</v>
      </c>
      <c r="J19" s="600">
        <v>0</v>
      </c>
      <c r="K19" s="843">
        <v>0</v>
      </c>
      <c r="L19" s="598">
        <v>0</v>
      </c>
      <c r="M19" s="599">
        <v>0</v>
      </c>
      <c r="N19" s="600">
        <v>0</v>
      </c>
      <c r="O19" s="843">
        <v>0</v>
      </c>
      <c r="P19" s="598">
        <v>0</v>
      </c>
      <c r="Q19" s="599">
        <v>0</v>
      </c>
      <c r="R19" s="600">
        <v>0</v>
      </c>
      <c r="S19" s="843">
        <v>0</v>
      </c>
      <c r="T19" s="598">
        <v>0</v>
      </c>
      <c r="U19" s="599">
        <v>0</v>
      </c>
      <c r="V19" s="600">
        <v>0</v>
      </c>
      <c r="W19" s="843">
        <v>0</v>
      </c>
      <c r="X19" s="598" t="e">
        <f>X20-100</f>
        <v>#DIV/0!</v>
      </c>
      <c r="Y19" s="599">
        <v>0</v>
      </c>
      <c r="Z19" s="600">
        <v>0</v>
      </c>
      <c r="AA19" s="843">
        <v>0</v>
      </c>
      <c r="AB19" s="598">
        <v>0</v>
      </c>
      <c r="AC19" s="599">
        <v>0</v>
      </c>
      <c r="AD19" s="600">
        <v>0</v>
      </c>
      <c r="AE19" s="843">
        <v>0</v>
      </c>
      <c r="AF19" s="598">
        <v>0</v>
      </c>
      <c r="AG19" s="599">
        <v>0</v>
      </c>
      <c r="AH19" s="600">
        <v>0</v>
      </c>
      <c r="AI19" s="843">
        <v>0</v>
      </c>
      <c r="AJ19" s="598">
        <v>0</v>
      </c>
      <c r="AK19" s="599">
        <v>0</v>
      </c>
      <c r="AL19" s="600">
        <v>0</v>
      </c>
      <c r="AM19" s="843">
        <v>0</v>
      </c>
      <c r="AN19" s="483">
        <f t="shared" ref="AN19:AY19" si="32">AN20-100</f>
        <v>-100</v>
      </c>
      <c r="AO19" s="601">
        <f t="shared" si="32"/>
        <v>-100</v>
      </c>
      <c r="AP19" s="601">
        <f t="shared" si="32"/>
        <v>-100</v>
      </c>
      <c r="AQ19" s="601">
        <f t="shared" si="32"/>
        <v>-100</v>
      </c>
      <c r="AR19" s="601">
        <f t="shared" si="32"/>
        <v>-100</v>
      </c>
      <c r="AS19" s="601">
        <f t="shared" si="32"/>
        <v>-100</v>
      </c>
      <c r="AT19" s="601">
        <f t="shared" si="32"/>
        <v>-100</v>
      </c>
      <c r="AU19" s="601">
        <f t="shared" si="32"/>
        <v>-100</v>
      </c>
      <c r="AV19" s="601">
        <f t="shared" si="32"/>
        <v>-100</v>
      </c>
      <c r="AW19" s="601">
        <f t="shared" si="32"/>
        <v>-100</v>
      </c>
      <c r="AX19" s="601">
        <f t="shared" si="32"/>
        <v>-100</v>
      </c>
      <c r="AY19" s="601">
        <f t="shared" si="32"/>
        <v>-100</v>
      </c>
      <c r="AZ19" s="598">
        <v>0</v>
      </c>
      <c r="BA19" s="599">
        <v>0</v>
      </c>
      <c r="BB19" s="600">
        <v>0</v>
      </c>
      <c r="BC19" s="843">
        <v>0</v>
      </c>
      <c r="BD19" s="170">
        <v>-100</v>
      </c>
      <c r="BE19" s="171">
        <v>-100</v>
      </c>
      <c r="BF19" s="171">
        <v>-100</v>
      </c>
      <c r="BG19" s="171">
        <v>-100</v>
      </c>
      <c r="BH19" s="171">
        <v>-100</v>
      </c>
      <c r="BI19" s="171">
        <v>-100</v>
      </c>
      <c r="BJ19" s="171">
        <v>-100</v>
      </c>
      <c r="BK19" s="171">
        <v>-100</v>
      </c>
      <c r="BL19" s="171">
        <v>-100</v>
      </c>
      <c r="BM19" s="171">
        <v>-100</v>
      </c>
      <c r="BN19" s="171">
        <v>-100</v>
      </c>
      <c r="BO19" s="171">
        <v>-100</v>
      </c>
      <c r="BP19" s="1070">
        <v>0</v>
      </c>
      <c r="BQ19" s="1297">
        <v>0</v>
      </c>
      <c r="BR19" s="605">
        <v>0</v>
      </c>
      <c r="BS19" s="1310">
        <v>0</v>
      </c>
      <c r="BT19" s="170">
        <v>0</v>
      </c>
      <c r="BU19" s="606">
        <v>0</v>
      </c>
      <c r="BV19" s="604">
        <v>0</v>
      </c>
      <c r="BW19" s="604">
        <v>0</v>
      </c>
      <c r="BX19" s="604">
        <v>0</v>
      </c>
      <c r="BY19" s="604">
        <v>0</v>
      </c>
      <c r="BZ19" s="173">
        <v>0</v>
      </c>
      <c r="CA19" s="604">
        <v>0</v>
      </c>
      <c r="CB19" s="604">
        <v>0</v>
      </c>
      <c r="CC19" s="173">
        <v>0</v>
      </c>
      <c r="CD19" s="604">
        <v>0</v>
      </c>
      <c r="CE19" s="1095">
        <v>0</v>
      </c>
      <c r="CF19" s="1688">
        <v>0</v>
      </c>
      <c r="CG19" s="1689">
        <v>0</v>
      </c>
      <c r="CH19" s="1690">
        <v>0</v>
      </c>
      <c r="CI19" s="1691">
        <v>0</v>
      </c>
      <c r="CJ19" s="1692">
        <v>0</v>
      </c>
      <c r="CK19" s="1693">
        <v>0</v>
      </c>
      <c r="CL19" s="1694">
        <v>0</v>
      </c>
      <c r="CM19" s="1694">
        <v>0</v>
      </c>
      <c r="CN19" s="1694">
        <v>0</v>
      </c>
      <c r="CO19" s="1694">
        <v>0</v>
      </c>
      <c r="CP19" s="1695">
        <v>0</v>
      </c>
      <c r="CQ19" s="1695">
        <v>0</v>
      </c>
      <c r="CR19" s="1695">
        <v>0</v>
      </c>
      <c r="CS19" s="1695">
        <v>0</v>
      </c>
      <c r="CT19" s="1696">
        <v>0</v>
      </c>
      <c r="CU19" s="1695">
        <v>0</v>
      </c>
      <c r="CV19" s="2106">
        <v>0</v>
      </c>
      <c r="CW19" s="1297">
        <v>0</v>
      </c>
      <c r="CX19" s="2112" t="s">
        <v>20</v>
      </c>
      <c r="CY19" s="1708">
        <v>0</v>
      </c>
      <c r="CZ19" s="1413">
        <v>0</v>
      </c>
      <c r="DA19" s="1413">
        <v>0</v>
      </c>
      <c r="DB19" s="1413">
        <v>0</v>
      </c>
      <c r="DC19" s="1413">
        <v>0</v>
      </c>
      <c r="DD19" s="1413" t="e">
        <f>DD18/CN18*100-100</f>
        <v>#DIV/0!</v>
      </c>
      <c r="DE19" s="1413">
        <v>0</v>
      </c>
      <c r="DF19" s="1413"/>
      <c r="DG19" s="1413">
        <v>0</v>
      </c>
      <c r="DH19" s="1413">
        <v>0</v>
      </c>
      <c r="DI19" s="1413">
        <v>0</v>
      </c>
      <c r="DJ19" s="1695">
        <v>0</v>
      </c>
      <c r="DK19" s="1413">
        <v>0</v>
      </c>
      <c r="DL19" s="2097" t="s">
        <v>21</v>
      </c>
      <c r="DM19" s="1616">
        <v>0</v>
      </c>
      <c r="DN19" s="1456" t="s">
        <v>20</v>
      </c>
      <c r="DO19" s="1578">
        <v>0</v>
      </c>
      <c r="DP19" s="2503" t="e">
        <f>DP20-100</f>
        <v>#DIV/0!</v>
      </c>
      <c r="DQ19" s="2494">
        <v>0</v>
      </c>
      <c r="DR19" s="2482">
        <v>0</v>
      </c>
      <c r="DS19" s="2482">
        <v>0</v>
      </c>
      <c r="DT19" s="2482">
        <v>0</v>
      </c>
      <c r="DU19" s="2482">
        <v>0</v>
      </c>
      <c r="DV19" s="2482">
        <v>0</v>
      </c>
      <c r="DW19" s="2482">
        <v>0</v>
      </c>
      <c r="DX19" s="2482">
        <v>0</v>
      </c>
      <c r="DY19" s="2482">
        <v>0</v>
      </c>
      <c r="DZ19" s="2483">
        <v>0</v>
      </c>
      <c r="EA19" s="2479">
        <v>0</v>
      </c>
      <c r="EB19" s="2122" t="s">
        <v>21</v>
      </c>
      <c r="EC19" s="1297">
        <v>0</v>
      </c>
      <c r="ED19" s="1456" t="s">
        <v>20</v>
      </c>
      <c r="EE19" s="1459">
        <v>0</v>
      </c>
    </row>
    <row r="20" spans="2:135" s="884" customFormat="1" ht="27.75" hidden="1" customHeight="1" thickBot="1">
      <c r="B20" s="2574"/>
      <c r="C20" s="2802"/>
      <c r="D20" s="2803"/>
      <c r="E20" s="866"/>
      <c r="F20" s="866"/>
      <c r="G20" s="874" t="e">
        <f>G18/A18*100</f>
        <v>#DIV/0!</v>
      </c>
      <c r="H20" s="875">
        <v>0</v>
      </c>
      <c r="I20" s="875">
        <v>0</v>
      </c>
      <c r="J20" s="875">
        <v>0</v>
      </c>
      <c r="K20" s="874">
        <v>0</v>
      </c>
      <c r="L20" s="875">
        <v>0</v>
      </c>
      <c r="M20" s="875">
        <v>0</v>
      </c>
      <c r="N20" s="875">
        <v>0</v>
      </c>
      <c r="O20" s="874">
        <v>0</v>
      </c>
      <c r="P20" s="875">
        <v>0</v>
      </c>
      <c r="Q20" s="875">
        <v>0</v>
      </c>
      <c r="R20" s="875">
        <v>0</v>
      </c>
      <c r="S20" s="874">
        <v>0</v>
      </c>
      <c r="T20" s="875">
        <v>0</v>
      </c>
      <c r="U20" s="875">
        <v>0</v>
      </c>
      <c r="V20" s="875">
        <v>0</v>
      </c>
      <c r="W20" s="874">
        <v>0</v>
      </c>
      <c r="X20" s="875" t="e">
        <f>X18/T18*100</f>
        <v>#DIV/0!</v>
      </c>
      <c r="Y20" s="875">
        <v>0</v>
      </c>
      <c r="Z20" s="875">
        <v>0</v>
      </c>
      <c r="AA20" s="874" t="e">
        <f>AA18/W18*100</f>
        <v>#DIV/0!</v>
      </c>
      <c r="AB20" s="875" t="e">
        <f>AB18/X18*100</f>
        <v>#DIV/0!</v>
      </c>
      <c r="AC20" s="875">
        <v>0</v>
      </c>
      <c r="AD20" s="875">
        <v>0</v>
      </c>
      <c r="AE20" s="874" t="e">
        <f>AE18/AA18*100</f>
        <v>#DIV/0!</v>
      </c>
      <c r="AF20" s="875" t="e">
        <f>AF18/AB18*100</f>
        <v>#DIV/0!</v>
      </c>
      <c r="AG20" s="875">
        <v>0</v>
      </c>
      <c r="AH20" s="875">
        <v>0</v>
      </c>
      <c r="AI20" s="874" t="e">
        <f>AI18/AE18*100</f>
        <v>#DIV/0!</v>
      </c>
      <c r="AJ20" s="875" t="e">
        <f>AJ18/AF18*100</f>
        <v>#DIV/0!</v>
      </c>
      <c r="AK20" s="875">
        <v>0</v>
      </c>
      <c r="AL20" s="875">
        <v>0</v>
      </c>
      <c r="AM20" s="874" t="e">
        <f>AM18/AI18*100</f>
        <v>#DIV/0!</v>
      </c>
      <c r="AN20" s="886"/>
      <c r="AO20" s="887"/>
      <c r="AP20" s="887"/>
      <c r="AQ20" s="887"/>
      <c r="AR20" s="887"/>
      <c r="AS20" s="887"/>
      <c r="AT20" s="887"/>
      <c r="AU20" s="887"/>
      <c r="AV20" s="887"/>
      <c r="AW20" s="887"/>
      <c r="AX20" s="887"/>
      <c r="AY20" s="887"/>
      <c r="AZ20" s="875">
        <v>0</v>
      </c>
      <c r="BA20" s="875">
        <v>0</v>
      </c>
      <c r="BB20" s="875">
        <v>0</v>
      </c>
      <c r="BC20" s="874" t="e">
        <f>BC18/AY18*100</f>
        <v>#DIV/0!</v>
      </c>
      <c r="BD20" s="886"/>
      <c r="BE20" s="887"/>
      <c r="BF20" s="887"/>
      <c r="BG20" s="887"/>
      <c r="BH20" s="887"/>
      <c r="BI20" s="887"/>
      <c r="BJ20" s="887"/>
      <c r="BK20" s="887"/>
      <c r="BL20" s="887"/>
      <c r="BM20" s="887"/>
      <c r="BN20" s="887"/>
      <c r="BO20" s="887"/>
      <c r="BP20" s="1105">
        <v>0</v>
      </c>
      <c r="BQ20" s="886">
        <v>0</v>
      </c>
      <c r="BR20" s="885">
        <v>0</v>
      </c>
      <c r="BS20" s="874" t="e">
        <f>BS18/BO18*100</f>
        <v>#DIV/0!</v>
      </c>
      <c r="BT20" s="886"/>
      <c r="BU20" s="889"/>
      <c r="BV20" s="889"/>
      <c r="BW20" s="889"/>
      <c r="BX20" s="889"/>
      <c r="BY20" s="880"/>
      <c r="BZ20" s="881"/>
      <c r="CA20" s="880"/>
      <c r="CB20" s="880"/>
      <c r="CC20" s="881"/>
      <c r="CD20" s="880"/>
      <c r="CE20" s="1110"/>
      <c r="CF20" s="880" t="e">
        <f>CF18/SUM(BD18:BO18)*100</f>
        <v>#DIV/0!</v>
      </c>
      <c r="CG20" s="876" t="e">
        <f>CG18/BQ18*100</f>
        <v>#DIV/0!</v>
      </c>
      <c r="CH20" s="874" t="e">
        <f>CH18/BR18*100</f>
        <v>#DIV/0!</v>
      </c>
      <c r="CI20" s="874" t="e">
        <f>CI18/CE18*100</f>
        <v>#DIV/0!</v>
      </c>
      <c r="CJ20" s="1253" t="e">
        <f t="shared" ref="CJ20:CU20" si="33">CJ18/BT18*100</f>
        <v>#DIV/0!</v>
      </c>
      <c r="CK20" s="1277" t="e">
        <f t="shared" si="33"/>
        <v>#DIV/0!</v>
      </c>
      <c r="CL20" s="1277" t="e">
        <f t="shared" si="33"/>
        <v>#DIV/0!</v>
      </c>
      <c r="CM20" s="1277" t="e">
        <f t="shared" si="33"/>
        <v>#DIV/0!</v>
      </c>
      <c r="CN20" s="1277" t="e">
        <f t="shared" si="33"/>
        <v>#DIV/0!</v>
      </c>
      <c r="CO20" s="1277" t="e">
        <f t="shared" si="33"/>
        <v>#DIV/0!</v>
      </c>
      <c r="CP20" s="1412" t="e">
        <f t="shared" si="33"/>
        <v>#DIV/0!</v>
      </c>
      <c r="CQ20" s="1412" t="e">
        <f t="shared" si="33"/>
        <v>#DIV/0!</v>
      </c>
      <c r="CR20" s="1412" t="e">
        <f t="shared" si="33"/>
        <v>#DIV/0!</v>
      </c>
      <c r="CS20" s="1412" t="e">
        <f t="shared" si="33"/>
        <v>#DIV/0!</v>
      </c>
      <c r="CT20" s="1412" t="e">
        <f t="shared" si="33"/>
        <v>#DIV/0!</v>
      </c>
      <c r="CU20" s="1412" t="e">
        <f t="shared" si="33"/>
        <v>#DIV/0!</v>
      </c>
      <c r="CV20" s="2105" t="e">
        <f>CV18/SUM(BT18:CE18)*100</f>
        <v>#DIV/0!</v>
      </c>
      <c r="CW20" s="876" t="e">
        <f t="shared" ref="CW20:DK20" si="34">CW18/CG18*100</f>
        <v>#DIV/0!</v>
      </c>
      <c r="CX20" s="874" t="e">
        <f t="shared" si="34"/>
        <v>#DIV/0!</v>
      </c>
      <c r="CY20" s="877" t="e">
        <f t="shared" si="34"/>
        <v>#DIV/0!</v>
      </c>
      <c r="CZ20" s="1622" t="e">
        <f t="shared" si="34"/>
        <v>#DIV/0!</v>
      </c>
      <c r="DA20" s="1622" t="e">
        <f t="shared" si="34"/>
        <v>#DIV/0!</v>
      </c>
      <c r="DB20" s="1622" t="e">
        <f t="shared" si="34"/>
        <v>#DIV/0!</v>
      </c>
      <c r="DC20" s="1622" t="e">
        <f t="shared" si="34"/>
        <v>#DIV/0!</v>
      </c>
      <c r="DD20" s="1622" t="e">
        <f t="shared" si="34"/>
        <v>#DIV/0!</v>
      </c>
      <c r="DE20" s="1622" t="e">
        <f t="shared" si="34"/>
        <v>#DIV/0!</v>
      </c>
      <c r="DF20" s="1622" t="e">
        <f t="shared" si="34"/>
        <v>#DIV/0!</v>
      </c>
      <c r="DG20" s="1622" t="e">
        <f t="shared" si="34"/>
        <v>#DIV/0!</v>
      </c>
      <c r="DH20" s="1622" t="e">
        <f t="shared" si="34"/>
        <v>#DIV/0!</v>
      </c>
      <c r="DI20" s="1622" t="e">
        <f t="shared" si="34"/>
        <v>#DIV/0!</v>
      </c>
      <c r="DJ20" s="1412" t="e">
        <f t="shared" si="34"/>
        <v>#DIV/0!</v>
      </c>
      <c r="DK20" s="1622" t="e">
        <f t="shared" si="34"/>
        <v>#DIV/0!</v>
      </c>
      <c r="DL20" s="2096" t="e">
        <f>DL18/SUM(CJ18:CU18)*100</f>
        <v>#DIV/0!</v>
      </c>
      <c r="DM20" s="877">
        <f t="shared" ref="DM20:EA20" si="35">DM18/CW18*100</f>
        <v>0</v>
      </c>
      <c r="DN20" s="1093" t="e">
        <f t="shared" si="35"/>
        <v>#DIV/0!</v>
      </c>
      <c r="DO20" s="882" t="e">
        <f t="shared" si="35"/>
        <v>#DIV/0!</v>
      </c>
      <c r="DP20" s="2502" t="e">
        <f t="shared" si="35"/>
        <v>#DIV/0!</v>
      </c>
      <c r="DQ20" s="2493" t="e">
        <f t="shared" si="35"/>
        <v>#DIV/0!</v>
      </c>
      <c r="DR20" s="2480" t="e">
        <f t="shared" si="35"/>
        <v>#DIV/0!</v>
      </c>
      <c r="DS20" s="2480" t="e">
        <f t="shared" si="35"/>
        <v>#DIV/0!</v>
      </c>
      <c r="DT20" s="2480" t="e">
        <f t="shared" si="35"/>
        <v>#DIV/0!</v>
      </c>
      <c r="DU20" s="2480" t="e">
        <f t="shared" si="35"/>
        <v>#DIV/0!</v>
      </c>
      <c r="DV20" s="2480" t="e">
        <f t="shared" si="35"/>
        <v>#DIV/0!</v>
      </c>
      <c r="DW20" s="2480" t="e">
        <f t="shared" si="35"/>
        <v>#DIV/0!</v>
      </c>
      <c r="DX20" s="2480" t="e">
        <f t="shared" si="35"/>
        <v>#DIV/0!</v>
      </c>
      <c r="DY20" s="2480" t="e">
        <f t="shared" si="35"/>
        <v>#DIV/0!</v>
      </c>
      <c r="DZ20" s="2480" t="e">
        <f t="shared" si="35"/>
        <v>#DIV/0!</v>
      </c>
      <c r="EA20" s="2481" t="e">
        <f t="shared" si="35"/>
        <v>#DIV/0!</v>
      </c>
      <c r="EB20" s="2120" t="e">
        <f>EB18/SUM(CZ18:DK18)*100</f>
        <v>#DIV/0!</v>
      </c>
      <c r="EC20" s="876" t="e">
        <f>EC18/DM18*100</f>
        <v>#DIV/0!</v>
      </c>
      <c r="ED20" s="1093" t="e">
        <f>ED18/DN18*100</f>
        <v>#DIV/0!</v>
      </c>
      <c r="EE20" s="883" t="e">
        <f>EE18/DO18*100</f>
        <v>#DIV/0!</v>
      </c>
    </row>
    <row r="21" spans="2:135" ht="27.75" customHeight="1">
      <c r="B21" s="2574"/>
      <c r="C21" s="2797" t="s">
        <v>72</v>
      </c>
      <c r="D21" s="2798"/>
      <c r="E21" s="588"/>
      <c r="F21" s="588"/>
      <c r="G21" s="743"/>
      <c r="H21" s="589">
        <v>0</v>
      </c>
      <c r="I21" s="590">
        <v>0</v>
      </c>
      <c r="J21" s="591">
        <v>0</v>
      </c>
      <c r="K21" s="743">
        <v>0</v>
      </c>
      <c r="L21" s="589">
        <v>0</v>
      </c>
      <c r="M21" s="590">
        <v>0</v>
      </c>
      <c r="N21" s="591">
        <v>0</v>
      </c>
      <c r="O21" s="743">
        <v>0</v>
      </c>
      <c r="P21" s="589">
        <v>0</v>
      </c>
      <c r="Q21" s="590">
        <v>0</v>
      </c>
      <c r="R21" s="591">
        <v>0</v>
      </c>
      <c r="S21" s="743">
        <v>0</v>
      </c>
      <c r="T21" s="589">
        <v>0</v>
      </c>
      <c r="U21" s="590">
        <v>0</v>
      </c>
      <c r="V21" s="591">
        <v>0</v>
      </c>
      <c r="W21" s="743">
        <v>0</v>
      </c>
      <c r="X21" s="589">
        <v>0</v>
      </c>
      <c r="Y21" s="590">
        <v>0</v>
      </c>
      <c r="Z21" s="591">
        <v>0</v>
      </c>
      <c r="AA21" s="743">
        <v>0</v>
      </c>
      <c r="AB21" s="589">
        <v>0</v>
      </c>
      <c r="AC21" s="590">
        <v>0</v>
      </c>
      <c r="AD21" s="591">
        <v>0</v>
      </c>
      <c r="AE21" s="743">
        <v>0</v>
      </c>
      <c r="AF21" s="589">
        <v>0</v>
      </c>
      <c r="AG21" s="590">
        <v>0</v>
      </c>
      <c r="AH21" s="591">
        <v>0</v>
      </c>
      <c r="AI21" s="743">
        <v>0</v>
      </c>
      <c r="AJ21" s="589">
        <v>0</v>
      </c>
      <c r="AK21" s="590">
        <v>0</v>
      </c>
      <c r="AL21" s="591">
        <v>0</v>
      </c>
      <c r="AM21" s="743">
        <v>0</v>
      </c>
      <c r="AN21" s="593">
        <v>0</v>
      </c>
      <c r="AO21" s="594">
        <v>0</v>
      </c>
      <c r="AP21" s="594">
        <v>0</v>
      </c>
      <c r="AQ21" s="594">
        <v>0</v>
      </c>
      <c r="AR21" s="594">
        <v>0</v>
      </c>
      <c r="AS21" s="594">
        <v>0</v>
      </c>
      <c r="AT21" s="594">
        <v>0</v>
      </c>
      <c r="AU21" s="594">
        <v>0</v>
      </c>
      <c r="AV21" s="594">
        <v>0</v>
      </c>
      <c r="AW21" s="594">
        <v>0</v>
      </c>
      <c r="AX21" s="594">
        <v>0</v>
      </c>
      <c r="AY21" s="594">
        <v>0</v>
      </c>
      <c r="AZ21" s="589">
        <v>0</v>
      </c>
      <c r="BA21" s="590">
        <v>0</v>
      </c>
      <c r="BB21" s="591">
        <v>0</v>
      </c>
      <c r="BC21" s="743">
        <v>0</v>
      </c>
      <c r="BD21" s="593">
        <v>0</v>
      </c>
      <c r="BE21" s="594">
        <v>0</v>
      </c>
      <c r="BF21" s="594">
        <v>0</v>
      </c>
      <c r="BG21" s="594">
        <v>0</v>
      </c>
      <c r="BH21" s="594">
        <v>0</v>
      </c>
      <c r="BI21" s="594">
        <v>0</v>
      </c>
      <c r="BJ21" s="594">
        <v>0</v>
      </c>
      <c r="BK21" s="594">
        <v>0</v>
      </c>
      <c r="BL21" s="594">
        <v>0</v>
      </c>
      <c r="BM21" s="594">
        <v>0</v>
      </c>
      <c r="BN21" s="594">
        <v>0</v>
      </c>
      <c r="BO21" s="594">
        <v>0</v>
      </c>
      <c r="BP21" s="1102">
        <v>0</v>
      </c>
      <c r="BQ21" s="622">
        <v>0</v>
      </c>
      <c r="BR21" s="591">
        <v>0</v>
      </c>
      <c r="BS21" s="1309">
        <v>1</v>
      </c>
      <c r="BT21" s="593">
        <v>0</v>
      </c>
      <c r="BU21" s="597">
        <v>0</v>
      </c>
      <c r="BV21" s="597">
        <v>0</v>
      </c>
      <c r="BW21" s="597">
        <v>0</v>
      </c>
      <c r="BX21" s="597">
        <v>0</v>
      </c>
      <c r="BY21" s="597">
        <v>0</v>
      </c>
      <c r="BZ21" s="595">
        <v>0</v>
      </c>
      <c r="CA21" s="597">
        <v>0</v>
      </c>
      <c r="CB21" s="597">
        <v>0</v>
      </c>
      <c r="CC21" s="595">
        <v>0</v>
      </c>
      <c r="CD21" s="597">
        <v>0</v>
      </c>
      <c r="CE21" s="1094">
        <v>0</v>
      </c>
      <c r="CF21" s="1264">
        <f>SUM(BT21:CE21)</f>
        <v>0</v>
      </c>
      <c r="CG21" s="622">
        <v>0</v>
      </c>
      <c r="CH21" s="1312">
        <v>0</v>
      </c>
      <c r="CI21" s="1463">
        <f>BW21+BX21+BY21+BZ21+CA21+CB21</f>
        <v>0</v>
      </c>
      <c r="CJ21" s="1251"/>
      <c r="CK21" s="597"/>
      <c r="CL21" s="597"/>
      <c r="CM21" s="597"/>
      <c r="CN21" s="597">
        <v>394</v>
      </c>
      <c r="CO21" s="597">
        <v>638</v>
      </c>
      <c r="CP21" s="1410">
        <v>336</v>
      </c>
      <c r="CQ21" s="1410">
        <v>246</v>
      </c>
      <c r="CR21" s="1410">
        <v>223</v>
      </c>
      <c r="CS21" s="1410">
        <v>278</v>
      </c>
      <c r="CT21" s="1410">
        <v>458</v>
      </c>
      <c r="CU21" s="1410">
        <v>773</v>
      </c>
      <c r="CV21" s="2102"/>
      <c r="CW21" s="622">
        <v>5487</v>
      </c>
      <c r="CX21" s="591">
        <v>1032</v>
      </c>
      <c r="CY21" s="2109">
        <f>CM21+CN21+CO21+CP21+CQ21+CR21</f>
        <v>1837</v>
      </c>
      <c r="CZ21" s="1410">
        <v>701</v>
      </c>
      <c r="DA21" s="1410">
        <v>654</v>
      </c>
      <c r="DB21" s="1410">
        <v>753</v>
      </c>
      <c r="DC21" s="1410">
        <v>748</v>
      </c>
      <c r="DD21" s="1410">
        <v>140</v>
      </c>
      <c r="DE21" s="1410">
        <v>766</v>
      </c>
      <c r="DF21" s="1410">
        <v>510</v>
      </c>
      <c r="DG21" s="1410">
        <v>582</v>
      </c>
      <c r="DH21" s="1410">
        <v>812</v>
      </c>
      <c r="DI21" s="1410">
        <v>739</v>
      </c>
      <c r="DJ21" s="1410">
        <v>580</v>
      </c>
      <c r="DK21" s="1410">
        <v>497</v>
      </c>
      <c r="DL21" s="2094">
        <f>SUM(CZ21:DK21)</f>
        <v>7482</v>
      </c>
      <c r="DM21" s="1614"/>
      <c r="DN21" s="1454">
        <f>CZ21+DA21+DB21+DC21+DD21+DE21</f>
        <v>3762</v>
      </c>
      <c r="DO21" s="2185">
        <f>DC21+DD21+DE21+DF21+DG21+DH21</f>
        <v>3558</v>
      </c>
      <c r="DP21" s="2500">
        <v>527</v>
      </c>
      <c r="DQ21" s="2491"/>
      <c r="DR21" s="2476"/>
      <c r="DS21" s="2476"/>
      <c r="DT21" s="2476"/>
      <c r="DU21" s="2476"/>
      <c r="DV21" s="2476"/>
      <c r="DW21" s="2476"/>
      <c r="DX21" s="2476"/>
      <c r="DY21" s="2476"/>
      <c r="DZ21" s="2476"/>
      <c r="EA21" s="2477"/>
      <c r="EB21" s="2118">
        <f>SUM(DP21:EA21)</f>
        <v>527</v>
      </c>
      <c r="EC21" s="622"/>
      <c r="ED21" s="1454">
        <f>DP21+DQ21+DR21+DS21+DT21+DU21</f>
        <v>527</v>
      </c>
      <c r="EE21" s="1458">
        <f>DS21+DT21+DU21+DV21+DW21+DX21</f>
        <v>0</v>
      </c>
    </row>
    <row r="22" spans="2:135" ht="27.75" customHeight="1" thickBot="1">
      <c r="B22" s="2574"/>
      <c r="C22" s="2799"/>
      <c r="D22" s="2800"/>
      <c r="E22" s="108"/>
      <c r="F22" s="108"/>
      <c r="G22" s="843" t="e">
        <f>G23-100</f>
        <v>#DIV/0!</v>
      </c>
      <c r="H22" s="454">
        <v>0</v>
      </c>
      <c r="I22" s="455">
        <v>0</v>
      </c>
      <c r="J22" s="615">
        <v>0</v>
      </c>
      <c r="K22" s="843">
        <v>0</v>
      </c>
      <c r="L22" s="454">
        <v>0</v>
      </c>
      <c r="M22" s="455">
        <v>0</v>
      </c>
      <c r="N22" s="615">
        <v>0</v>
      </c>
      <c r="O22" s="843">
        <v>0</v>
      </c>
      <c r="P22" s="454">
        <v>0</v>
      </c>
      <c r="Q22" s="455">
        <v>0</v>
      </c>
      <c r="R22" s="615">
        <v>0</v>
      </c>
      <c r="S22" s="843">
        <v>0</v>
      </c>
      <c r="T22" s="454">
        <v>0</v>
      </c>
      <c r="U22" s="455">
        <v>0</v>
      </c>
      <c r="V22" s="615">
        <v>0</v>
      </c>
      <c r="W22" s="843">
        <v>0</v>
      </c>
      <c r="X22" s="454" t="e">
        <f>X23-100</f>
        <v>#DIV/0!</v>
      </c>
      <c r="Y22" s="455">
        <v>0</v>
      </c>
      <c r="Z22" s="615">
        <v>0</v>
      </c>
      <c r="AA22" s="843">
        <v>0</v>
      </c>
      <c r="AB22" s="454">
        <v>0</v>
      </c>
      <c r="AC22" s="455">
        <v>0</v>
      </c>
      <c r="AD22" s="615">
        <v>0</v>
      </c>
      <c r="AE22" s="843">
        <v>0</v>
      </c>
      <c r="AF22" s="454">
        <v>0</v>
      </c>
      <c r="AG22" s="455">
        <v>0</v>
      </c>
      <c r="AH22" s="615">
        <v>0</v>
      </c>
      <c r="AI22" s="843">
        <v>0</v>
      </c>
      <c r="AJ22" s="454">
        <v>0</v>
      </c>
      <c r="AK22" s="455">
        <v>0</v>
      </c>
      <c r="AL22" s="615">
        <v>0</v>
      </c>
      <c r="AM22" s="843">
        <v>0</v>
      </c>
      <c r="AN22" s="457">
        <f t="shared" ref="AN22:AY22" si="36">AN23-100</f>
        <v>-100</v>
      </c>
      <c r="AO22" s="458">
        <f t="shared" si="36"/>
        <v>-100</v>
      </c>
      <c r="AP22" s="458">
        <f t="shared" si="36"/>
        <v>-100</v>
      </c>
      <c r="AQ22" s="458">
        <f t="shared" si="36"/>
        <v>-100</v>
      </c>
      <c r="AR22" s="458">
        <f t="shared" si="36"/>
        <v>-100</v>
      </c>
      <c r="AS22" s="458">
        <f t="shared" si="36"/>
        <v>-100</v>
      </c>
      <c r="AT22" s="458">
        <f t="shared" si="36"/>
        <v>-100</v>
      </c>
      <c r="AU22" s="458">
        <f t="shared" si="36"/>
        <v>-100</v>
      </c>
      <c r="AV22" s="458">
        <f t="shared" si="36"/>
        <v>-100</v>
      </c>
      <c r="AW22" s="458">
        <f t="shared" si="36"/>
        <v>-100</v>
      </c>
      <c r="AX22" s="458">
        <f t="shared" si="36"/>
        <v>-100</v>
      </c>
      <c r="AY22" s="458">
        <f t="shared" si="36"/>
        <v>-100</v>
      </c>
      <c r="AZ22" s="454">
        <v>0</v>
      </c>
      <c r="BA22" s="455">
        <v>0</v>
      </c>
      <c r="BB22" s="615">
        <v>0</v>
      </c>
      <c r="BC22" s="843">
        <v>0</v>
      </c>
      <c r="BD22" s="473">
        <v>-100</v>
      </c>
      <c r="BE22" s="474">
        <v>-100</v>
      </c>
      <c r="BF22" s="474">
        <v>-100</v>
      </c>
      <c r="BG22" s="474">
        <v>-100</v>
      </c>
      <c r="BH22" s="474">
        <v>-100</v>
      </c>
      <c r="BI22" s="474">
        <v>-100</v>
      </c>
      <c r="BJ22" s="474">
        <v>-100</v>
      </c>
      <c r="BK22" s="474">
        <v>-100</v>
      </c>
      <c r="BL22" s="474">
        <v>-100</v>
      </c>
      <c r="BM22" s="474">
        <v>-100</v>
      </c>
      <c r="BN22" s="474">
        <v>-100</v>
      </c>
      <c r="BO22" s="474">
        <v>-100</v>
      </c>
      <c r="BP22" s="1068">
        <v>0</v>
      </c>
      <c r="BQ22" s="1306">
        <v>0</v>
      </c>
      <c r="BR22" s="456">
        <v>0</v>
      </c>
      <c r="BS22" s="1310">
        <v>0</v>
      </c>
      <c r="BT22" s="473">
        <v>0</v>
      </c>
      <c r="BU22" s="620">
        <v>0</v>
      </c>
      <c r="BV22" s="462">
        <v>0</v>
      </c>
      <c r="BW22" s="462">
        <v>0</v>
      </c>
      <c r="BX22" s="462">
        <v>0</v>
      </c>
      <c r="BY22" s="462">
        <v>0</v>
      </c>
      <c r="BZ22" s="461">
        <v>0</v>
      </c>
      <c r="CA22" s="462">
        <v>0</v>
      </c>
      <c r="CB22" s="462">
        <v>0</v>
      </c>
      <c r="CC22" s="461">
        <v>0</v>
      </c>
      <c r="CD22" s="462">
        <v>0</v>
      </c>
      <c r="CE22" s="1097">
        <v>0</v>
      </c>
      <c r="CF22" s="1697">
        <v>0</v>
      </c>
      <c r="CG22" s="1698">
        <v>0</v>
      </c>
      <c r="CH22" s="1699">
        <v>0</v>
      </c>
      <c r="CI22" s="1691">
        <v>0</v>
      </c>
      <c r="CJ22" s="1700">
        <v>0</v>
      </c>
      <c r="CK22" s="1701">
        <v>0</v>
      </c>
      <c r="CL22" s="1702">
        <v>0</v>
      </c>
      <c r="CM22" s="1702">
        <v>0</v>
      </c>
      <c r="CN22" s="1702">
        <v>0</v>
      </c>
      <c r="CO22" s="1702">
        <v>0</v>
      </c>
      <c r="CP22" s="1703">
        <v>0</v>
      </c>
      <c r="CQ22" s="1703">
        <v>0</v>
      </c>
      <c r="CR22" s="1703">
        <v>0</v>
      </c>
      <c r="CS22" s="1703">
        <v>0</v>
      </c>
      <c r="CT22" s="1704">
        <v>0</v>
      </c>
      <c r="CU22" s="1703">
        <v>0</v>
      </c>
      <c r="CV22" s="2106">
        <v>0</v>
      </c>
      <c r="CW22" s="1306">
        <v>0</v>
      </c>
      <c r="CX22" s="643" t="s">
        <v>20</v>
      </c>
      <c r="CY22" s="1708">
        <v>0</v>
      </c>
      <c r="CZ22" s="1392"/>
      <c r="DA22" s="1392"/>
      <c r="DB22" s="1392"/>
      <c r="DC22" s="1392"/>
      <c r="DD22" s="1392"/>
      <c r="DE22" s="1392"/>
      <c r="DF22" s="1392"/>
      <c r="DG22" s="1392">
        <v>0</v>
      </c>
      <c r="DH22" s="1392">
        <v>0</v>
      </c>
      <c r="DI22" s="1392">
        <v>0</v>
      </c>
      <c r="DJ22" s="1703">
        <v>0</v>
      </c>
      <c r="DK22" s="1392">
        <v>0</v>
      </c>
      <c r="DL22" s="2098" t="s">
        <v>21</v>
      </c>
      <c r="DM22" s="1617">
        <v>0</v>
      </c>
      <c r="DN22" s="1446" t="s">
        <v>20</v>
      </c>
      <c r="DO22" s="1578">
        <v>0</v>
      </c>
      <c r="DP22" s="2501">
        <f>DP23-100</f>
        <v>-24.82168330955777</v>
      </c>
      <c r="DQ22" s="2404">
        <v>0</v>
      </c>
      <c r="DR22" s="2405">
        <v>0</v>
      </c>
      <c r="DS22" s="2405">
        <v>0</v>
      </c>
      <c r="DT22" s="2405">
        <v>0</v>
      </c>
      <c r="DU22" s="2405">
        <v>0</v>
      </c>
      <c r="DV22" s="2405">
        <v>0</v>
      </c>
      <c r="DW22" s="2405">
        <v>0</v>
      </c>
      <c r="DX22" s="2405">
        <v>0</v>
      </c>
      <c r="DY22" s="2405">
        <v>0</v>
      </c>
      <c r="DZ22" s="2484">
        <v>0</v>
      </c>
      <c r="EA22" s="2485">
        <v>0</v>
      </c>
      <c r="EB22" s="2123" t="s">
        <v>21</v>
      </c>
      <c r="EC22" s="1306">
        <v>0</v>
      </c>
      <c r="ED22" s="1446" t="s">
        <v>20</v>
      </c>
      <c r="EE22" s="1459">
        <v>0</v>
      </c>
    </row>
    <row r="23" spans="2:135" s="884" customFormat="1" ht="27.75" hidden="1" customHeight="1" thickBot="1">
      <c r="B23" s="2568"/>
      <c r="C23" s="2572"/>
      <c r="D23" s="2801"/>
      <c r="E23" s="854"/>
      <c r="F23" s="854"/>
      <c r="G23" s="874" t="e">
        <f>G21/A21*100</f>
        <v>#DIV/0!</v>
      </c>
      <c r="H23" s="875">
        <v>0</v>
      </c>
      <c r="I23" s="875"/>
      <c r="J23" s="875"/>
      <c r="K23" s="874" t="e">
        <f>K21/G21*100</f>
        <v>#DIV/0!</v>
      </c>
      <c r="L23" s="875">
        <v>0</v>
      </c>
      <c r="M23" s="875"/>
      <c r="N23" s="875"/>
      <c r="O23" s="874" t="e">
        <f>O21/K21*100</f>
        <v>#DIV/0!</v>
      </c>
      <c r="P23" s="875">
        <v>0</v>
      </c>
      <c r="Q23" s="875"/>
      <c r="R23" s="875"/>
      <c r="S23" s="874">
        <v>0</v>
      </c>
      <c r="T23" s="875">
        <v>0</v>
      </c>
      <c r="U23" s="875"/>
      <c r="V23" s="875">
        <v>0</v>
      </c>
      <c r="W23" s="874">
        <v>0</v>
      </c>
      <c r="X23" s="875" t="e">
        <f>X21/T21*100</f>
        <v>#DIV/0!</v>
      </c>
      <c r="Y23" s="875"/>
      <c r="Z23" s="875">
        <v>0</v>
      </c>
      <c r="AA23" s="874" t="e">
        <f>AA21/W21*100</f>
        <v>#DIV/0!</v>
      </c>
      <c r="AB23" s="875" t="e">
        <f>AB21/X21*100</f>
        <v>#DIV/0!</v>
      </c>
      <c r="AC23" s="875">
        <v>0</v>
      </c>
      <c r="AD23" s="875">
        <v>133.8235294117647</v>
      </c>
      <c r="AE23" s="874" t="e">
        <f>AE21/AA21*100</f>
        <v>#DIV/0!</v>
      </c>
      <c r="AF23" s="875" t="e">
        <f>AF21/AB21*100</f>
        <v>#DIV/0!</v>
      </c>
      <c r="AG23" s="875">
        <v>0</v>
      </c>
      <c r="AH23" s="875">
        <v>3.1135531135531136</v>
      </c>
      <c r="AI23" s="874" t="e">
        <f>AI21/AE21*100</f>
        <v>#DIV/0!</v>
      </c>
      <c r="AJ23" s="875" t="e">
        <f>AJ21/AF21*100</f>
        <v>#DIV/0!</v>
      </c>
      <c r="AK23" s="875"/>
      <c r="AL23" s="875"/>
      <c r="AM23" s="874" t="e">
        <f>AM21/AI21*100</f>
        <v>#DIV/0!</v>
      </c>
      <c r="AN23" s="876"/>
      <c r="AO23" s="1284"/>
      <c r="AP23" s="1284"/>
      <c r="AQ23" s="1284"/>
      <c r="AR23" s="1284"/>
      <c r="AS23" s="1284"/>
      <c r="AT23" s="1284"/>
      <c r="AU23" s="1284"/>
      <c r="AV23" s="1284"/>
      <c r="AW23" s="1284"/>
      <c r="AX23" s="1284"/>
      <c r="AY23" s="1284"/>
      <c r="AZ23" s="1283"/>
      <c r="BA23" s="875">
        <v>160.64954682779455</v>
      </c>
      <c r="BB23" s="877">
        <v>305.66801619433198</v>
      </c>
      <c r="BC23" s="874" t="e">
        <f>BC21/AY21*100</f>
        <v>#DIV/0!</v>
      </c>
      <c r="BD23" s="876"/>
      <c r="BE23" s="878"/>
      <c r="BF23" s="878"/>
      <c r="BG23" s="878"/>
      <c r="BH23" s="878"/>
      <c r="BI23" s="878"/>
      <c r="BJ23" s="878"/>
      <c r="BK23" s="878"/>
      <c r="BL23" s="878"/>
      <c r="BM23" s="878"/>
      <c r="BN23" s="878"/>
      <c r="BO23" s="878"/>
      <c r="BP23" s="1104">
        <v>94.982260516979224</v>
      </c>
      <c r="BQ23" s="875">
        <v>86.036671368124118</v>
      </c>
      <c r="BR23" s="877">
        <v>111.78807947019867</v>
      </c>
      <c r="BS23" s="874" t="e">
        <f>BS21/BO21*100</f>
        <v>#DIV/0!</v>
      </c>
      <c r="BT23" s="877"/>
      <c r="BU23" s="880"/>
      <c r="BV23" s="880"/>
      <c r="BW23" s="880"/>
      <c r="BX23" s="880"/>
      <c r="BY23" s="880"/>
      <c r="BZ23" s="881"/>
      <c r="CA23" s="880"/>
      <c r="CB23" s="880"/>
      <c r="CC23" s="881"/>
      <c r="CD23" s="880"/>
      <c r="CE23" s="1110"/>
      <c r="CF23" s="880" t="e">
        <f>CF21/SUM(BD21:BO21)*100</f>
        <v>#DIV/0!</v>
      </c>
      <c r="CG23" s="875" t="e">
        <f>CG21/BQ21*100</f>
        <v>#DIV/0!</v>
      </c>
      <c r="CH23" s="1268" t="e">
        <f>CH21/BR21*100</f>
        <v>#DIV/0!</v>
      </c>
      <c r="CI23" s="874" t="e">
        <f>CI21/CE21*100</f>
        <v>#DIV/0!</v>
      </c>
      <c r="CJ23" s="1253" t="e">
        <f t="shared" ref="CJ23:CU23" si="37">CJ21/BT21*100</f>
        <v>#DIV/0!</v>
      </c>
      <c r="CK23" s="1277" t="e">
        <f t="shared" si="37"/>
        <v>#DIV/0!</v>
      </c>
      <c r="CL23" s="1277" t="e">
        <f t="shared" si="37"/>
        <v>#DIV/0!</v>
      </c>
      <c r="CM23" s="1277" t="e">
        <f t="shared" si="37"/>
        <v>#DIV/0!</v>
      </c>
      <c r="CN23" s="1277" t="e">
        <f t="shared" si="37"/>
        <v>#DIV/0!</v>
      </c>
      <c r="CO23" s="1277" t="e">
        <f t="shared" si="37"/>
        <v>#DIV/0!</v>
      </c>
      <c r="CP23" s="1412" t="e">
        <f t="shared" si="37"/>
        <v>#DIV/0!</v>
      </c>
      <c r="CQ23" s="1412" t="e">
        <f t="shared" si="37"/>
        <v>#DIV/0!</v>
      </c>
      <c r="CR23" s="1412" t="e">
        <f t="shared" si="37"/>
        <v>#DIV/0!</v>
      </c>
      <c r="CS23" s="1412" t="e">
        <f t="shared" si="37"/>
        <v>#DIV/0!</v>
      </c>
      <c r="CT23" s="1412" t="e">
        <f t="shared" si="37"/>
        <v>#DIV/0!</v>
      </c>
      <c r="CU23" s="1412" t="e">
        <f t="shared" si="37"/>
        <v>#DIV/0!</v>
      </c>
      <c r="CV23" s="2104" t="e">
        <f>CV21/SUM(BT21:CE21)*100</f>
        <v>#DIV/0!</v>
      </c>
      <c r="CW23" s="875" t="e">
        <f t="shared" ref="CW23:DK23" si="38">CW21/CG21*100</f>
        <v>#DIV/0!</v>
      </c>
      <c r="CX23" s="2111" t="e">
        <f t="shared" si="38"/>
        <v>#DIV/0!</v>
      </c>
      <c r="CY23" s="877" t="e">
        <f t="shared" si="38"/>
        <v>#DIV/0!</v>
      </c>
      <c r="CZ23" s="1622" t="e">
        <f t="shared" si="38"/>
        <v>#DIV/0!</v>
      </c>
      <c r="DA23" s="1622" t="e">
        <f t="shared" si="38"/>
        <v>#DIV/0!</v>
      </c>
      <c r="DB23" s="1622" t="e">
        <f t="shared" si="38"/>
        <v>#DIV/0!</v>
      </c>
      <c r="DC23" s="1622" t="e">
        <f t="shared" si="38"/>
        <v>#DIV/0!</v>
      </c>
      <c r="DD23" s="1622">
        <f t="shared" si="38"/>
        <v>35.532994923857871</v>
      </c>
      <c r="DE23" s="1622">
        <f t="shared" si="38"/>
        <v>120.06269592476488</v>
      </c>
      <c r="DF23" s="1622">
        <f t="shared" si="38"/>
        <v>151.78571428571428</v>
      </c>
      <c r="DG23" s="1622">
        <f t="shared" si="38"/>
        <v>236.58536585365852</v>
      </c>
      <c r="DH23" s="1622">
        <f t="shared" si="38"/>
        <v>364.12556053811659</v>
      </c>
      <c r="DI23" s="1622">
        <f t="shared" si="38"/>
        <v>265.82733812949641</v>
      </c>
      <c r="DJ23" s="1412">
        <f t="shared" si="38"/>
        <v>126.63755458515284</v>
      </c>
      <c r="DK23" s="1622">
        <f t="shared" si="38"/>
        <v>64.294954721862879</v>
      </c>
      <c r="DL23" s="2096">
        <f>DL21/SUM(CJ21:CU21)*100</f>
        <v>223.61028093245667</v>
      </c>
      <c r="DM23" s="879">
        <f t="shared" ref="DM23:EA23" si="39">DM21/CW21*100</f>
        <v>0</v>
      </c>
      <c r="DN23" s="1268">
        <f t="shared" si="39"/>
        <v>364.53488372093022</v>
      </c>
      <c r="DO23" s="882">
        <f t="shared" si="39"/>
        <v>193.68535655960807</v>
      </c>
      <c r="DP23" s="2504">
        <f t="shared" si="39"/>
        <v>75.17831669044223</v>
      </c>
      <c r="DQ23" s="2495">
        <f t="shared" si="39"/>
        <v>0</v>
      </c>
      <c r="DR23" s="1622">
        <f t="shared" si="39"/>
        <v>0</v>
      </c>
      <c r="DS23" s="1622">
        <f t="shared" si="39"/>
        <v>0</v>
      </c>
      <c r="DT23" s="1622">
        <f t="shared" si="39"/>
        <v>0</v>
      </c>
      <c r="DU23" s="1622">
        <f t="shared" si="39"/>
        <v>0</v>
      </c>
      <c r="DV23" s="1622">
        <f t="shared" si="39"/>
        <v>0</v>
      </c>
      <c r="DW23" s="1622">
        <f t="shared" si="39"/>
        <v>0</v>
      </c>
      <c r="DX23" s="1622">
        <f t="shared" si="39"/>
        <v>0</v>
      </c>
      <c r="DY23" s="1622">
        <f t="shared" si="39"/>
        <v>0</v>
      </c>
      <c r="DZ23" s="1412">
        <f t="shared" si="39"/>
        <v>0</v>
      </c>
      <c r="EA23" s="1277">
        <f t="shared" si="39"/>
        <v>0</v>
      </c>
      <c r="EB23" s="2120">
        <f>EB21/SUM(CZ21:DK21)*100</f>
        <v>7.0435712376369963</v>
      </c>
      <c r="EC23" s="875" t="e">
        <f>EC21/DM21*100</f>
        <v>#DIV/0!</v>
      </c>
      <c r="ED23" s="1268">
        <f>ED21/DN21*100</f>
        <v>14.008506113769274</v>
      </c>
      <c r="EE23" s="883">
        <f>EE21/DO21*100</f>
        <v>0</v>
      </c>
    </row>
    <row r="24" spans="2:135" ht="27.75" customHeight="1" thickBot="1">
      <c r="B24" s="2813" t="s">
        <v>146</v>
      </c>
      <c r="C24" s="2814"/>
      <c r="D24" s="107"/>
      <c r="E24" s="607"/>
      <c r="F24" s="607"/>
      <c r="G24" s="608"/>
      <c r="H24" s="608"/>
      <c r="I24" s="608"/>
      <c r="J24" s="608"/>
      <c r="K24" s="608"/>
      <c r="L24" s="608"/>
      <c r="M24" s="608"/>
      <c r="N24" s="608"/>
      <c r="O24" s="608"/>
      <c r="P24" s="608"/>
      <c r="Q24" s="608"/>
      <c r="R24" s="608"/>
      <c r="S24" s="608"/>
      <c r="T24" s="608"/>
      <c r="U24" s="608"/>
      <c r="V24" s="608"/>
      <c r="W24" s="608"/>
      <c r="X24" s="608"/>
      <c r="Y24" s="608"/>
      <c r="Z24" s="608"/>
      <c r="AA24" s="608"/>
      <c r="AB24" s="608"/>
      <c r="AC24" s="608"/>
      <c r="AD24" s="608"/>
      <c r="AE24" s="608"/>
      <c r="AF24" s="608"/>
      <c r="AG24" s="608"/>
      <c r="AH24" s="608"/>
      <c r="AI24" s="608"/>
      <c r="AJ24" s="608"/>
      <c r="AK24" s="608"/>
      <c r="AL24" s="608"/>
      <c r="AM24" s="608"/>
      <c r="AN24" s="608"/>
      <c r="AO24" s="608"/>
      <c r="AP24" s="608"/>
      <c r="AQ24" s="608"/>
      <c r="AR24" s="608"/>
      <c r="AS24" s="608"/>
      <c r="AT24" s="608"/>
      <c r="AU24" s="608"/>
      <c r="AV24" s="608"/>
      <c r="AW24" s="608"/>
      <c r="AX24" s="608"/>
      <c r="AY24" s="608"/>
      <c r="AZ24" s="609"/>
      <c r="BA24" s="609"/>
      <c r="BB24" s="609"/>
      <c r="BC24" s="608"/>
      <c r="BD24" s="609"/>
      <c r="BE24" s="609"/>
      <c r="BF24" s="609"/>
      <c r="BG24" s="609"/>
      <c r="BH24" s="609"/>
      <c r="BI24" s="609"/>
      <c r="BJ24" s="609"/>
      <c r="BK24" s="609"/>
      <c r="BL24" s="609"/>
      <c r="BM24" s="609"/>
      <c r="BN24" s="609"/>
      <c r="BO24" s="609"/>
      <c r="BP24" s="609"/>
      <c r="BQ24" s="610"/>
      <c r="BR24" s="608"/>
      <c r="BS24" s="608"/>
      <c r="BT24" s="609"/>
      <c r="BU24" s="609"/>
      <c r="BV24" s="609"/>
      <c r="BW24" s="609"/>
      <c r="BX24" s="609"/>
      <c r="BY24" s="609"/>
      <c r="BZ24" s="609"/>
      <c r="CA24" s="609"/>
      <c r="CB24" s="609"/>
      <c r="CC24" s="609"/>
      <c r="CD24" s="609"/>
      <c r="CE24" s="609"/>
      <c r="CF24" s="608"/>
      <c r="CG24" s="609"/>
      <c r="CH24" s="1100"/>
      <c r="CI24" s="609"/>
      <c r="CJ24" s="609"/>
      <c r="CK24" s="609"/>
      <c r="CL24" s="609"/>
      <c r="CM24" s="609"/>
      <c r="CN24" s="609"/>
      <c r="CO24" s="1406"/>
      <c r="CP24" s="1414"/>
      <c r="CQ24" s="1414"/>
      <c r="CR24" s="1414"/>
      <c r="CS24" s="1414"/>
      <c r="CT24" s="1414"/>
      <c r="CU24" s="1414"/>
      <c r="CV24" s="608"/>
      <c r="CW24" s="1414"/>
      <c r="CX24" s="2116"/>
      <c r="CY24" s="609"/>
      <c r="CZ24" s="1414"/>
      <c r="DA24" s="1414"/>
      <c r="DB24" s="1414"/>
      <c r="DC24" s="1414"/>
      <c r="DD24" s="1414"/>
      <c r="DE24" s="1414"/>
      <c r="DF24" s="1414"/>
      <c r="DG24" s="1414"/>
      <c r="DH24" s="1414"/>
      <c r="DI24" s="1414"/>
      <c r="DJ24" s="1414"/>
      <c r="DK24" s="1414"/>
      <c r="DL24" s="1414"/>
      <c r="DM24" s="609"/>
      <c r="DN24" s="1100"/>
      <c r="DO24" s="2186"/>
      <c r="DP24" s="2506"/>
      <c r="DQ24" s="1414"/>
      <c r="DR24" s="1414"/>
      <c r="DS24" s="1414"/>
      <c r="DT24" s="1414"/>
      <c r="DU24" s="1414"/>
      <c r="DV24" s="1414"/>
      <c r="DW24" s="1414"/>
      <c r="DX24" s="1414"/>
      <c r="DY24" s="1414"/>
      <c r="DZ24" s="1414"/>
      <c r="EA24" s="1414"/>
      <c r="EB24" s="1414"/>
      <c r="EC24" s="609"/>
      <c r="ED24" s="1100"/>
      <c r="EE24" s="1460"/>
    </row>
    <row r="25" spans="2:135" ht="27.75" customHeight="1">
      <c r="B25" s="1685"/>
      <c r="C25" s="2804" t="s">
        <v>66</v>
      </c>
      <c r="D25" s="2798"/>
      <c r="E25" s="588"/>
      <c r="F25" s="588"/>
      <c r="G25" s="743"/>
      <c r="H25" s="589">
        <v>0</v>
      </c>
      <c r="I25" s="590">
        <v>0</v>
      </c>
      <c r="J25" s="591">
        <v>0</v>
      </c>
      <c r="K25" s="743">
        <v>0</v>
      </c>
      <c r="L25" s="589">
        <v>193</v>
      </c>
      <c r="M25" s="590">
        <v>0</v>
      </c>
      <c r="N25" s="591">
        <v>0</v>
      </c>
      <c r="O25" s="743">
        <v>0</v>
      </c>
      <c r="P25" s="589">
        <f>P28+P31</f>
        <v>54</v>
      </c>
      <c r="Q25" s="590">
        <v>4640</v>
      </c>
      <c r="R25" s="591">
        <f>R28+R31</f>
        <v>37</v>
      </c>
      <c r="S25" s="743">
        <v>0</v>
      </c>
      <c r="T25" s="589">
        <v>27279</v>
      </c>
      <c r="U25" s="590">
        <v>28149</v>
      </c>
      <c r="V25" s="591">
        <v>11265</v>
      </c>
      <c r="W25" s="743">
        <v>14019</v>
      </c>
      <c r="X25" s="589">
        <v>21381</v>
      </c>
      <c r="Y25" s="590">
        <v>20654</v>
      </c>
      <c r="Z25" s="591">
        <v>9016</v>
      </c>
      <c r="AA25" s="743">
        <v>8962</v>
      </c>
      <c r="AB25" s="589">
        <v>19879</v>
      </c>
      <c r="AC25" s="590">
        <v>17298</v>
      </c>
      <c r="AD25" s="591">
        <v>11749</v>
      </c>
      <c r="AE25" s="743">
        <v>11886</v>
      </c>
      <c r="AF25" s="589">
        <v>6507</v>
      </c>
      <c r="AG25" s="590">
        <v>4605</v>
      </c>
      <c r="AH25" s="591">
        <v>4365</v>
      </c>
      <c r="AI25" s="743">
        <v>3751</v>
      </c>
      <c r="AJ25" s="589">
        <v>2866</v>
      </c>
      <c r="AK25" s="590">
        <v>13186</v>
      </c>
      <c r="AL25" s="591">
        <v>387</v>
      </c>
      <c r="AM25" s="743">
        <v>133</v>
      </c>
      <c r="AN25" s="592">
        <v>1409</v>
      </c>
      <c r="AO25" s="592">
        <v>4595</v>
      </c>
      <c r="AP25" s="592">
        <v>4616</v>
      </c>
      <c r="AQ25" s="592">
        <v>2795</v>
      </c>
      <c r="AR25" s="592">
        <v>7692</v>
      </c>
      <c r="AS25" s="592">
        <v>5999</v>
      </c>
      <c r="AT25" s="592">
        <v>4143</v>
      </c>
      <c r="AU25" s="592">
        <v>4016</v>
      </c>
      <c r="AV25" s="592">
        <v>4214</v>
      </c>
      <c r="AW25" s="592">
        <v>3301</v>
      </c>
      <c r="AX25" s="592">
        <v>3874</v>
      </c>
      <c r="AY25" s="593">
        <v>4352</v>
      </c>
      <c r="AZ25" s="589">
        <v>51006</v>
      </c>
      <c r="BA25" s="590">
        <v>52557</v>
      </c>
      <c r="BB25" s="611">
        <v>27106</v>
      </c>
      <c r="BC25" s="743">
        <v>28859</v>
      </c>
      <c r="BD25" s="593">
        <v>3246</v>
      </c>
      <c r="BE25" s="594">
        <v>3636</v>
      </c>
      <c r="BF25" s="594">
        <v>5289</v>
      </c>
      <c r="BG25" s="594">
        <v>4342</v>
      </c>
      <c r="BH25" s="594">
        <v>4733</v>
      </c>
      <c r="BI25" s="594">
        <v>3960</v>
      </c>
      <c r="BJ25" s="594">
        <v>3570</v>
      </c>
      <c r="BK25" s="594">
        <v>3337</v>
      </c>
      <c r="BL25" s="594">
        <v>3631</v>
      </c>
      <c r="BM25" s="594">
        <v>3225</v>
      </c>
      <c r="BN25" s="594">
        <v>3840</v>
      </c>
      <c r="BO25" s="594">
        <v>3858</v>
      </c>
      <c r="BP25" s="1106">
        <v>46667</v>
      </c>
      <c r="BQ25" s="1300">
        <v>42481</v>
      </c>
      <c r="BR25" s="591">
        <v>25206</v>
      </c>
      <c r="BS25" s="1309">
        <f>BG25+BH25+BI25+BJ25+BK25+BL25</f>
        <v>23573</v>
      </c>
      <c r="BT25" s="593">
        <v>1902</v>
      </c>
      <c r="BU25" s="597">
        <v>2741</v>
      </c>
      <c r="BV25" s="613">
        <v>3342</v>
      </c>
      <c r="BW25" s="597">
        <v>2781</v>
      </c>
      <c r="BX25" s="597">
        <v>5220</v>
      </c>
      <c r="BY25" s="597">
        <v>5024</v>
      </c>
      <c r="BZ25" s="595">
        <v>6021</v>
      </c>
      <c r="CA25" s="597">
        <v>6640</v>
      </c>
      <c r="CB25" s="597">
        <v>6077</v>
      </c>
      <c r="CC25" s="595">
        <v>5841</v>
      </c>
      <c r="CD25" s="597">
        <v>5321</v>
      </c>
      <c r="CE25" s="1094">
        <v>5614</v>
      </c>
      <c r="CF25" s="1264">
        <f>SUM(BT25:CE25)</f>
        <v>56524</v>
      </c>
      <c r="CG25" s="1298">
        <f>CG28+CG31</f>
        <v>58276</v>
      </c>
      <c r="CH25" s="1312">
        <f>BT25+BU25+BV25+BW25+BX25+BY25</f>
        <v>21010</v>
      </c>
      <c r="CI25" s="1463">
        <f>BW25+BX25+BY25+BZ25+CA25+CB25</f>
        <v>31763</v>
      </c>
      <c r="CJ25" s="1251">
        <v>3716</v>
      </c>
      <c r="CK25" s="597">
        <v>3057</v>
      </c>
      <c r="CL25" s="597">
        <f t="shared" ref="CL25:CV25" si="40">CL28+CL31</f>
        <v>2964</v>
      </c>
      <c r="CM25" s="597">
        <f t="shared" si="40"/>
        <v>1907</v>
      </c>
      <c r="CN25" s="597">
        <v>2776</v>
      </c>
      <c r="CO25" s="597">
        <v>3578</v>
      </c>
      <c r="CP25" s="1410">
        <f t="shared" si="40"/>
        <v>3798</v>
      </c>
      <c r="CQ25" s="1410">
        <f>CQ28+CQ31</f>
        <v>4484</v>
      </c>
      <c r="CR25" s="1410">
        <f t="shared" si="40"/>
        <v>5668</v>
      </c>
      <c r="CS25" s="1410">
        <f t="shared" si="40"/>
        <v>4966</v>
      </c>
      <c r="CT25" s="1410">
        <f t="shared" si="40"/>
        <v>5261</v>
      </c>
      <c r="CU25" s="1410">
        <f t="shared" si="40"/>
        <v>6338</v>
      </c>
      <c r="CV25" s="2102">
        <f t="shared" si="40"/>
        <v>48513</v>
      </c>
      <c r="CW25" s="622">
        <f>CW28+CW31</f>
        <v>59440</v>
      </c>
      <c r="CX25" s="591">
        <f>CX28+CX31</f>
        <v>17998</v>
      </c>
      <c r="CY25" s="2109">
        <f>CY28+CY31</f>
        <v>22211</v>
      </c>
      <c r="CZ25" s="1410">
        <f>CZ28+CZ31</f>
        <v>4853</v>
      </c>
      <c r="DA25" s="1410">
        <f>DA28+DA31</f>
        <v>6304</v>
      </c>
      <c r="DB25" s="1410">
        <f t="shared" ref="DB25:DI25" si="41">DB28+DB31</f>
        <v>9507</v>
      </c>
      <c r="DC25" s="1410">
        <f t="shared" si="41"/>
        <v>11103</v>
      </c>
      <c r="DD25" s="1410">
        <f t="shared" si="41"/>
        <v>12419</v>
      </c>
      <c r="DE25" s="1410">
        <f t="shared" si="41"/>
        <v>12375</v>
      </c>
      <c r="DF25" s="1410">
        <f t="shared" si="41"/>
        <v>10443</v>
      </c>
      <c r="DG25" s="1410">
        <f t="shared" si="41"/>
        <v>9365</v>
      </c>
      <c r="DH25" s="1410">
        <f t="shared" si="41"/>
        <v>9916</v>
      </c>
      <c r="DI25" s="1410">
        <f t="shared" si="41"/>
        <v>9410</v>
      </c>
      <c r="DJ25" s="1410">
        <f t="shared" ref="DJ25:DO25" si="42">DJ28+DJ31</f>
        <v>7692</v>
      </c>
      <c r="DK25" s="1410">
        <f t="shared" si="42"/>
        <v>8495</v>
      </c>
      <c r="DL25" s="2094">
        <f t="shared" si="42"/>
        <v>111882</v>
      </c>
      <c r="DM25" s="1614">
        <f t="shared" si="42"/>
        <v>0</v>
      </c>
      <c r="DN25" s="1454">
        <f t="shared" si="42"/>
        <v>56561</v>
      </c>
      <c r="DO25" s="2185">
        <f t="shared" si="42"/>
        <v>65621</v>
      </c>
      <c r="DP25" s="2500">
        <f>DP28+DP31</f>
        <v>8539</v>
      </c>
      <c r="DQ25" s="2491">
        <f>DQ28+DQ31</f>
        <v>0</v>
      </c>
      <c r="DR25" s="2476">
        <f t="shared" ref="DR25:EE25" si="43">DR28+DR31</f>
        <v>0</v>
      </c>
      <c r="DS25" s="2476">
        <f t="shared" si="43"/>
        <v>0</v>
      </c>
      <c r="DT25" s="2476">
        <f t="shared" si="43"/>
        <v>0</v>
      </c>
      <c r="DU25" s="2476">
        <f t="shared" si="43"/>
        <v>0</v>
      </c>
      <c r="DV25" s="2476">
        <f t="shared" si="43"/>
        <v>0</v>
      </c>
      <c r="DW25" s="2476">
        <f t="shared" si="43"/>
        <v>0</v>
      </c>
      <c r="DX25" s="2476">
        <f t="shared" si="43"/>
        <v>0</v>
      </c>
      <c r="DY25" s="2476">
        <f t="shared" si="43"/>
        <v>0</v>
      </c>
      <c r="DZ25" s="2476">
        <f t="shared" si="43"/>
        <v>0</v>
      </c>
      <c r="EA25" s="2477">
        <f t="shared" si="43"/>
        <v>0</v>
      </c>
      <c r="EB25" s="2118">
        <f t="shared" si="43"/>
        <v>8539</v>
      </c>
      <c r="EC25" s="622">
        <f t="shared" si="43"/>
        <v>0</v>
      </c>
      <c r="ED25" s="1454">
        <f t="shared" si="43"/>
        <v>8539</v>
      </c>
      <c r="EE25" s="1458">
        <f t="shared" si="43"/>
        <v>0</v>
      </c>
    </row>
    <row r="26" spans="2:135" ht="27.75" customHeight="1" thickBot="1">
      <c r="B26" s="1685"/>
      <c r="C26" s="2571"/>
      <c r="D26" s="2800"/>
      <c r="E26" s="108"/>
      <c r="F26" s="108"/>
      <c r="G26" s="844" t="e">
        <f>G27-100</f>
        <v>#DIV/0!</v>
      </c>
      <c r="H26" s="598"/>
      <c r="I26" s="599"/>
      <c r="J26" s="600"/>
      <c r="K26" s="844"/>
      <c r="L26" s="598"/>
      <c r="M26" s="599"/>
      <c r="N26" s="600"/>
      <c r="O26" s="844"/>
      <c r="P26" s="598">
        <f>P27-100</f>
        <v>-72.020725388601036</v>
      </c>
      <c r="Q26" s="599"/>
      <c r="R26" s="600"/>
      <c r="S26" s="844"/>
      <c r="T26" s="598">
        <f>T27-100</f>
        <v>50416.666666666672</v>
      </c>
      <c r="U26" s="599">
        <f t="shared" ref="U26:BX26" si="44">U27-100</f>
        <v>506.6594827586207</v>
      </c>
      <c r="V26" s="600"/>
      <c r="W26" s="844"/>
      <c r="X26" s="598">
        <f t="shared" si="44"/>
        <v>-21.621027163752331</v>
      </c>
      <c r="Y26" s="599">
        <f t="shared" si="44"/>
        <v>-26.626167892287469</v>
      </c>
      <c r="Z26" s="600">
        <f>Z27-100</f>
        <v>-19.96449178872615</v>
      </c>
      <c r="AA26" s="844">
        <f>AA27-100</f>
        <v>-36.072473072259079</v>
      </c>
      <c r="AB26" s="598">
        <f t="shared" si="44"/>
        <v>-7.0249286749918127</v>
      </c>
      <c r="AC26" s="599">
        <f t="shared" si="44"/>
        <v>-16.248668538781828</v>
      </c>
      <c r="AD26" s="600">
        <f>AD27-100</f>
        <v>30.312777284826979</v>
      </c>
      <c r="AE26" s="844">
        <f>AE27-100</f>
        <v>32.626645837982608</v>
      </c>
      <c r="AF26" s="598">
        <f t="shared" si="44"/>
        <v>-67.266965139091496</v>
      </c>
      <c r="AG26" s="599">
        <f t="shared" si="44"/>
        <v>-73.378425251474169</v>
      </c>
      <c r="AH26" s="600">
        <f>AH27-100</f>
        <v>-62.847901949102052</v>
      </c>
      <c r="AI26" s="842">
        <f>AI27-100</f>
        <v>-68.441864378260135</v>
      </c>
      <c r="AJ26" s="598">
        <f t="shared" si="44"/>
        <v>-55.955125249731061</v>
      </c>
      <c r="AK26" s="599">
        <f t="shared" si="44"/>
        <v>186.34093376764389</v>
      </c>
      <c r="AL26" s="600">
        <f>AL27-100</f>
        <v>-91.134020618556704</v>
      </c>
      <c r="AM26" s="842">
        <f>AM27-100</f>
        <v>-96.454278858970937</v>
      </c>
      <c r="AN26" s="483">
        <f t="shared" si="44"/>
        <v>-100</v>
      </c>
      <c r="AO26" s="601">
        <f t="shared" si="44"/>
        <v>-100</v>
      </c>
      <c r="AP26" s="601">
        <f t="shared" si="44"/>
        <v>-100</v>
      </c>
      <c r="AQ26" s="601">
        <f t="shared" si="44"/>
        <v>-100</v>
      </c>
      <c r="AR26" s="601">
        <f t="shared" si="44"/>
        <v>-100</v>
      </c>
      <c r="AS26" s="601">
        <f t="shared" si="44"/>
        <v>-100</v>
      </c>
      <c r="AT26" s="601">
        <f t="shared" si="44"/>
        <v>-100</v>
      </c>
      <c r="AU26" s="601">
        <f t="shared" si="44"/>
        <v>-100</v>
      </c>
      <c r="AV26" s="601">
        <f t="shared" si="44"/>
        <v>-100</v>
      </c>
      <c r="AW26" s="601">
        <f t="shared" si="44"/>
        <v>-100</v>
      </c>
      <c r="AX26" s="601">
        <f t="shared" si="44"/>
        <v>-100</v>
      </c>
      <c r="AY26" s="601">
        <f t="shared" si="44"/>
        <v>-100</v>
      </c>
      <c r="AZ26" s="172">
        <f t="shared" si="44"/>
        <v>1679.692951849267</v>
      </c>
      <c r="BA26" s="168">
        <f t="shared" si="44"/>
        <v>298.58182921280149</v>
      </c>
      <c r="BB26" s="1258">
        <f>BB27-100</f>
        <v>6904.1343669250655</v>
      </c>
      <c r="BC26" s="841">
        <f>BC27-100</f>
        <v>21598.496240601504</v>
      </c>
      <c r="BD26" s="170">
        <f t="shared" si="44"/>
        <v>130.37615330021293</v>
      </c>
      <c r="BE26" s="171">
        <f t="shared" si="44"/>
        <v>-20.870511425462453</v>
      </c>
      <c r="BF26" s="171">
        <f t="shared" si="44"/>
        <v>14.579722703639518</v>
      </c>
      <c r="BG26" s="171">
        <f t="shared" si="44"/>
        <v>55.348837209302332</v>
      </c>
      <c r="BH26" s="171">
        <f t="shared" si="44"/>
        <v>-38.468538741549665</v>
      </c>
      <c r="BI26" s="171">
        <f t="shared" si="44"/>
        <v>-33.988998166361057</v>
      </c>
      <c r="BJ26" s="171">
        <f t="shared" si="44"/>
        <v>-13.830557566980445</v>
      </c>
      <c r="BK26" s="171">
        <f t="shared" si="44"/>
        <v>-16.907370517928285</v>
      </c>
      <c r="BL26" s="171">
        <f t="shared" si="44"/>
        <v>-13.834836260085424</v>
      </c>
      <c r="BM26" s="171">
        <f t="shared" si="44"/>
        <v>-2.3023326264768258</v>
      </c>
      <c r="BN26" s="171">
        <f t="shared" si="44"/>
        <v>-0.87764584408878932</v>
      </c>
      <c r="BO26" s="171">
        <f t="shared" si="44"/>
        <v>-11.351102941176478</v>
      </c>
      <c r="BP26" s="1107">
        <f>BP27-100</f>
        <v>-8.5068423322746298</v>
      </c>
      <c r="BQ26" s="1301">
        <f t="shared" si="44"/>
        <v>-19.171566109176709</v>
      </c>
      <c r="BR26" s="1313">
        <f>BR27-100</f>
        <v>-7.0095181878550932</v>
      </c>
      <c r="BS26" s="1310">
        <f>BS27-100</f>
        <v>-18.316642988322528</v>
      </c>
      <c r="BT26" s="170">
        <f t="shared" si="44"/>
        <v>-41.404805914972279</v>
      </c>
      <c r="BU26" s="606">
        <f t="shared" si="44"/>
        <v>-24.614961496149618</v>
      </c>
      <c r="BV26" s="614">
        <f>BV27-100</f>
        <v>-36.812251843448664</v>
      </c>
      <c r="BW26" s="604">
        <f t="shared" si="44"/>
        <v>-35.951174573929066</v>
      </c>
      <c r="BX26" s="604">
        <f t="shared" si="44"/>
        <v>10.289457004014352</v>
      </c>
      <c r="BY26" s="604">
        <f t="shared" ref="BY26:EE26" si="45">BY27-100</f>
        <v>26.868686868686865</v>
      </c>
      <c r="BZ26" s="173">
        <f t="shared" si="45"/>
        <v>68.655462184873954</v>
      </c>
      <c r="CA26" s="604">
        <f t="shared" si="45"/>
        <v>98.981120767156142</v>
      </c>
      <c r="CB26" s="604">
        <f t="shared" si="45"/>
        <v>67.364362434591044</v>
      </c>
      <c r="CC26" s="173">
        <v>81.116279069767444</v>
      </c>
      <c r="CD26" s="604">
        <f t="shared" si="45"/>
        <v>38.567708333333343</v>
      </c>
      <c r="CE26" s="1095">
        <f t="shared" si="45"/>
        <v>45.515811301192343</v>
      </c>
      <c r="CF26" s="1265">
        <f t="shared" si="45"/>
        <v>21.121991985771544</v>
      </c>
      <c r="CG26" s="1304">
        <f t="shared" si="45"/>
        <v>37.181328123160938</v>
      </c>
      <c r="CH26" s="1313">
        <f>CH27-100</f>
        <v>-16.646830119812734</v>
      </c>
      <c r="CI26" s="1464">
        <f t="shared" si="45"/>
        <v>34.743138336232136</v>
      </c>
      <c r="CJ26" s="1254">
        <f t="shared" si="45"/>
        <v>95.373291272344915</v>
      </c>
      <c r="CK26" s="175">
        <f t="shared" si="45"/>
        <v>11.528639182779997</v>
      </c>
      <c r="CL26" s="604">
        <f>CL27-100</f>
        <v>-11.310592459605033</v>
      </c>
      <c r="CM26" s="604">
        <f t="shared" si="45"/>
        <v>-31.427544048903272</v>
      </c>
      <c r="CN26" s="604">
        <f t="shared" si="45"/>
        <v>-46.819923371647512</v>
      </c>
      <c r="CO26" s="604">
        <f t="shared" si="45"/>
        <v>-28.781847133757964</v>
      </c>
      <c r="CP26" s="1413">
        <f t="shared" si="45"/>
        <v>-36.92077727952168</v>
      </c>
      <c r="CQ26" s="1413">
        <f t="shared" si="45"/>
        <v>-32.46987951807229</v>
      </c>
      <c r="CR26" s="1413">
        <f t="shared" si="45"/>
        <v>-6.7302945532335059</v>
      </c>
      <c r="CS26" s="1413">
        <f t="shared" si="45"/>
        <v>-14.98031159048108</v>
      </c>
      <c r="CT26" s="1411">
        <f t="shared" si="45"/>
        <v>-1.1276075925577942</v>
      </c>
      <c r="CU26" s="1413">
        <f t="shared" si="45"/>
        <v>12.896330602066257</v>
      </c>
      <c r="CV26" s="2103">
        <f t="shared" si="45"/>
        <v>-14.172740782676385</v>
      </c>
      <c r="CW26" s="2113">
        <f t="shared" si="45"/>
        <v>1.9973917221497715</v>
      </c>
      <c r="CX26" s="1313">
        <f>CX27-100</f>
        <v>-14.336030461684913</v>
      </c>
      <c r="CY26" s="1708">
        <f t="shared" si="45"/>
        <v>-30.072726127884636</v>
      </c>
      <c r="CZ26" s="1413">
        <f t="shared" si="45"/>
        <v>30.597416576964491</v>
      </c>
      <c r="DA26" s="1413">
        <f t="shared" si="45"/>
        <v>106.21524370297678</v>
      </c>
      <c r="DB26" s="1413">
        <f>DB27-100</f>
        <v>220.74898785425103</v>
      </c>
      <c r="DC26" s="1413">
        <f t="shared" si="45"/>
        <v>482.22338751966436</v>
      </c>
      <c r="DD26" s="1413">
        <f t="shared" si="45"/>
        <v>347.37031700288179</v>
      </c>
      <c r="DE26" s="1413">
        <f t="shared" si="45"/>
        <v>245.86361095584124</v>
      </c>
      <c r="DF26" s="1413">
        <f t="shared" si="45"/>
        <v>174.96050552922588</v>
      </c>
      <c r="DG26" s="1413">
        <f t="shared" si="45"/>
        <v>108.8537020517395</v>
      </c>
      <c r="DH26" s="1413">
        <f t="shared" si="45"/>
        <v>74.94707127734651</v>
      </c>
      <c r="DI26" s="1413">
        <f t="shared" si="45"/>
        <v>89.488521949254931</v>
      </c>
      <c r="DJ26" s="1413">
        <f t="shared" si="45"/>
        <v>46.207945257555593</v>
      </c>
      <c r="DK26" s="1413">
        <f t="shared" si="45"/>
        <v>34.032817923635207</v>
      </c>
      <c r="DL26" s="2095">
        <f t="shared" si="45"/>
        <v>130.62271968338385</v>
      </c>
      <c r="DM26" s="1301">
        <f t="shared" si="45"/>
        <v>-100</v>
      </c>
      <c r="DN26" s="1455">
        <f>DN27-100</f>
        <v>214.26269585509499</v>
      </c>
      <c r="DO26" s="1578">
        <f t="shared" si="45"/>
        <v>195.44369906802939</v>
      </c>
      <c r="DP26" s="2503">
        <f t="shared" si="45"/>
        <v>75.953018751287857</v>
      </c>
      <c r="DQ26" s="2494">
        <f t="shared" si="45"/>
        <v>-100</v>
      </c>
      <c r="DR26" s="2482">
        <f>DR27-100</f>
        <v>-100</v>
      </c>
      <c r="DS26" s="2482">
        <f t="shared" si="45"/>
        <v>-100</v>
      </c>
      <c r="DT26" s="2482">
        <f t="shared" si="45"/>
        <v>-100</v>
      </c>
      <c r="DU26" s="2482">
        <f t="shared" si="45"/>
        <v>-100</v>
      </c>
      <c r="DV26" s="2482">
        <f t="shared" si="45"/>
        <v>-100</v>
      </c>
      <c r="DW26" s="2482">
        <f t="shared" si="45"/>
        <v>-100</v>
      </c>
      <c r="DX26" s="2482">
        <f t="shared" si="45"/>
        <v>-100</v>
      </c>
      <c r="DY26" s="2482">
        <f t="shared" si="45"/>
        <v>-100</v>
      </c>
      <c r="DZ26" s="2482">
        <f t="shared" si="45"/>
        <v>-100</v>
      </c>
      <c r="EA26" s="2479">
        <f t="shared" si="45"/>
        <v>-100</v>
      </c>
      <c r="EB26" s="2121">
        <f t="shared" si="45"/>
        <v>-92.367851843906976</v>
      </c>
      <c r="EC26" s="1304" t="e">
        <f t="shared" si="45"/>
        <v>#DIV/0!</v>
      </c>
      <c r="ED26" s="1455">
        <f>ED27-100</f>
        <v>-84.903025052598082</v>
      </c>
      <c r="EE26" s="1459">
        <f t="shared" si="45"/>
        <v>-100</v>
      </c>
    </row>
    <row r="27" spans="2:135" s="884" customFormat="1" ht="27.75" hidden="1" customHeight="1" thickBot="1">
      <c r="B27" s="1685"/>
      <c r="C27" s="2571"/>
      <c r="D27" s="2800"/>
      <c r="E27" s="854"/>
      <c r="F27" s="854"/>
      <c r="G27" s="874" t="e">
        <f>G25/A25*100</f>
        <v>#DIV/0!</v>
      </c>
      <c r="H27" s="875">
        <v>0</v>
      </c>
      <c r="I27" s="875"/>
      <c r="J27" s="875"/>
      <c r="K27" s="874" t="e">
        <f>K25/G25*100</f>
        <v>#DIV/0!</v>
      </c>
      <c r="L27" s="875">
        <v>0</v>
      </c>
      <c r="M27" s="875"/>
      <c r="N27" s="875"/>
      <c r="O27" s="874" t="e">
        <f>O25/K25*100</f>
        <v>#DIV/0!</v>
      </c>
      <c r="P27" s="875">
        <f>P25/L25*100</f>
        <v>27.979274611398964</v>
      </c>
      <c r="Q27" s="875"/>
      <c r="R27" s="875"/>
      <c r="S27" s="874" t="e">
        <f>S25/O25*100</f>
        <v>#DIV/0!</v>
      </c>
      <c r="T27" s="1562">
        <f>T25/P25*100</f>
        <v>50516.666666666672</v>
      </c>
      <c r="U27" s="875">
        <v>606.6594827586207</v>
      </c>
      <c r="V27" s="875"/>
      <c r="W27" s="874" t="e">
        <f>W25/S25*100</f>
        <v>#DIV/0!</v>
      </c>
      <c r="X27" s="875">
        <v>78.378972836247669</v>
      </c>
      <c r="Y27" s="875">
        <v>73.373832107712531</v>
      </c>
      <c r="Z27" s="875">
        <v>80.03550821127385</v>
      </c>
      <c r="AA27" s="874">
        <f>AA25/W25*100</f>
        <v>63.927526927740921</v>
      </c>
      <c r="AB27" s="875">
        <v>92.975071325008187</v>
      </c>
      <c r="AC27" s="875">
        <v>83.751331461218172</v>
      </c>
      <c r="AD27" s="875">
        <v>130.31277728482698</v>
      </c>
      <c r="AE27" s="874">
        <f>AE25/AA25*100</f>
        <v>132.62664583798261</v>
      </c>
      <c r="AF27" s="875">
        <v>32.733034860908496</v>
      </c>
      <c r="AG27" s="875">
        <v>26.621574748525838</v>
      </c>
      <c r="AH27" s="875">
        <v>37.152098050897948</v>
      </c>
      <c r="AI27" s="875">
        <f>AI25/AE25*100</f>
        <v>31.558135621739865</v>
      </c>
      <c r="AJ27" s="875">
        <v>44.044874750268939</v>
      </c>
      <c r="AK27" s="875">
        <v>286.34093376764389</v>
      </c>
      <c r="AL27" s="875">
        <v>8.8659793814432994</v>
      </c>
      <c r="AM27" s="875">
        <f>AM25/AI25*100</f>
        <v>3.545721141029059</v>
      </c>
      <c r="AN27" s="875"/>
      <c r="AO27" s="875"/>
      <c r="AP27" s="875"/>
      <c r="AQ27" s="875"/>
      <c r="AR27" s="875"/>
      <c r="AS27" s="875"/>
      <c r="AT27" s="875"/>
      <c r="AU27" s="875"/>
      <c r="AV27" s="875"/>
      <c r="AW27" s="875"/>
      <c r="AX27" s="875"/>
      <c r="AY27" s="876"/>
      <c r="AZ27" s="875">
        <v>1779.692951849267</v>
      </c>
      <c r="BA27" s="875">
        <v>398.58182921280149</v>
      </c>
      <c r="BB27" s="879">
        <v>7004.1343669250655</v>
      </c>
      <c r="BC27" s="875">
        <f>BC25/AM25*100</f>
        <v>21698.496240601504</v>
      </c>
      <c r="BD27" s="876">
        <v>230.37615330021293</v>
      </c>
      <c r="BE27" s="878">
        <v>79.129488574537547</v>
      </c>
      <c r="BF27" s="878">
        <v>114.57972270363952</v>
      </c>
      <c r="BG27" s="878">
        <v>155.34883720930233</v>
      </c>
      <c r="BH27" s="878">
        <v>61.531461258450335</v>
      </c>
      <c r="BI27" s="878">
        <v>66.011001833638943</v>
      </c>
      <c r="BJ27" s="878">
        <v>86.169442433019555</v>
      </c>
      <c r="BK27" s="878">
        <v>83.092629482071715</v>
      </c>
      <c r="BL27" s="878">
        <v>86.165163739914576</v>
      </c>
      <c r="BM27" s="878">
        <v>97.697667373523174</v>
      </c>
      <c r="BN27" s="878">
        <v>99.122354155911211</v>
      </c>
      <c r="BO27" s="878">
        <v>88.648897058823522</v>
      </c>
      <c r="BP27" s="1104">
        <f>BP25/AZ25*100</f>
        <v>91.49315766772537</v>
      </c>
      <c r="BQ27" s="876">
        <f>BQ25/BA25*100</f>
        <v>80.828433890823291</v>
      </c>
      <c r="BR27" s="875">
        <v>92.990481812144907</v>
      </c>
      <c r="BS27" s="879">
        <f>BS25/BC25*100</f>
        <v>81.683357011677472</v>
      </c>
      <c r="BT27" s="876">
        <v>58.595194085027721</v>
      </c>
      <c r="BU27" s="880">
        <v>75.385038503850382</v>
      </c>
      <c r="BV27" s="880">
        <f>BV25/BF25*100</f>
        <v>63.187748156551336</v>
      </c>
      <c r="BW27" s="880">
        <v>64.048825426070934</v>
      </c>
      <c r="BX27" s="880">
        <v>110.28945700401435</v>
      </c>
      <c r="BY27" s="880">
        <f>BY25/BI25*100</f>
        <v>126.86868686868686</v>
      </c>
      <c r="BZ27" s="881">
        <f>BZ25/BJ25*100</f>
        <v>168.65546218487395</v>
      </c>
      <c r="CA27" s="880">
        <f>CA25/BK25*100</f>
        <v>198.98112076715614</v>
      </c>
      <c r="CB27" s="880">
        <f>CB25/BL25*100</f>
        <v>167.36436243459104</v>
      </c>
      <c r="CC27" s="881">
        <v>181.11627906976744</v>
      </c>
      <c r="CD27" s="880">
        <f>CD25/BN25*100</f>
        <v>138.56770833333334</v>
      </c>
      <c r="CE27" s="1110">
        <f>CE25/BO25*100</f>
        <v>145.51581130119234</v>
      </c>
      <c r="CF27" s="880">
        <f>CF25/SUM(BD25:BO25)*100</f>
        <v>121.12199198577154</v>
      </c>
      <c r="CG27" s="876">
        <f t="shared" ref="CG27:CU27" si="46">CG25/BQ25*100</f>
        <v>137.18132812316094</v>
      </c>
      <c r="CH27" s="874">
        <f t="shared" si="46"/>
        <v>83.353169880187266</v>
      </c>
      <c r="CI27" s="1465">
        <f t="shared" si="46"/>
        <v>134.74313833623214</v>
      </c>
      <c r="CJ27" s="1253">
        <f t="shared" si="46"/>
        <v>195.37329127234491</v>
      </c>
      <c r="CK27" s="1277">
        <f t="shared" si="46"/>
        <v>111.52863918278</v>
      </c>
      <c r="CL27" s="1277">
        <f t="shared" si="46"/>
        <v>88.689407540394967</v>
      </c>
      <c r="CM27" s="1277">
        <f t="shared" si="46"/>
        <v>68.572455951096728</v>
      </c>
      <c r="CN27" s="1277">
        <f t="shared" si="46"/>
        <v>53.180076628352488</v>
      </c>
      <c r="CO27" s="1277">
        <f t="shared" si="46"/>
        <v>71.218152866242036</v>
      </c>
      <c r="CP27" s="1412">
        <f t="shared" si="46"/>
        <v>63.07922272047832</v>
      </c>
      <c r="CQ27" s="1412">
        <f t="shared" si="46"/>
        <v>67.53012048192771</v>
      </c>
      <c r="CR27" s="1412">
        <f t="shared" si="46"/>
        <v>93.269705446766494</v>
      </c>
      <c r="CS27" s="1412">
        <f t="shared" si="46"/>
        <v>85.01968840951892</v>
      </c>
      <c r="CT27" s="1412">
        <f t="shared" si="46"/>
        <v>98.872392407442206</v>
      </c>
      <c r="CU27" s="1412">
        <f t="shared" si="46"/>
        <v>112.89633060206626</v>
      </c>
      <c r="CV27" s="2105">
        <f>CV25/SUM(BT25:CE25)*100</f>
        <v>85.827259217323615</v>
      </c>
      <c r="CW27" s="2114">
        <f t="shared" ref="CW27:DK27" si="47">CW25/CG25*100</f>
        <v>101.99739172214977</v>
      </c>
      <c r="CX27" s="874">
        <f t="shared" si="47"/>
        <v>85.663969538315087</v>
      </c>
      <c r="CY27" s="877">
        <f t="shared" si="47"/>
        <v>69.927273872115364</v>
      </c>
      <c r="CZ27" s="1622">
        <f t="shared" si="47"/>
        <v>130.59741657696449</v>
      </c>
      <c r="DA27" s="1622">
        <f t="shared" si="47"/>
        <v>206.21524370297678</v>
      </c>
      <c r="DB27" s="1622">
        <f t="shared" si="47"/>
        <v>320.74898785425103</v>
      </c>
      <c r="DC27" s="1622">
        <f t="shared" si="47"/>
        <v>582.22338751966436</v>
      </c>
      <c r="DD27" s="1622">
        <f t="shared" si="47"/>
        <v>447.37031700288179</v>
      </c>
      <c r="DE27" s="1622">
        <f t="shared" si="47"/>
        <v>345.86361095584124</v>
      </c>
      <c r="DF27" s="1622">
        <f t="shared" si="47"/>
        <v>274.96050552922588</v>
      </c>
      <c r="DG27" s="1622">
        <f t="shared" si="47"/>
        <v>208.8537020517395</v>
      </c>
      <c r="DH27" s="1622">
        <f t="shared" si="47"/>
        <v>174.94707127734651</v>
      </c>
      <c r="DI27" s="1622">
        <f t="shared" si="47"/>
        <v>189.48852194925493</v>
      </c>
      <c r="DJ27" s="1412">
        <f t="shared" si="47"/>
        <v>146.20794525755559</v>
      </c>
      <c r="DK27" s="1622">
        <f t="shared" si="47"/>
        <v>134.03281792363521</v>
      </c>
      <c r="DL27" s="2096">
        <f>DL25/SUM(CJ25:CU25)*100</f>
        <v>230.62271968338385</v>
      </c>
      <c r="DM27" s="877">
        <f t="shared" ref="DM27:EA27" si="48">DM25/CW25*100</f>
        <v>0</v>
      </c>
      <c r="DN27" s="1093">
        <f t="shared" si="48"/>
        <v>314.26269585509499</v>
      </c>
      <c r="DO27" s="882">
        <f t="shared" si="48"/>
        <v>295.44369906802939</v>
      </c>
      <c r="DP27" s="2502">
        <f t="shared" si="48"/>
        <v>175.95301875128786</v>
      </c>
      <c r="DQ27" s="2493">
        <f t="shared" si="48"/>
        <v>0</v>
      </c>
      <c r="DR27" s="2480">
        <f t="shared" si="48"/>
        <v>0</v>
      </c>
      <c r="DS27" s="2480">
        <f t="shared" si="48"/>
        <v>0</v>
      </c>
      <c r="DT27" s="2480">
        <f t="shared" si="48"/>
        <v>0</v>
      </c>
      <c r="DU27" s="2480">
        <f t="shared" si="48"/>
        <v>0</v>
      </c>
      <c r="DV27" s="2480">
        <f t="shared" si="48"/>
        <v>0</v>
      </c>
      <c r="DW27" s="2480">
        <f t="shared" si="48"/>
        <v>0</v>
      </c>
      <c r="DX27" s="2480">
        <f t="shared" si="48"/>
        <v>0</v>
      </c>
      <c r="DY27" s="2480">
        <f t="shared" si="48"/>
        <v>0</v>
      </c>
      <c r="DZ27" s="2480">
        <f t="shared" si="48"/>
        <v>0</v>
      </c>
      <c r="EA27" s="2481">
        <f t="shared" si="48"/>
        <v>0</v>
      </c>
      <c r="EB27" s="2120">
        <f>EB25/SUM(CZ25:DK25)*100</f>
        <v>7.6321481560930273</v>
      </c>
      <c r="EC27" s="876" t="e">
        <f>EC25/DM25*100</f>
        <v>#DIV/0!</v>
      </c>
      <c r="ED27" s="1093">
        <f>ED25/DN25*100</f>
        <v>15.09697494740192</v>
      </c>
      <c r="EE27" s="883">
        <f>EE25/DO25*100</f>
        <v>0</v>
      </c>
    </row>
    <row r="28" spans="2:135" ht="27.75" customHeight="1">
      <c r="B28" s="1685"/>
      <c r="C28" s="2799" t="s">
        <v>70</v>
      </c>
      <c r="D28" s="2805"/>
      <c r="E28" s="588"/>
      <c r="F28" s="588"/>
      <c r="G28" s="743"/>
      <c r="H28" s="589">
        <v>0</v>
      </c>
      <c r="I28" s="590">
        <v>0</v>
      </c>
      <c r="J28" s="591">
        <v>0</v>
      </c>
      <c r="K28" s="743">
        <v>0</v>
      </c>
      <c r="L28" s="589">
        <v>0</v>
      </c>
      <c r="M28" s="590">
        <v>0</v>
      </c>
      <c r="N28" s="591">
        <v>0</v>
      </c>
      <c r="O28" s="743">
        <v>0</v>
      </c>
      <c r="P28" s="589">
        <v>32</v>
      </c>
      <c r="Q28" s="590">
        <v>3728</v>
      </c>
      <c r="R28" s="591">
        <v>17</v>
      </c>
      <c r="S28" s="743">
        <v>0</v>
      </c>
      <c r="T28" s="589">
        <v>10970</v>
      </c>
      <c r="U28" s="590">
        <v>8875</v>
      </c>
      <c r="V28" s="591">
        <v>6871</v>
      </c>
      <c r="W28" s="743">
        <v>5309</v>
      </c>
      <c r="X28" s="589">
        <v>4452</v>
      </c>
      <c r="Y28" s="590">
        <v>3842</v>
      </c>
      <c r="Z28" s="591">
        <v>2389</v>
      </c>
      <c r="AA28" s="743">
        <v>1584</v>
      </c>
      <c r="AB28" s="589">
        <v>5187</v>
      </c>
      <c r="AC28" s="590">
        <v>4806</v>
      </c>
      <c r="AD28" s="591">
        <v>1597</v>
      </c>
      <c r="AE28" s="743">
        <v>2655</v>
      </c>
      <c r="AF28" s="589">
        <v>1344</v>
      </c>
      <c r="AG28" s="590">
        <v>837</v>
      </c>
      <c r="AH28" s="591">
        <v>980</v>
      </c>
      <c r="AI28" s="743">
        <v>567</v>
      </c>
      <c r="AJ28" s="589">
        <v>160</v>
      </c>
      <c r="AK28" s="590">
        <v>6061</v>
      </c>
      <c r="AL28" s="591">
        <v>152</v>
      </c>
      <c r="AM28" s="743">
        <v>24</v>
      </c>
      <c r="AN28" s="592">
        <v>25</v>
      </c>
      <c r="AO28" s="592">
        <v>3230</v>
      </c>
      <c r="AP28" s="592">
        <v>2781</v>
      </c>
      <c r="AQ28" s="592">
        <v>754</v>
      </c>
      <c r="AR28" s="592">
        <v>5370</v>
      </c>
      <c r="AS28" s="592">
        <v>3972</v>
      </c>
      <c r="AT28" s="592">
        <v>2115</v>
      </c>
      <c r="AU28" s="592">
        <v>1874</v>
      </c>
      <c r="AV28" s="592">
        <v>1930</v>
      </c>
      <c r="AW28" s="592">
        <v>1343</v>
      </c>
      <c r="AX28" s="592">
        <v>1670</v>
      </c>
      <c r="AY28" s="593">
        <v>1670</v>
      </c>
      <c r="AZ28" s="589">
        <v>26734</v>
      </c>
      <c r="BA28" s="590">
        <v>24694</v>
      </c>
      <c r="BB28" s="611">
        <v>16132</v>
      </c>
      <c r="BC28" s="743">
        <v>16015</v>
      </c>
      <c r="BD28" s="593">
        <v>1343</v>
      </c>
      <c r="BE28" s="594">
        <v>1197</v>
      </c>
      <c r="BF28" s="594">
        <v>1456</v>
      </c>
      <c r="BG28" s="594">
        <v>1078</v>
      </c>
      <c r="BH28" s="594">
        <v>1133</v>
      </c>
      <c r="BI28" s="594">
        <v>1086</v>
      </c>
      <c r="BJ28" s="594">
        <v>930</v>
      </c>
      <c r="BK28" s="594">
        <v>663</v>
      </c>
      <c r="BL28" s="594">
        <v>866</v>
      </c>
      <c r="BM28" s="594">
        <v>810</v>
      </c>
      <c r="BN28" s="594">
        <v>1049</v>
      </c>
      <c r="BO28" s="594">
        <v>791</v>
      </c>
      <c r="BP28" s="1106">
        <v>12402</v>
      </c>
      <c r="BQ28" s="1300">
        <v>10613</v>
      </c>
      <c r="BR28" s="591">
        <v>7293</v>
      </c>
      <c r="BS28" s="1309">
        <f>BG28+BH28+BI28+BJ28+BK28+BL28</f>
        <v>5756</v>
      </c>
      <c r="BT28" s="593">
        <v>446</v>
      </c>
      <c r="BU28" s="597">
        <v>971</v>
      </c>
      <c r="BV28" s="613">
        <v>790</v>
      </c>
      <c r="BW28" s="597">
        <v>363</v>
      </c>
      <c r="BX28" s="597">
        <v>588</v>
      </c>
      <c r="BY28" s="597">
        <v>1028</v>
      </c>
      <c r="BZ28" s="595">
        <v>1119</v>
      </c>
      <c r="CA28" s="597">
        <v>958</v>
      </c>
      <c r="CB28" s="597">
        <v>1499</v>
      </c>
      <c r="CC28" s="595">
        <v>504</v>
      </c>
      <c r="CD28" s="597">
        <v>634</v>
      </c>
      <c r="CE28" s="1094">
        <v>669</v>
      </c>
      <c r="CF28" s="1264">
        <f>SUM(BT28:CE28)</f>
        <v>9569</v>
      </c>
      <c r="CG28" s="622">
        <f>BW28+BX28+BY28+BZ28+CA28+CB28+CC28+CD28+CE28+CJ28+CK28+CL28</f>
        <v>9292</v>
      </c>
      <c r="CH28" s="1312">
        <f>BT28+BU28+BV28+BW28+BX28+BY28</f>
        <v>4186</v>
      </c>
      <c r="CI28" s="1463">
        <f>BW28+BX28+BY28+BZ28+CA28+CB28</f>
        <v>5555</v>
      </c>
      <c r="CJ28" s="1251">
        <v>582</v>
      </c>
      <c r="CK28" s="597">
        <v>538</v>
      </c>
      <c r="CL28" s="597">
        <v>810</v>
      </c>
      <c r="CM28" s="597">
        <v>391</v>
      </c>
      <c r="CN28" s="597">
        <v>285</v>
      </c>
      <c r="CO28" s="597">
        <v>577</v>
      </c>
      <c r="CP28" s="1410">
        <v>601</v>
      </c>
      <c r="CQ28" s="1410">
        <v>406</v>
      </c>
      <c r="CR28" s="1410">
        <v>727</v>
      </c>
      <c r="CS28" s="1410">
        <v>778</v>
      </c>
      <c r="CT28" s="1410">
        <v>716</v>
      </c>
      <c r="CU28" s="1410">
        <v>556</v>
      </c>
      <c r="CV28" s="2102">
        <f>SUM(CJ28:CU28)</f>
        <v>6967</v>
      </c>
      <c r="CW28" s="622">
        <v>7097</v>
      </c>
      <c r="CX28" s="591">
        <v>3183</v>
      </c>
      <c r="CY28" s="2109">
        <f>CM28+CN28+CO28+CP28+CQ28+CR28</f>
        <v>2987</v>
      </c>
      <c r="CZ28" s="1410">
        <v>600</v>
      </c>
      <c r="DA28" s="1410">
        <v>627</v>
      </c>
      <c r="DB28" s="1410">
        <v>833</v>
      </c>
      <c r="DC28" s="1410">
        <v>711</v>
      </c>
      <c r="DD28" s="1410">
        <v>764</v>
      </c>
      <c r="DE28" s="1410">
        <v>906</v>
      </c>
      <c r="DF28" s="1410">
        <v>870</v>
      </c>
      <c r="DG28" s="1410">
        <v>746</v>
      </c>
      <c r="DH28" s="1410">
        <v>827</v>
      </c>
      <c r="DI28" s="1410">
        <v>641</v>
      </c>
      <c r="DJ28" s="1410">
        <v>1075</v>
      </c>
      <c r="DK28" s="1410">
        <v>936</v>
      </c>
      <c r="DL28" s="2094">
        <f>SUM(CZ28:DK28)</f>
        <v>9536</v>
      </c>
      <c r="DM28" s="1614"/>
      <c r="DN28" s="1454">
        <f>CZ28+DA28+DB28+DC28+DD28+DE28</f>
        <v>4441</v>
      </c>
      <c r="DO28" s="2185">
        <f>DC28+DD28+DE28+DF28+DG28+DH28</f>
        <v>4824</v>
      </c>
      <c r="DP28" s="2500">
        <v>1065</v>
      </c>
      <c r="DQ28" s="2491"/>
      <c r="DR28" s="2476"/>
      <c r="DS28" s="2476"/>
      <c r="DT28" s="2476"/>
      <c r="DU28" s="2476"/>
      <c r="DV28" s="2476"/>
      <c r="DW28" s="2476"/>
      <c r="DX28" s="2476"/>
      <c r="DY28" s="2476"/>
      <c r="DZ28" s="2476"/>
      <c r="EA28" s="2477"/>
      <c r="EB28" s="2118">
        <f>SUM(DP28:EA28)</f>
        <v>1065</v>
      </c>
      <c r="EC28" s="622"/>
      <c r="ED28" s="1454">
        <f>DP28+DQ28+DR28+DS28+DT28+DU28</f>
        <v>1065</v>
      </c>
      <c r="EE28" s="1458">
        <f>DS28+DT28+DU28+DV28+DW28+DX28</f>
        <v>0</v>
      </c>
    </row>
    <row r="29" spans="2:135" ht="27.75" customHeight="1" thickBot="1">
      <c r="B29" s="1685"/>
      <c r="C29" s="2799"/>
      <c r="D29" s="2805"/>
      <c r="E29" s="108"/>
      <c r="F29" s="108"/>
      <c r="G29" s="843" t="e">
        <f>G30-100</f>
        <v>#DIV/0!</v>
      </c>
      <c r="H29" s="598"/>
      <c r="I29" s="599"/>
      <c r="J29" s="600"/>
      <c r="K29" s="843"/>
      <c r="L29" s="598"/>
      <c r="M29" s="599"/>
      <c r="N29" s="600"/>
      <c r="O29" s="844"/>
      <c r="P29" s="598"/>
      <c r="Q29" s="599"/>
      <c r="R29" s="600"/>
      <c r="S29" s="844"/>
      <c r="T29" s="598">
        <f>T30-100</f>
        <v>34181.25</v>
      </c>
      <c r="U29" s="599">
        <f t="shared" ref="U29:BX29" si="49">U30-100</f>
        <v>138.06330472103005</v>
      </c>
      <c r="V29" s="600"/>
      <c r="W29" s="844"/>
      <c r="X29" s="598">
        <f t="shared" si="49"/>
        <v>-59.416590701914309</v>
      </c>
      <c r="Y29" s="599">
        <f t="shared" si="49"/>
        <v>-56.709859154929575</v>
      </c>
      <c r="Z29" s="600">
        <f>Z30-100</f>
        <v>-65.23067966817058</v>
      </c>
      <c r="AA29" s="844">
        <f>AA30-100</f>
        <v>-70.163872669052552</v>
      </c>
      <c r="AB29" s="598">
        <f t="shared" si="49"/>
        <v>16.50943396226414</v>
      </c>
      <c r="AC29" s="599">
        <f t="shared" si="49"/>
        <v>25.091098386257158</v>
      </c>
      <c r="AD29" s="600">
        <f>AD30-100</f>
        <v>-33.151946421096696</v>
      </c>
      <c r="AE29" s="844">
        <f>AE30-100</f>
        <v>67.613636363636346</v>
      </c>
      <c r="AF29" s="598">
        <f t="shared" si="49"/>
        <v>-74.089068825910928</v>
      </c>
      <c r="AG29" s="599">
        <f t="shared" si="49"/>
        <v>-82.584269662921344</v>
      </c>
      <c r="AH29" s="600">
        <f>AH30-100</f>
        <v>-38.634940513462745</v>
      </c>
      <c r="AI29" s="842">
        <f>AI30-100</f>
        <v>-78.644067796610173</v>
      </c>
      <c r="AJ29" s="598">
        <f t="shared" si="49"/>
        <v>-88.095238095238102</v>
      </c>
      <c r="AK29" s="599">
        <f t="shared" si="49"/>
        <v>624.13381123058548</v>
      </c>
      <c r="AL29" s="600">
        <f>AL30-100</f>
        <v>-84.489795918367349</v>
      </c>
      <c r="AM29" s="842">
        <f>AM30-100</f>
        <v>-95.767195767195773</v>
      </c>
      <c r="AN29" s="483">
        <f t="shared" si="49"/>
        <v>-100</v>
      </c>
      <c r="AO29" s="601">
        <f t="shared" si="49"/>
        <v>-100</v>
      </c>
      <c r="AP29" s="601">
        <f t="shared" si="49"/>
        <v>-100</v>
      </c>
      <c r="AQ29" s="601">
        <f t="shared" si="49"/>
        <v>-100</v>
      </c>
      <c r="AR29" s="601">
        <f t="shared" si="49"/>
        <v>-100</v>
      </c>
      <c r="AS29" s="601">
        <f t="shared" si="49"/>
        <v>-100</v>
      </c>
      <c r="AT29" s="601">
        <f t="shared" si="49"/>
        <v>-100</v>
      </c>
      <c r="AU29" s="601">
        <f t="shared" si="49"/>
        <v>-100</v>
      </c>
      <c r="AV29" s="601">
        <f t="shared" si="49"/>
        <v>-100</v>
      </c>
      <c r="AW29" s="601">
        <f t="shared" si="49"/>
        <v>-100</v>
      </c>
      <c r="AX29" s="601">
        <f t="shared" si="49"/>
        <v>-100</v>
      </c>
      <c r="AY29" s="601">
        <f t="shared" si="49"/>
        <v>-100</v>
      </c>
      <c r="AZ29" s="172">
        <f t="shared" si="49"/>
        <v>16608.75</v>
      </c>
      <c r="BA29" s="168">
        <f t="shared" si="49"/>
        <v>307.42451740636858</v>
      </c>
      <c r="BB29" s="1258">
        <f>BB30-100</f>
        <v>10513.157894736842</v>
      </c>
      <c r="BC29" s="841">
        <f>BC30-100</f>
        <v>66629.166666666657</v>
      </c>
      <c r="BD29" s="170">
        <f t="shared" si="49"/>
        <v>5272</v>
      </c>
      <c r="BE29" s="171">
        <f t="shared" si="49"/>
        <v>-62.941176470588232</v>
      </c>
      <c r="BF29" s="171">
        <f t="shared" si="49"/>
        <v>-47.644732110751534</v>
      </c>
      <c r="BG29" s="171">
        <f t="shared" si="49"/>
        <v>42.970822281167102</v>
      </c>
      <c r="BH29" s="171">
        <f t="shared" si="49"/>
        <v>-78.901303538175043</v>
      </c>
      <c r="BI29" s="171">
        <f t="shared" si="49"/>
        <v>-72.658610271903328</v>
      </c>
      <c r="BJ29" s="171">
        <f t="shared" si="49"/>
        <v>-56.028368794326241</v>
      </c>
      <c r="BK29" s="171">
        <f t="shared" si="49"/>
        <v>-64.621131270010665</v>
      </c>
      <c r="BL29" s="171">
        <f t="shared" si="49"/>
        <v>-55.129533678756474</v>
      </c>
      <c r="BM29" s="171">
        <f t="shared" si="49"/>
        <v>-39.68726731198808</v>
      </c>
      <c r="BN29" s="171">
        <f t="shared" si="49"/>
        <v>-37.185628742514965</v>
      </c>
      <c r="BO29" s="171">
        <f t="shared" si="49"/>
        <v>-52.634730538922156</v>
      </c>
      <c r="BP29" s="1107">
        <f t="shared" si="49"/>
        <v>-53.609635669933418</v>
      </c>
      <c r="BQ29" s="1302">
        <f t="shared" si="49"/>
        <v>-57.021948651494291</v>
      </c>
      <c r="BR29" s="605">
        <f>BR30-100</f>
        <v>-54.791718323828412</v>
      </c>
      <c r="BS29" s="1310">
        <f>BS30-100</f>
        <v>-64.05869497346238</v>
      </c>
      <c r="BT29" s="170">
        <f t="shared" si="49"/>
        <v>-66.790766939687273</v>
      </c>
      <c r="BU29" s="606">
        <f t="shared" si="49"/>
        <v>-18.880534670008359</v>
      </c>
      <c r="BV29" s="614">
        <f t="shared" si="49"/>
        <v>-45.741758241758248</v>
      </c>
      <c r="BW29" s="604">
        <f t="shared" si="49"/>
        <v>-66.326530612244909</v>
      </c>
      <c r="BX29" s="604">
        <f t="shared" si="49"/>
        <v>-48.102383053839361</v>
      </c>
      <c r="BY29" s="604">
        <f t="shared" ref="BY29:EE29" si="50">BY30-100</f>
        <v>-5.3406998158379366</v>
      </c>
      <c r="BZ29" s="173">
        <f t="shared" si="50"/>
        <v>20.322580645161281</v>
      </c>
      <c r="CA29" s="604">
        <f t="shared" si="50"/>
        <v>44.494720965309199</v>
      </c>
      <c r="CB29" s="604">
        <f t="shared" si="50"/>
        <v>73.094688221709021</v>
      </c>
      <c r="CC29" s="173">
        <v>-37.777777777777779</v>
      </c>
      <c r="CD29" s="604">
        <f t="shared" si="50"/>
        <v>-39.561487130600568</v>
      </c>
      <c r="CE29" s="1095">
        <f t="shared" si="50"/>
        <v>-15.423514538558791</v>
      </c>
      <c r="CF29" s="1265">
        <f t="shared" si="50"/>
        <v>-22.843089824221892</v>
      </c>
      <c r="CG29" s="1302">
        <f t="shared" si="50"/>
        <v>-12.446998963535279</v>
      </c>
      <c r="CH29" s="605">
        <f>CH30-100</f>
        <v>-42.602495543672013</v>
      </c>
      <c r="CI29" s="1464">
        <f t="shared" si="50"/>
        <v>-3.4920083391243963</v>
      </c>
      <c r="CJ29" s="1254">
        <f t="shared" si="50"/>
        <v>30.493273542600889</v>
      </c>
      <c r="CK29" s="175">
        <f t="shared" si="50"/>
        <v>-44.593202883625125</v>
      </c>
      <c r="CL29" s="604">
        <f t="shared" si="50"/>
        <v>2.5316455696202382</v>
      </c>
      <c r="CM29" s="604">
        <f t="shared" si="50"/>
        <v>7.7134986225895261</v>
      </c>
      <c r="CN29" s="604">
        <f t="shared" si="50"/>
        <v>-51.530612244897959</v>
      </c>
      <c r="CO29" s="604">
        <f t="shared" si="50"/>
        <v>-43.871595330739297</v>
      </c>
      <c r="CP29" s="1413">
        <f t="shared" si="50"/>
        <v>-46.291331546023237</v>
      </c>
      <c r="CQ29" s="1413">
        <f t="shared" si="50"/>
        <v>-57.620041753653446</v>
      </c>
      <c r="CR29" s="1413">
        <f t="shared" si="50"/>
        <v>-51.501000667111406</v>
      </c>
      <c r="CS29" s="1413">
        <f t="shared" si="50"/>
        <v>54.365079365079367</v>
      </c>
      <c r="CT29" s="1411">
        <f t="shared" si="50"/>
        <v>12.933753943217681</v>
      </c>
      <c r="CU29" s="1413">
        <f t="shared" si="50"/>
        <v>-16.890881913303431</v>
      </c>
      <c r="CV29" s="2103">
        <f t="shared" si="50"/>
        <v>-27.191974082976273</v>
      </c>
      <c r="CW29" s="1297">
        <f t="shared" si="50"/>
        <v>-23.62247094274646</v>
      </c>
      <c r="CX29" s="605">
        <f>CX30-100</f>
        <v>-23.960821786908753</v>
      </c>
      <c r="CY29" s="1708">
        <f t="shared" si="50"/>
        <v>-46.22862286228623</v>
      </c>
      <c r="CZ29" s="1413">
        <f t="shared" si="50"/>
        <v>3.0927835051546282</v>
      </c>
      <c r="DA29" s="1413">
        <f t="shared" si="50"/>
        <v>16.542750929368026</v>
      </c>
      <c r="DB29" s="1413">
        <f t="shared" si="50"/>
        <v>2.8395061728395063</v>
      </c>
      <c r="DC29" s="1413">
        <f t="shared" si="50"/>
        <v>81.841432225063954</v>
      </c>
      <c r="DD29" s="1413">
        <f t="shared" si="50"/>
        <v>168.07017543859649</v>
      </c>
      <c r="DE29" s="1413">
        <f t="shared" si="50"/>
        <v>57.01906412478337</v>
      </c>
      <c r="DF29" s="1413">
        <f t="shared" si="50"/>
        <v>44.758735440931787</v>
      </c>
      <c r="DG29" s="1413">
        <f t="shared" si="50"/>
        <v>83.743842364532043</v>
      </c>
      <c r="DH29" s="1413">
        <f t="shared" si="50"/>
        <v>13.755158184319114</v>
      </c>
      <c r="DI29" s="1413">
        <f t="shared" si="50"/>
        <v>-17.609254498714648</v>
      </c>
      <c r="DJ29" s="1413">
        <f t="shared" si="50"/>
        <v>50.139664804469277</v>
      </c>
      <c r="DK29" s="1413">
        <f t="shared" si="50"/>
        <v>68.345323741007178</v>
      </c>
      <c r="DL29" s="2095">
        <f t="shared" si="50"/>
        <v>36.873833787857052</v>
      </c>
      <c r="DM29" s="2092">
        <f t="shared" si="50"/>
        <v>-100</v>
      </c>
      <c r="DN29" s="1448">
        <f>DN30-100</f>
        <v>39.522463085139805</v>
      </c>
      <c r="DO29" s="1578">
        <f t="shared" si="50"/>
        <v>61.499832607967846</v>
      </c>
      <c r="DP29" s="2503">
        <f t="shared" si="50"/>
        <v>77.5</v>
      </c>
      <c r="DQ29" s="2494">
        <f t="shared" si="50"/>
        <v>-100</v>
      </c>
      <c r="DR29" s="2482">
        <f t="shared" si="50"/>
        <v>-100</v>
      </c>
      <c r="DS29" s="2482">
        <f t="shared" si="50"/>
        <v>-100</v>
      </c>
      <c r="DT29" s="2482">
        <f t="shared" si="50"/>
        <v>-100</v>
      </c>
      <c r="DU29" s="2482">
        <f t="shared" si="50"/>
        <v>-100</v>
      </c>
      <c r="DV29" s="2482">
        <f t="shared" si="50"/>
        <v>-100</v>
      </c>
      <c r="DW29" s="2482">
        <f t="shared" si="50"/>
        <v>-100</v>
      </c>
      <c r="DX29" s="2482">
        <f t="shared" si="50"/>
        <v>-100</v>
      </c>
      <c r="DY29" s="2482">
        <f t="shared" si="50"/>
        <v>-100</v>
      </c>
      <c r="DZ29" s="2482">
        <f t="shared" si="50"/>
        <v>-100</v>
      </c>
      <c r="EA29" s="2479">
        <f t="shared" si="50"/>
        <v>-100</v>
      </c>
      <c r="EB29" s="2121">
        <f t="shared" si="50"/>
        <v>-88.831795302013418</v>
      </c>
      <c r="EC29" s="1302" t="e">
        <f t="shared" si="50"/>
        <v>#DIV/0!</v>
      </c>
      <c r="ED29" s="1448">
        <f>ED30-100</f>
        <v>-76.018914658860609</v>
      </c>
      <c r="EE29" s="1459">
        <f t="shared" si="50"/>
        <v>-100</v>
      </c>
    </row>
    <row r="30" spans="2:135" s="884" customFormat="1" ht="27.75" hidden="1" customHeight="1" thickBot="1">
      <c r="B30" s="1685"/>
      <c r="C30" s="2799"/>
      <c r="D30" s="2805"/>
      <c r="E30" s="866"/>
      <c r="F30" s="866"/>
      <c r="G30" s="874" t="e">
        <f>G28/A28*100</f>
        <v>#DIV/0!</v>
      </c>
      <c r="H30" s="885">
        <v>0</v>
      </c>
      <c r="I30" s="885"/>
      <c r="J30" s="885"/>
      <c r="K30" s="874" t="e">
        <f>K28/G28*100</f>
        <v>#DIV/0!</v>
      </c>
      <c r="L30" s="885">
        <v>0</v>
      </c>
      <c r="M30" s="885"/>
      <c r="N30" s="885"/>
      <c r="O30" s="874" t="e">
        <f>O28/K28*100</f>
        <v>#DIV/0!</v>
      </c>
      <c r="P30" s="885">
        <v>0</v>
      </c>
      <c r="Q30" s="885"/>
      <c r="R30" s="885"/>
      <c r="S30" s="874" t="e">
        <f>S28/O28*100</f>
        <v>#DIV/0!</v>
      </c>
      <c r="T30" s="1562">
        <f>T28/P28*100</f>
        <v>34281.25</v>
      </c>
      <c r="U30" s="885">
        <v>238.06330472103005</v>
      </c>
      <c r="V30" s="885"/>
      <c r="W30" s="874" t="e">
        <f>W28/S28*100</f>
        <v>#DIV/0!</v>
      </c>
      <c r="X30" s="885">
        <v>40.583409298085691</v>
      </c>
      <c r="Y30" s="885">
        <v>43.290140845070425</v>
      </c>
      <c r="Z30" s="885">
        <v>34.769320331829427</v>
      </c>
      <c r="AA30" s="874">
        <f>AA28/W28*100</f>
        <v>29.836127330947448</v>
      </c>
      <c r="AB30" s="885">
        <v>116.50943396226414</v>
      </c>
      <c r="AC30" s="885">
        <v>125.09109838625716</v>
      </c>
      <c r="AD30" s="885">
        <v>66.848053578903304</v>
      </c>
      <c r="AE30" s="874">
        <f>AE28/AA28*100</f>
        <v>167.61363636363635</v>
      </c>
      <c r="AF30" s="885">
        <v>25.910931174089068</v>
      </c>
      <c r="AG30" s="885">
        <v>17.415730337078653</v>
      </c>
      <c r="AH30" s="885">
        <v>61.365059486537255</v>
      </c>
      <c r="AI30" s="875">
        <f>AI28/AE28*100</f>
        <v>21.35593220338983</v>
      </c>
      <c r="AJ30" s="885">
        <v>11.904761904761903</v>
      </c>
      <c r="AK30" s="885">
        <v>724.13381123058548</v>
      </c>
      <c r="AL30" s="885">
        <v>15.510204081632653</v>
      </c>
      <c r="AM30" s="875">
        <f>AM28/AI28*100</f>
        <v>4.2328042328042326</v>
      </c>
      <c r="AN30" s="885"/>
      <c r="AO30" s="885"/>
      <c r="AP30" s="885"/>
      <c r="AQ30" s="885"/>
      <c r="AR30" s="885"/>
      <c r="AS30" s="885"/>
      <c r="AT30" s="885"/>
      <c r="AU30" s="885"/>
      <c r="AV30" s="885"/>
      <c r="AW30" s="885"/>
      <c r="AX30" s="885"/>
      <c r="AY30" s="886"/>
      <c r="AZ30" s="885">
        <v>16708.75</v>
      </c>
      <c r="BA30" s="885">
        <v>407.42451740636858</v>
      </c>
      <c r="BB30" s="888">
        <v>10613.157894736842</v>
      </c>
      <c r="BC30" s="875">
        <f>BC28/AM28*100</f>
        <v>66729.166666666657</v>
      </c>
      <c r="BD30" s="886">
        <v>5372</v>
      </c>
      <c r="BE30" s="887">
        <v>37.058823529411768</v>
      </c>
      <c r="BF30" s="887">
        <v>52.355267889248466</v>
      </c>
      <c r="BG30" s="887">
        <v>142.9708222811671</v>
      </c>
      <c r="BH30" s="887">
        <v>21.098696461824954</v>
      </c>
      <c r="BI30" s="887">
        <v>27.341389728096676</v>
      </c>
      <c r="BJ30" s="887">
        <v>43.971631205673759</v>
      </c>
      <c r="BK30" s="887">
        <v>35.378868729989328</v>
      </c>
      <c r="BL30" s="887">
        <v>44.870466321243526</v>
      </c>
      <c r="BM30" s="887">
        <v>60.31273268801192</v>
      </c>
      <c r="BN30" s="887">
        <v>62.814371257485035</v>
      </c>
      <c r="BO30" s="887">
        <v>47.365269461077844</v>
      </c>
      <c r="BP30" s="1105">
        <v>46.390364330066582</v>
      </c>
      <c r="BQ30" s="886">
        <v>42.978051348505709</v>
      </c>
      <c r="BR30" s="885">
        <v>45.208281676171588</v>
      </c>
      <c r="BS30" s="879">
        <f>BS28/BC28*100</f>
        <v>35.94130502653762</v>
      </c>
      <c r="BT30" s="886">
        <v>33.209233060312734</v>
      </c>
      <c r="BU30" s="889">
        <v>81.119465329991641</v>
      </c>
      <c r="BV30" s="889">
        <v>54.258241758241752</v>
      </c>
      <c r="BW30" s="889">
        <v>33.673469387755098</v>
      </c>
      <c r="BX30" s="889">
        <v>51.897616946160639</v>
      </c>
      <c r="BY30" s="880">
        <f>BY28/BI28*100</f>
        <v>94.659300184162063</v>
      </c>
      <c r="BZ30" s="881">
        <f>BZ28/BJ28*100</f>
        <v>120.32258064516128</v>
      </c>
      <c r="CA30" s="880">
        <f>CA28/BK28*100</f>
        <v>144.4947209653092</v>
      </c>
      <c r="CB30" s="880">
        <f>CB28/BL28*100</f>
        <v>173.09468822170902</v>
      </c>
      <c r="CC30" s="881">
        <v>62.222222222222221</v>
      </c>
      <c r="CD30" s="880">
        <f>CD28/BN28*100</f>
        <v>60.438512869399432</v>
      </c>
      <c r="CE30" s="1110">
        <f>CE28/BO28*100</f>
        <v>84.576485461441209</v>
      </c>
      <c r="CF30" s="880">
        <f>CF28/SUM(BD28:BO28)*100</f>
        <v>77.156910175778108</v>
      </c>
      <c r="CG30" s="876">
        <f t="shared" ref="CG30:CU30" si="51">CG28/BQ28*100</f>
        <v>87.553001036464721</v>
      </c>
      <c r="CH30" s="874">
        <f t="shared" si="51"/>
        <v>57.397504456327987</v>
      </c>
      <c r="CI30" s="1465">
        <f t="shared" si="51"/>
        <v>96.507991660875604</v>
      </c>
      <c r="CJ30" s="1253">
        <f t="shared" si="51"/>
        <v>130.49327354260089</v>
      </c>
      <c r="CK30" s="1277">
        <f t="shared" si="51"/>
        <v>55.406797116374875</v>
      </c>
      <c r="CL30" s="1277">
        <f t="shared" si="51"/>
        <v>102.53164556962024</v>
      </c>
      <c r="CM30" s="1277">
        <f t="shared" si="51"/>
        <v>107.71349862258953</v>
      </c>
      <c r="CN30" s="1277">
        <f t="shared" si="51"/>
        <v>48.469387755102041</v>
      </c>
      <c r="CO30" s="1277">
        <f t="shared" si="51"/>
        <v>56.128404669260703</v>
      </c>
      <c r="CP30" s="1412">
        <f t="shared" si="51"/>
        <v>53.708668453976763</v>
      </c>
      <c r="CQ30" s="1412">
        <f t="shared" si="51"/>
        <v>42.379958246346554</v>
      </c>
      <c r="CR30" s="1412">
        <f t="shared" si="51"/>
        <v>48.498999332888594</v>
      </c>
      <c r="CS30" s="1412">
        <f t="shared" si="51"/>
        <v>154.36507936507937</v>
      </c>
      <c r="CT30" s="1412">
        <f t="shared" si="51"/>
        <v>112.93375394321768</v>
      </c>
      <c r="CU30" s="1412">
        <f t="shared" si="51"/>
        <v>83.109118086696569</v>
      </c>
      <c r="CV30" s="2105">
        <f>CV28/SUM(BT28:CE28)*100</f>
        <v>72.808025917023727</v>
      </c>
      <c r="CW30" s="2114">
        <f t="shared" ref="CW30:DK30" si="52">CW28/CG28*100</f>
        <v>76.37752905725354</v>
      </c>
      <c r="CX30" s="874">
        <f t="shared" si="52"/>
        <v>76.039178213091247</v>
      </c>
      <c r="CY30" s="877">
        <f t="shared" si="52"/>
        <v>53.77137713771377</v>
      </c>
      <c r="CZ30" s="1622">
        <f t="shared" si="52"/>
        <v>103.09278350515463</v>
      </c>
      <c r="DA30" s="1622">
        <f t="shared" si="52"/>
        <v>116.54275092936803</v>
      </c>
      <c r="DB30" s="1622">
        <f t="shared" si="52"/>
        <v>102.83950617283951</v>
      </c>
      <c r="DC30" s="1622">
        <f t="shared" si="52"/>
        <v>181.84143222506395</v>
      </c>
      <c r="DD30" s="1622">
        <f t="shared" si="52"/>
        <v>268.07017543859649</v>
      </c>
      <c r="DE30" s="1622">
        <f t="shared" si="52"/>
        <v>157.01906412478337</v>
      </c>
      <c r="DF30" s="1622">
        <f t="shared" si="52"/>
        <v>144.75873544093179</v>
      </c>
      <c r="DG30" s="1622">
        <f t="shared" si="52"/>
        <v>183.74384236453204</v>
      </c>
      <c r="DH30" s="1622">
        <f t="shared" si="52"/>
        <v>113.75515818431911</v>
      </c>
      <c r="DI30" s="1622">
        <f t="shared" si="52"/>
        <v>82.390745501285352</v>
      </c>
      <c r="DJ30" s="1412">
        <f t="shared" si="52"/>
        <v>150.13966480446928</v>
      </c>
      <c r="DK30" s="1622">
        <f t="shared" si="52"/>
        <v>168.34532374100718</v>
      </c>
      <c r="DL30" s="2096">
        <f>DL28/SUM(CJ28:CU28)*100</f>
        <v>136.87383378785705</v>
      </c>
      <c r="DM30" s="877">
        <f t="shared" ref="DM30:EA30" si="53">DM28/CW28*100</f>
        <v>0</v>
      </c>
      <c r="DN30" s="1093">
        <f t="shared" si="53"/>
        <v>139.5224630851398</v>
      </c>
      <c r="DO30" s="882">
        <f t="shared" si="53"/>
        <v>161.49983260796785</v>
      </c>
      <c r="DP30" s="2502">
        <f t="shared" si="53"/>
        <v>177.5</v>
      </c>
      <c r="DQ30" s="2493">
        <f t="shared" si="53"/>
        <v>0</v>
      </c>
      <c r="DR30" s="2480">
        <f t="shared" si="53"/>
        <v>0</v>
      </c>
      <c r="DS30" s="2480">
        <f t="shared" si="53"/>
        <v>0</v>
      </c>
      <c r="DT30" s="2480">
        <f t="shared" si="53"/>
        <v>0</v>
      </c>
      <c r="DU30" s="2480">
        <f t="shared" si="53"/>
        <v>0</v>
      </c>
      <c r="DV30" s="2480">
        <f t="shared" si="53"/>
        <v>0</v>
      </c>
      <c r="DW30" s="2480">
        <f t="shared" si="53"/>
        <v>0</v>
      </c>
      <c r="DX30" s="2480">
        <f t="shared" si="53"/>
        <v>0</v>
      </c>
      <c r="DY30" s="2480">
        <f t="shared" si="53"/>
        <v>0</v>
      </c>
      <c r="DZ30" s="2480">
        <f t="shared" si="53"/>
        <v>0</v>
      </c>
      <c r="EA30" s="2481">
        <f t="shared" si="53"/>
        <v>0</v>
      </c>
      <c r="EB30" s="2120">
        <f>EB28/SUM(CZ28:DK28)*100</f>
        <v>11.168204697986576</v>
      </c>
      <c r="EC30" s="876" t="e">
        <f>EC28/DM28*100</f>
        <v>#DIV/0!</v>
      </c>
      <c r="ED30" s="1093">
        <f>ED28/DN28*100</f>
        <v>23.981085341139384</v>
      </c>
      <c r="EE30" s="883">
        <f>EE28/DO28*100</f>
        <v>0</v>
      </c>
    </row>
    <row r="31" spans="2:135" ht="27.75" customHeight="1">
      <c r="B31" s="1685"/>
      <c r="C31" s="2799" t="s">
        <v>72</v>
      </c>
      <c r="D31" s="2805"/>
      <c r="E31" s="588"/>
      <c r="F31" s="588"/>
      <c r="G31" s="743"/>
      <c r="H31" s="589">
        <v>0</v>
      </c>
      <c r="I31" s="590">
        <v>0</v>
      </c>
      <c r="J31" s="591">
        <v>0</v>
      </c>
      <c r="K31" s="743">
        <v>0</v>
      </c>
      <c r="L31" s="589">
        <v>193</v>
      </c>
      <c r="M31" s="590">
        <v>0</v>
      </c>
      <c r="N31" s="591">
        <v>0</v>
      </c>
      <c r="O31" s="743">
        <v>0</v>
      </c>
      <c r="P31" s="589">
        <v>22</v>
      </c>
      <c r="Q31" s="590">
        <v>912</v>
      </c>
      <c r="R31" s="591">
        <v>20</v>
      </c>
      <c r="S31" s="743">
        <v>0</v>
      </c>
      <c r="T31" s="589">
        <v>16309</v>
      </c>
      <c r="U31" s="590">
        <v>19274</v>
      </c>
      <c r="V31" s="591">
        <v>4394</v>
      </c>
      <c r="W31" s="743">
        <v>8710</v>
      </c>
      <c r="X31" s="589">
        <v>16929</v>
      </c>
      <c r="Y31" s="590">
        <v>16812</v>
      </c>
      <c r="Z31" s="591">
        <v>6627</v>
      </c>
      <c r="AA31" s="743">
        <v>7378</v>
      </c>
      <c r="AB31" s="589">
        <v>14692</v>
      </c>
      <c r="AC31" s="590">
        <v>12492</v>
      </c>
      <c r="AD31" s="591">
        <v>10152</v>
      </c>
      <c r="AE31" s="743">
        <v>9231</v>
      </c>
      <c r="AF31" s="589">
        <v>5163</v>
      </c>
      <c r="AG31" s="590">
        <v>3768</v>
      </c>
      <c r="AH31" s="591">
        <v>3385</v>
      </c>
      <c r="AI31" s="743">
        <v>3184</v>
      </c>
      <c r="AJ31" s="589">
        <v>2706</v>
      </c>
      <c r="AK31" s="590">
        <v>7125</v>
      </c>
      <c r="AL31" s="591">
        <v>235</v>
      </c>
      <c r="AM31" s="743">
        <v>109</v>
      </c>
      <c r="AN31" s="592">
        <v>1384</v>
      </c>
      <c r="AO31" s="592">
        <v>1365</v>
      </c>
      <c r="AP31" s="592">
        <v>1835</v>
      </c>
      <c r="AQ31" s="592">
        <v>2041</v>
      </c>
      <c r="AR31" s="592">
        <v>2322</v>
      </c>
      <c r="AS31" s="592">
        <v>2027</v>
      </c>
      <c r="AT31" s="592">
        <v>2028</v>
      </c>
      <c r="AU31" s="592">
        <v>2142</v>
      </c>
      <c r="AV31" s="592">
        <v>2284</v>
      </c>
      <c r="AW31" s="592">
        <v>1958</v>
      </c>
      <c r="AX31" s="592">
        <v>2204</v>
      </c>
      <c r="AY31" s="593">
        <v>2682</v>
      </c>
      <c r="AZ31" s="589">
        <v>24272</v>
      </c>
      <c r="BA31" s="590">
        <v>27863</v>
      </c>
      <c r="BB31" s="611">
        <v>10974</v>
      </c>
      <c r="BC31" s="743">
        <v>12844</v>
      </c>
      <c r="BD31" s="593">
        <v>1903</v>
      </c>
      <c r="BE31" s="594">
        <v>2439</v>
      </c>
      <c r="BF31" s="594">
        <v>3833</v>
      </c>
      <c r="BG31" s="594">
        <v>3264</v>
      </c>
      <c r="BH31" s="594">
        <v>3600</v>
      </c>
      <c r="BI31" s="594">
        <v>2874</v>
      </c>
      <c r="BJ31" s="594">
        <v>2640</v>
      </c>
      <c r="BK31" s="594">
        <v>2674</v>
      </c>
      <c r="BL31" s="594">
        <v>2765</v>
      </c>
      <c r="BM31" s="594">
        <v>2415</v>
      </c>
      <c r="BN31" s="594">
        <v>2791</v>
      </c>
      <c r="BO31" s="594">
        <v>3067</v>
      </c>
      <c r="BP31" s="1106">
        <v>34265</v>
      </c>
      <c r="BQ31" s="1300">
        <v>31868</v>
      </c>
      <c r="BR31" s="591">
        <v>17913</v>
      </c>
      <c r="BS31" s="1309">
        <f>BG31+BH31+BI31+BJ31+BK31+BL31</f>
        <v>17817</v>
      </c>
      <c r="BT31" s="593">
        <v>1456</v>
      </c>
      <c r="BU31" s="597">
        <v>1770</v>
      </c>
      <c r="BV31" s="613">
        <v>2552</v>
      </c>
      <c r="BW31" s="597">
        <v>2418</v>
      </c>
      <c r="BX31" s="597">
        <v>4632</v>
      </c>
      <c r="BY31" s="597">
        <v>3996</v>
      </c>
      <c r="BZ31" s="595">
        <v>4902</v>
      </c>
      <c r="CA31" s="597">
        <v>5682</v>
      </c>
      <c r="CB31" s="597">
        <v>4578</v>
      </c>
      <c r="CC31" s="595">
        <v>5337</v>
      </c>
      <c r="CD31" s="597">
        <v>4687</v>
      </c>
      <c r="CE31" s="1094">
        <v>4945</v>
      </c>
      <c r="CF31" s="1264">
        <f>SUM(BT31:CE31)</f>
        <v>46955</v>
      </c>
      <c r="CG31" s="622">
        <f>BW31+BX31+BY31+BZ31+CA31+CB31+CC31+CD31+CE31+CJ31+CK31+CL31</f>
        <v>48984</v>
      </c>
      <c r="CH31" s="1312">
        <f>BT31+BU31+BV31+BW31+BX31+BY31</f>
        <v>16824</v>
      </c>
      <c r="CI31" s="1463">
        <f>BW31+BX31+BY31+BZ31+CA31+CB31</f>
        <v>26208</v>
      </c>
      <c r="CJ31" s="1251">
        <v>3134</v>
      </c>
      <c r="CK31" s="597">
        <v>2519</v>
      </c>
      <c r="CL31" s="597">
        <v>2154</v>
      </c>
      <c r="CM31" s="597">
        <v>1516</v>
      </c>
      <c r="CN31" s="597">
        <v>2491</v>
      </c>
      <c r="CO31" s="597">
        <v>3001</v>
      </c>
      <c r="CP31" s="1410">
        <v>3197</v>
      </c>
      <c r="CQ31" s="1410">
        <v>4078</v>
      </c>
      <c r="CR31" s="1410">
        <v>4941</v>
      </c>
      <c r="CS31" s="1410">
        <v>4188</v>
      </c>
      <c r="CT31" s="1410">
        <v>4545</v>
      </c>
      <c r="CU31" s="1410">
        <v>5782</v>
      </c>
      <c r="CV31" s="2102">
        <f>SUM(CJ31:CU31)</f>
        <v>41546</v>
      </c>
      <c r="CW31" s="622">
        <v>52343</v>
      </c>
      <c r="CX31" s="591">
        <v>14815</v>
      </c>
      <c r="CY31" s="2109">
        <f>CM31+CN31+CO31+CP31+CQ31+CR31</f>
        <v>19224</v>
      </c>
      <c r="CZ31" s="1410">
        <v>4253</v>
      </c>
      <c r="DA31" s="1410">
        <v>5677</v>
      </c>
      <c r="DB31" s="1410">
        <v>8674</v>
      </c>
      <c r="DC31" s="1410">
        <v>10392</v>
      </c>
      <c r="DD31" s="1410">
        <v>11655</v>
      </c>
      <c r="DE31" s="1410">
        <v>11469</v>
      </c>
      <c r="DF31" s="1410">
        <v>9573</v>
      </c>
      <c r="DG31" s="1410">
        <v>8619</v>
      </c>
      <c r="DH31" s="1410">
        <v>9089</v>
      </c>
      <c r="DI31" s="1410">
        <v>8769</v>
      </c>
      <c r="DJ31" s="1410">
        <v>6617</v>
      </c>
      <c r="DK31" s="1410">
        <v>7559</v>
      </c>
      <c r="DL31" s="2094">
        <f>SUM(CZ31:DK31)</f>
        <v>102346</v>
      </c>
      <c r="DM31" s="1614"/>
      <c r="DN31" s="1454">
        <f>CZ31+DA31+DB31+DC31+DD31+DE31</f>
        <v>52120</v>
      </c>
      <c r="DO31" s="2185">
        <f>DC31+DD31+DE31+DF31+DG31+DH31</f>
        <v>60797</v>
      </c>
      <c r="DP31" s="2500">
        <v>7474</v>
      </c>
      <c r="DQ31" s="2491"/>
      <c r="DR31" s="2476"/>
      <c r="DS31" s="2476"/>
      <c r="DT31" s="2476"/>
      <c r="DU31" s="2476"/>
      <c r="DV31" s="2476"/>
      <c r="DW31" s="2476"/>
      <c r="DX31" s="2476"/>
      <c r="DY31" s="2476"/>
      <c r="DZ31" s="2476"/>
      <c r="EA31" s="2477"/>
      <c r="EB31" s="2118">
        <f>SUM(DP31:EA31)</f>
        <v>7474</v>
      </c>
      <c r="EC31" s="622"/>
      <c r="ED31" s="1454">
        <f>DP31+DQ31+DR31+DS31+DT31+DU31</f>
        <v>7474</v>
      </c>
      <c r="EE31" s="1458">
        <f>DS31+DT31+DU31+DV31+DW31+DX31</f>
        <v>0</v>
      </c>
    </row>
    <row r="32" spans="2:135" ht="27.75" customHeight="1" thickBot="1">
      <c r="B32" s="1685"/>
      <c r="C32" s="2799"/>
      <c r="D32" s="2805"/>
      <c r="E32" s="108"/>
      <c r="F32" s="108"/>
      <c r="G32" s="843" t="e">
        <f>G33-100</f>
        <v>#DIV/0!</v>
      </c>
      <c r="H32" s="454"/>
      <c r="I32" s="455"/>
      <c r="J32" s="615"/>
      <c r="K32" s="843"/>
      <c r="L32" s="454"/>
      <c r="M32" s="455"/>
      <c r="N32" s="615"/>
      <c r="O32" s="844"/>
      <c r="P32" s="454">
        <f>P33-100</f>
        <v>-88.601036269430054</v>
      </c>
      <c r="Q32" s="455"/>
      <c r="R32" s="615"/>
      <c r="S32" s="844"/>
      <c r="T32" s="598">
        <f>T33-100</f>
        <v>74031.818181818191</v>
      </c>
      <c r="U32" s="455">
        <f t="shared" ref="U32:BX32" si="54">U33-100</f>
        <v>2013.3771929824561</v>
      </c>
      <c r="V32" s="615"/>
      <c r="W32" s="844"/>
      <c r="X32" s="454">
        <f t="shared" si="54"/>
        <v>3.8015819486173257</v>
      </c>
      <c r="Y32" s="455">
        <f t="shared" si="54"/>
        <v>-12.773684756667009</v>
      </c>
      <c r="Z32" s="615">
        <f>Z33-100</f>
        <v>50.819299044151137</v>
      </c>
      <c r="AA32" s="844">
        <f>AA33-100</f>
        <v>-15.292766934557974</v>
      </c>
      <c r="AB32" s="454">
        <f t="shared" si="54"/>
        <v>-13.214011459625496</v>
      </c>
      <c r="AC32" s="455">
        <f t="shared" si="54"/>
        <v>-25.695931477516069</v>
      </c>
      <c r="AD32" s="615">
        <f>AD33-100</f>
        <v>53.191489361702139</v>
      </c>
      <c r="AE32" s="844">
        <f>AE33-100</f>
        <v>25.115207373271886</v>
      </c>
      <c r="AF32" s="454">
        <f t="shared" si="54"/>
        <v>-64.858426354478624</v>
      </c>
      <c r="AG32" s="455">
        <f t="shared" si="54"/>
        <v>-69.836695485110468</v>
      </c>
      <c r="AH32" s="615">
        <f>AH33-100</f>
        <v>-66.65681639085895</v>
      </c>
      <c r="AI32" s="842">
        <f>AI33-100</f>
        <v>-65.507528978442195</v>
      </c>
      <c r="AJ32" s="454">
        <f t="shared" si="54"/>
        <v>-47.588611272515976</v>
      </c>
      <c r="AK32" s="455">
        <f t="shared" si="54"/>
        <v>89.092356687898103</v>
      </c>
      <c r="AL32" s="615">
        <f>AL33-100</f>
        <v>-93.057607090103403</v>
      </c>
      <c r="AM32" s="842">
        <f>AM33-100</f>
        <v>-96.576633165829151</v>
      </c>
      <c r="AN32" s="457">
        <f t="shared" si="54"/>
        <v>-100</v>
      </c>
      <c r="AO32" s="458">
        <f t="shared" si="54"/>
        <v>-100</v>
      </c>
      <c r="AP32" s="458">
        <f t="shared" si="54"/>
        <v>-100</v>
      </c>
      <c r="AQ32" s="458">
        <f t="shared" si="54"/>
        <v>-100</v>
      </c>
      <c r="AR32" s="458">
        <f t="shared" si="54"/>
        <v>-100</v>
      </c>
      <c r="AS32" s="458">
        <f t="shared" si="54"/>
        <v>-100</v>
      </c>
      <c r="AT32" s="458">
        <f t="shared" si="54"/>
        <v>-100</v>
      </c>
      <c r="AU32" s="458">
        <f t="shared" si="54"/>
        <v>-100</v>
      </c>
      <c r="AV32" s="458">
        <f t="shared" si="54"/>
        <v>-100</v>
      </c>
      <c r="AW32" s="458">
        <f t="shared" si="54"/>
        <v>-100</v>
      </c>
      <c r="AX32" s="458">
        <f t="shared" si="54"/>
        <v>-100</v>
      </c>
      <c r="AY32" s="458">
        <f t="shared" si="54"/>
        <v>-100</v>
      </c>
      <c r="AZ32" s="459">
        <f t="shared" si="54"/>
        <v>796.96969696969688</v>
      </c>
      <c r="BA32" s="460">
        <f t="shared" si="54"/>
        <v>291.059649122807</v>
      </c>
      <c r="BB32" s="1260">
        <f>BB33-100</f>
        <v>4569.7872340425529</v>
      </c>
      <c r="BC32" s="841">
        <f>BC33-100</f>
        <v>11683.48623853211</v>
      </c>
      <c r="BD32" s="457">
        <f t="shared" si="54"/>
        <v>37.5</v>
      </c>
      <c r="BE32" s="458">
        <f t="shared" si="54"/>
        <v>78.681318681318686</v>
      </c>
      <c r="BF32" s="458">
        <f t="shared" si="54"/>
        <v>108.88283378746593</v>
      </c>
      <c r="BG32" s="458">
        <f t="shared" si="54"/>
        <v>59.92160705536503</v>
      </c>
      <c r="BH32" s="458">
        <f t="shared" si="54"/>
        <v>55.0387596899225</v>
      </c>
      <c r="BI32" s="458">
        <f t="shared" si="54"/>
        <v>41.785890478539699</v>
      </c>
      <c r="BJ32" s="458">
        <f t="shared" si="54"/>
        <v>30.177514792899416</v>
      </c>
      <c r="BK32" s="458">
        <f t="shared" si="54"/>
        <v>24.83660130718954</v>
      </c>
      <c r="BL32" s="458">
        <f t="shared" si="54"/>
        <v>21.059544658493863</v>
      </c>
      <c r="BM32" s="458">
        <f t="shared" si="54"/>
        <v>23.340143003064355</v>
      </c>
      <c r="BN32" s="458">
        <f t="shared" si="54"/>
        <v>26.633393829401086</v>
      </c>
      <c r="BO32" s="458">
        <f t="shared" si="54"/>
        <v>14.354958985831473</v>
      </c>
      <c r="BP32" s="1108">
        <f t="shared" si="54"/>
        <v>41.170896506262352</v>
      </c>
      <c r="BQ32" s="1303">
        <f t="shared" si="54"/>
        <v>14.37390087212431</v>
      </c>
      <c r="BR32" s="1314">
        <f>BR33-100</f>
        <v>63.231273920174971</v>
      </c>
      <c r="BS32" s="1310">
        <f>BS33-100</f>
        <v>38.718467767050754</v>
      </c>
      <c r="BT32" s="457">
        <f t="shared" si="54"/>
        <v>-23.48922753547032</v>
      </c>
      <c r="BU32" s="461">
        <f t="shared" si="54"/>
        <v>-27.429274292742917</v>
      </c>
      <c r="BV32" s="616">
        <f t="shared" si="54"/>
        <v>-33.420297417166708</v>
      </c>
      <c r="BW32" s="462">
        <f t="shared" si="54"/>
        <v>-25.919117647058826</v>
      </c>
      <c r="BX32" s="462">
        <f t="shared" si="54"/>
        <v>28.666666666666657</v>
      </c>
      <c r="BY32" s="462">
        <f t="shared" ref="BY32:EE32" si="55">BY33-100</f>
        <v>39.039665970772433</v>
      </c>
      <c r="BZ32" s="461">
        <f t="shared" si="55"/>
        <v>85.681818181818187</v>
      </c>
      <c r="CA32" s="462">
        <f t="shared" si="55"/>
        <v>112.49065071054599</v>
      </c>
      <c r="CB32" s="462">
        <f t="shared" si="55"/>
        <v>65.569620253164544</v>
      </c>
      <c r="CC32" s="461">
        <v>120.99378881987576</v>
      </c>
      <c r="CD32" s="462">
        <f t="shared" si="55"/>
        <v>67.932640630598371</v>
      </c>
      <c r="CE32" s="1097">
        <f t="shared" si="55"/>
        <v>61.2324747310075</v>
      </c>
      <c r="CF32" s="1266">
        <f t="shared" si="55"/>
        <v>37.034875237122435</v>
      </c>
      <c r="CG32" s="1305">
        <f t="shared" si="55"/>
        <v>53.709049830551038</v>
      </c>
      <c r="CH32" s="456">
        <f>CH33-100</f>
        <v>-6.0793836878244747</v>
      </c>
      <c r="CI32" s="1464">
        <f t="shared" si="55"/>
        <v>47.095470617949132</v>
      </c>
      <c r="CJ32" s="1255">
        <f t="shared" si="55"/>
        <v>115.24725274725273</v>
      </c>
      <c r="CK32" s="462">
        <f t="shared" si="55"/>
        <v>42.316384180790948</v>
      </c>
      <c r="CL32" s="462">
        <f t="shared" si="55"/>
        <v>-15.595611285266457</v>
      </c>
      <c r="CM32" s="462">
        <f t="shared" si="55"/>
        <v>-37.303556658395365</v>
      </c>
      <c r="CN32" s="462">
        <f t="shared" si="55"/>
        <v>-46.221934369602771</v>
      </c>
      <c r="CO32" s="462">
        <f t="shared" si="55"/>
        <v>-24.899899899899907</v>
      </c>
      <c r="CP32" s="1415">
        <f t="shared" si="55"/>
        <v>-34.78172174622604</v>
      </c>
      <c r="CQ32" s="1415">
        <f t="shared" si="55"/>
        <v>-28.229496656107003</v>
      </c>
      <c r="CR32" s="1415">
        <f t="shared" si="55"/>
        <v>7.9292267365661786</v>
      </c>
      <c r="CS32" s="1415">
        <f t="shared" si="55"/>
        <v>-21.528948847667223</v>
      </c>
      <c r="CT32" s="1415">
        <f t="shared" si="55"/>
        <v>-3.0296564966929793</v>
      </c>
      <c r="CU32" s="1415">
        <f t="shared" si="55"/>
        <v>16.926188068756318</v>
      </c>
      <c r="CV32" s="2103">
        <f t="shared" si="55"/>
        <v>-11.519539985092109</v>
      </c>
      <c r="CW32" s="2115">
        <f t="shared" si="55"/>
        <v>6.8573411726277982</v>
      </c>
      <c r="CX32" s="456">
        <f>CX33-100</f>
        <v>-11.941274369947692</v>
      </c>
      <c r="CY32" s="1708">
        <f t="shared" si="55"/>
        <v>-26.64835164835165</v>
      </c>
      <c r="CZ32" s="1415">
        <f t="shared" si="55"/>
        <v>35.705169112954707</v>
      </c>
      <c r="DA32" s="1415">
        <f t="shared" si="55"/>
        <v>125.36720921000395</v>
      </c>
      <c r="DB32" s="1415">
        <f t="shared" si="55"/>
        <v>302.69266480965643</v>
      </c>
      <c r="DC32" s="1415">
        <f t="shared" si="55"/>
        <v>585.48812664907655</v>
      </c>
      <c r="DD32" s="1415">
        <f t="shared" si="55"/>
        <v>367.88438378161379</v>
      </c>
      <c r="DE32" s="1415">
        <f t="shared" si="55"/>
        <v>282.17260913028991</v>
      </c>
      <c r="DF32" s="1415">
        <f t="shared" si="55"/>
        <v>199.43697216140134</v>
      </c>
      <c r="DG32" s="1415">
        <f t="shared" si="55"/>
        <v>111.35360470819026</v>
      </c>
      <c r="DH32" s="1415">
        <f t="shared" si="55"/>
        <v>83.950617283950606</v>
      </c>
      <c r="DI32" s="1415">
        <f t="shared" si="55"/>
        <v>109.3839541547278</v>
      </c>
      <c r="DJ32" s="1415">
        <f t="shared" si="55"/>
        <v>45.588558855885594</v>
      </c>
      <c r="DK32" s="1415">
        <f t="shared" si="55"/>
        <v>30.73331027326185</v>
      </c>
      <c r="DL32" s="2099">
        <f t="shared" si="55"/>
        <v>146.34381167862128</v>
      </c>
      <c r="DM32" s="2093">
        <f t="shared" si="55"/>
        <v>-100</v>
      </c>
      <c r="DN32" s="1443">
        <f>DN33-100</f>
        <v>251.80560242996961</v>
      </c>
      <c r="DO32" s="1578">
        <f t="shared" si="55"/>
        <v>216.255722014149</v>
      </c>
      <c r="DP32" s="2507">
        <f t="shared" si="55"/>
        <v>75.734775452621676</v>
      </c>
      <c r="DQ32" s="2496">
        <f t="shared" si="55"/>
        <v>-100</v>
      </c>
      <c r="DR32" s="2486">
        <f t="shared" si="55"/>
        <v>-100</v>
      </c>
      <c r="DS32" s="2486">
        <f t="shared" si="55"/>
        <v>-100</v>
      </c>
      <c r="DT32" s="2486">
        <f t="shared" si="55"/>
        <v>-100</v>
      </c>
      <c r="DU32" s="2486">
        <f t="shared" si="55"/>
        <v>-100</v>
      </c>
      <c r="DV32" s="2486">
        <f t="shared" si="55"/>
        <v>-100</v>
      </c>
      <c r="DW32" s="2486">
        <f t="shared" si="55"/>
        <v>-100</v>
      </c>
      <c r="DX32" s="2486">
        <f t="shared" si="55"/>
        <v>-100</v>
      </c>
      <c r="DY32" s="2486">
        <f t="shared" si="55"/>
        <v>-100</v>
      </c>
      <c r="DZ32" s="2486">
        <f t="shared" si="55"/>
        <v>-100</v>
      </c>
      <c r="EA32" s="2485">
        <f t="shared" si="55"/>
        <v>-100</v>
      </c>
      <c r="EB32" s="2124">
        <f t="shared" si="55"/>
        <v>-92.697320852793467</v>
      </c>
      <c r="EC32" s="1305" t="e">
        <f t="shared" si="55"/>
        <v>#DIV/0!</v>
      </c>
      <c r="ED32" s="1443">
        <f>ED33-100</f>
        <v>-85.660015349194168</v>
      </c>
      <c r="EE32" s="1459">
        <f t="shared" si="55"/>
        <v>-100</v>
      </c>
    </row>
    <row r="33" spans="2:135" s="884" customFormat="1" ht="27.75" hidden="1" customHeight="1" thickBot="1">
      <c r="B33" s="1686"/>
      <c r="C33" s="2806"/>
      <c r="D33" s="2807"/>
      <c r="E33" s="854"/>
      <c r="F33" s="854"/>
      <c r="G33" s="874" t="e">
        <f>G31/A31*100</f>
        <v>#DIV/0!</v>
      </c>
      <c r="H33" s="875">
        <v>0</v>
      </c>
      <c r="I33" s="875"/>
      <c r="J33" s="875"/>
      <c r="K33" s="874" t="e">
        <f>K31/G31*100</f>
        <v>#DIV/0!</v>
      </c>
      <c r="L33" s="875">
        <v>0</v>
      </c>
      <c r="M33" s="875"/>
      <c r="N33" s="875"/>
      <c r="O33" s="874" t="e">
        <f>O31/K31*100</f>
        <v>#DIV/0!</v>
      </c>
      <c r="P33" s="875">
        <f>P31/L31*100</f>
        <v>11.398963730569948</v>
      </c>
      <c r="Q33" s="875"/>
      <c r="R33" s="875"/>
      <c r="S33" s="874" t="e">
        <f>S31/O31*100</f>
        <v>#DIV/0!</v>
      </c>
      <c r="T33" s="1562">
        <f>T31/P31*100</f>
        <v>74131.818181818191</v>
      </c>
      <c r="U33" s="875">
        <v>2113.3771929824561</v>
      </c>
      <c r="V33" s="875"/>
      <c r="W33" s="874" t="e">
        <f>W31/S31*100</f>
        <v>#DIV/0!</v>
      </c>
      <c r="X33" s="875">
        <v>103.80158194861733</v>
      </c>
      <c r="Y33" s="875">
        <v>87.226315243332991</v>
      </c>
      <c r="Z33" s="875">
        <v>150.81929904415114</v>
      </c>
      <c r="AA33" s="874">
        <f>AA31/W31*100</f>
        <v>84.707233065442026</v>
      </c>
      <c r="AB33" s="875">
        <v>86.785988540374504</v>
      </c>
      <c r="AC33" s="875">
        <v>74.304068522483931</v>
      </c>
      <c r="AD33" s="875">
        <v>153.19148936170214</v>
      </c>
      <c r="AE33" s="874">
        <f>AE31/AA31*100</f>
        <v>125.11520737327189</v>
      </c>
      <c r="AF33" s="875">
        <v>35.141573645521376</v>
      </c>
      <c r="AG33" s="875">
        <v>30.163304514889528</v>
      </c>
      <c r="AH33" s="875">
        <v>33.343183609141057</v>
      </c>
      <c r="AI33" s="875">
        <f>AI31/AE31*100</f>
        <v>34.492471021557797</v>
      </c>
      <c r="AJ33" s="875">
        <v>52.411388727484024</v>
      </c>
      <c r="AK33" s="875">
        <v>189.0923566878981</v>
      </c>
      <c r="AL33" s="875">
        <v>6.9423929098966024</v>
      </c>
      <c r="AM33" s="875">
        <f>AM31/AI31*100</f>
        <v>3.4233668341708547</v>
      </c>
      <c r="AN33" s="875"/>
      <c r="AO33" s="875"/>
      <c r="AP33" s="875"/>
      <c r="AQ33" s="875"/>
      <c r="AR33" s="875"/>
      <c r="AS33" s="875"/>
      <c r="AT33" s="875"/>
      <c r="AU33" s="875"/>
      <c r="AV33" s="875"/>
      <c r="AW33" s="875"/>
      <c r="AX33" s="875"/>
      <c r="AY33" s="876"/>
      <c r="AZ33" s="892">
        <v>896.96969696969688</v>
      </c>
      <c r="BA33" s="875">
        <v>391.059649122807</v>
      </c>
      <c r="BB33" s="877">
        <v>4669.7872340425529</v>
      </c>
      <c r="BC33" s="875">
        <f>BC31/AM31*100</f>
        <v>11783.48623853211</v>
      </c>
      <c r="BD33" s="876">
        <v>137.5</v>
      </c>
      <c r="BE33" s="878">
        <v>178.68131868131869</v>
      </c>
      <c r="BF33" s="878">
        <v>208.88283378746593</v>
      </c>
      <c r="BG33" s="878">
        <v>159.92160705536503</v>
      </c>
      <c r="BH33" s="878">
        <v>155.0387596899225</v>
      </c>
      <c r="BI33" s="878">
        <v>141.7858904785397</v>
      </c>
      <c r="BJ33" s="878">
        <v>130.17751479289942</v>
      </c>
      <c r="BK33" s="878">
        <v>124.83660130718954</v>
      </c>
      <c r="BL33" s="878">
        <v>121.05954465849386</v>
      </c>
      <c r="BM33" s="878">
        <v>123.34014300306436</v>
      </c>
      <c r="BN33" s="878">
        <v>126.63339382940109</v>
      </c>
      <c r="BO33" s="878">
        <v>114.35495898583147</v>
      </c>
      <c r="BP33" s="1104">
        <v>141.17089650626235</v>
      </c>
      <c r="BQ33" s="875">
        <f>BQ31/BA31*100</f>
        <v>114.37390087212431</v>
      </c>
      <c r="BR33" s="875">
        <v>163.23127392017497</v>
      </c>
      <c r="BS33" s="875">
        <f>BS31/BC31*100</f>
        <v>138.71846776705075</v>
      </c>
      <c r="BT33" s="877">
        <v>76.51077246452968</v>
      </c>
      <c r="BU33" s="880">
        <v>72.570725707257083</v>
      </c>
      <c r="BV33" s="880">
        <f>BV31/BF31*100</f>
        <v>66.579702582833292</v>
      </c>
      <c r="BW33" s="880">
        <v>74.080882352941174</v>
      </c>
      <c r="BX33" s="880">
        <v>128.66666666666666</v>
      </c>
      <c r="BY33" s="880">
        <f>BY31/BI31*100</f>
        <v>139.03966597077243</v>
      </c>
      <c r="BZ33" s="881">
        <f>BZ31/BJ31*100</f>
        <v>185.68181818181819</v>
      </c>
      <c r="CA33" s="880">
        <f>CA31/BK31*100</f>
        <v>212.49065071054599</v>
      </c>
      <c r="CB33" s="880">
        <f>CB31/BL31*100</f>
        <v>165.56962025316454</v>
      </c>
      <c r="CC33" s="881"/>
      <c r="CD33" s="880">
        <f>CD31/BN31*100</f>
        <v>167.93264063059837</v>
      </c>
      <c r="CE33" s="1110">
        <f>CE31/BO31*100</f>
        <v>161.2324747310075</v>
      </c>
      <c r="CF33" s="880">
        <f>CF31/SUM(BD31:BO31)*100</f>
        <v>137.03487523712244</v>
      </c>
      <c r="CG33" s="875">
        <f t="shared" ref="CG33:CU33" si="56">CG31/BQ31*100</f>
        <v>153.70904983055104</v>
      </c>
      <c r="CH33" s="1268">
        <f t="shared" si="56"/>
        <v>93.920616312175525</v>
      </c>
      <c r="CI33" s="876">
        <f t="shared" si="56"/>
        <v>147.09547061794913</v>
      </c>
      <c r="CJ33" s="1253">
        <f t="shared" si="56"/>
        <v>215.24725274725273</v>
      </c>
      <c r="CK33" s="1277">
        <f t="shared" si="56"/>
        <v>142.31638418079095</v>
      </c>
      <c r="CL33" s="1277">
        <f t="shared" si="56"/>
        <v>84.404388714733543</v>
      </c>
      <c r="CM33" s="1277">
        <f t="shared" si="56"/>
        <v>62.696443341604635</v>
      </c>
      <c r="CN33" s="1277">
        <f t="shared" si="56"/>
        <v>53.778065630397229</v>
      </c>
      <c r="CO33" s="1277">
        <f t="shared" si="56"/>
        <v>75.100100100100093</v>
      </c>
      <c r="CP33" s="1412">
        <f t="shared" si="56"/>
        <v>65.21827825377396</v>
      </c>
      <c r="CQ33" s="1412">
        <f t="shared" si="56"/>
        <v>71.770503343892997</v>
      </c>
      <c r="CR33" s="1412">
        <f t="shared" si="56"/>
        <v>107.92922673656618</v>
      </c>
      <c r="CS33" s="1412">
        <f t="shared" si="56"/>
        <v>78.471051152332777</v>
      </c>
      <c r="CT33" s="1412">
        <f t="shared" si="56"/>
        <v>96.970343503307021</v>
      </c>
      <c r="CU33" s="1412">
        <f t="shared" si="56"/>
        <v>116.92618806875632</v>
      </c>
      <c r="CV33" s="2104">
        <f>CV31/SUM(BT31:CE31)*100</f>
        <v>88.480460014907891</v>
      </c>
      <c r="CW33" s="875">
        <f t="shared" ref="CW33:DK33" si="57">CW31/CG31*100</f>
        <v>106.8573411726278</v>
      </c>
      <c r="CX33" s="2111">
        <f t="shared" si="57"/>
        <v>88.058725630052308</v>
      </c>
      <c r="CY33" s="877">
        <f t="shared" si="57"/>
        <v>73.35164835164835</v>
      </c>
      <c r="CZ33" s="1622">
        <f t="shared" si="57"/>
        <v>135.70516911295471</v>
      </c>
      <c r="DA33" s="1622">
        <f t="shared" si="57"/>
        <v>225.36720921000395</v>
      </c>
      <c r="DB33" s="1622">
        <f t="shared" si="57"/>
        <v>402.69266480965643</v>
      </c>
      <c r="DC33" s="1622">
        <f t="shared" si="57"/>
        <v>685.48812664907655</v>
      </c>
      <c r="DD33" s="1622">
        <f t="shared" si="57"/>
        <v>467.88438378161379</v>
      </c>
      <c r="DE33" s="1622">
        <f t="shared" si="57"/>
        <v>382.17260913028991</v>
      </c>
      <c r="DF33" s="1622">
        <f t="shared" si="57"/>
        <v>299.43697216140134</v>
      </c>
      <c r="DG33" s="1622">
        <f t="shared" si="57"/>
        <v>211.35360470819026</v>
      </c>
      <c r="DH33" s="1622">
        <f t="shared" si="57"/>
        <v>183.95061728395061</v>
      </c>
      <c r="DI33" s="1622">
        <f t="shared" si="57"/>
        <v>209.3839541547278</v>
      </c>
      <c r="DJ33" s="1412">
        <f t="shared" si="57"/>
        <v>145.58855885588559</v>
      </c>
      <c r="DK33" s="1622">
        <f t="shared" si="57"/>
        <v>130.73331027326185</v>
      </c>
      <c r="DL33" s="2096">
        <f>DL31/SUM(CJ31:CU31)*100</f>
        <v>246.34381167862128</v>
      </c>
      <c r="DM33" s="879">
        <f t="shared" ref="DM33:EA33" si="58">DM31/CW31*100</f>
        <v>0</v>
      </c>
      <c r="DN33" s="1268">
        <f t="shared" si="58"/>
        <v>351.80560242996961</v>
      </c>
      <c r="DO33" s="882">
        <f t="shared" si="58"/>
        <v>316.255722014149</v>
      </c>
      <c r="DP33" s="2504">
        <f t="shared" si="58"/>
        <v>175.73477545262168</v>
      </c>
      <c r="DQ33" s="2495">
        <f t="shared" si="58"/>
        <v>0</v>
      </c>
      <c r="DR33" s="1622">
        <f t="shared" si="58"/>
        <v>0</v>
      </c>
      <c r="DS33" s="1622">
        <f t="shared" si="58"/>
        <v>0</v>
      </c>
      <c r="DT33" s="1622">
        <f t="shared" si="58"/>
        <v>0</v>
      </c>
      <c r="DU33" s="1622">
        <f t="shared" si="58"/>
        <v>0</v>
      </c>
      <c r="DV33" s="1622">
        <f t="shared" si="58"/>
        <v>0</v>
      </c>
      <c r="DW33" s="1622">
        <f t="shared" si="58"/>
        <v>0</v>
      </c>
      <c r="DX33" s="1622">
        <f t="shared" si="58"/>
        <v>0</v>
      </c>
      <c r="DY33" s="1622">
        <f t="shared" si="58"/>
        <v>0</v>
      </c>
      <c r="DZ33" s="1412">
        <f t="shared" si="58"/>
        <v>0</v>
      </c>
      <c r="EA33" s="1277">
        <f t="shared" si="58"/>
        <v>0</v>
      </c>
      <c r="EB33" s="2120">
        <f>EB31/SUM(CZ31:DK31)*100</f>
        <v>7.3026791472065353</v>
      </c>
      <c r="EC33" s="875" t="e">
        <f>EC31/DM31*100</f>
        <v>#DIV/0!</v>
      </c>
      <c r="ED33" s="1268">
        <f>ED31/DN31*100</f>
        <v>14.339984650805832</v>
      </c>
      <c r="EE33" s="883">
        <f>EE31/DO31*100</f>
        <v>0</v>
      </c>
    </row>
    <row r="34" spans="2:135" ht="27.75" customHeight="1" thickTop="1" thickBot="1">
      <c r="B34" s="64" t="s">
        <v>175</v>
      </c>
      <c r="C34" s="65"/>
      <c r="D34" s="65"/>
      <c r="E34" s="65"/>
      <c r="F34" s="65"/>
      <c r="G34" s="617"/>
      <c r="H34" s="617"/>
      <c r="I34" s="617"/>
      <c r="J34" s="617"/>
      <c r="K34" s="617"/>
      <c r="L34" s="617"/>
      <c r="M34" s="617"/>
      <c r="N34" s="617"/>
      <c r="O34" s="617"/>
      <c r="P34" s="617"/>
      <c r="Q34" s="617"/>
      <c r="R34" s="617"/>
      <c r="S34" s="617"/>
      <c r="T34" s="617"/>
      <c r="U34" s="617"/>
      <c r="V34" s="617"/>
      <c r="W34" s="617"/>
      <c r="X34" s="617"/>
      <c r="Y34" s="617"/>
      <c r="Z34" s="617"/>
      <c r="AA34" s="617"/>
      <c r="AB34" s="617"/>
      <c r="AC34" s="617"/>
      <c r="AD34" s="617"/>
      <c r="AE34" s="617"/>
      <c r="AF34" s="617"/>
      <c r="AG34" s="617"/>
      <c r="AH34" s="617"/>
      <c r="AI34" s="617"/>
      <c r="AJ34" s="617"/>
      <c r="AK34" s="617"/>
      <c r="AL34" s="617"/>
      <c r="AM34" s="617"/>
      <c r="AN34" s="617"/>
      <c r="AO34" s="617"/>
      <c r="AP34" s="617"/>
      <c r="AQ34" s="617"/>
      <c r="AR34" s="617"/>
      <c r="AS34" s="617"/>
      <c r="AT34" s="617"/>
      <c r="AU34" s="617"/>
      <c r="AV34" s="617"/>
      <c r="AW34" s="617"/>
      <c r="AX34" s="617"/>
      <c r="AY34" s="617"/>
      <c r="AZ34" s="618"/>
      <c r="BA34" s="618"/>
      <c r="BB34" s="618"/>
      <c r="BC34" s="617"/>
      <c r="BD34" s="618"/>
      <c r="BE34" s="618"/>
      <c r="BF34" s="618"/>
      <c r="BG34" s="618"/>
      <c r="BH34" s="618"/>
      <c r="BI34" s="618"/>
      <c r="BJ34" s="618"/>
      <c r="BK34" s="618"/>
      <c r="BL34" s="618"/>
      <c r="BM34" s="618"/>
      <c r="BN34" s="618"/>
      <c r="BO34" s="618"/>
      <c r="BP34" s="618"/>
      <c r="BQ34" s="619"/>
      <c r="BR34" s="617"/>
      <c r="BS34" s="617"/>
      <c r="BT34" s="618"/>
      <c r="BU34" s="618"/>
      <c r="BV34" s="618"/>
      <c r="BW34" s="618"/>
      <c r="BX34" s="618"/>
      <c r="BY34" s="618"/>
      <c r="BZ34" s="618"/>
      <c r="CA34" s="618"/>
      <c r="CB34" s="618"/>
      <c r="CC34" s="618"/>
      <c r="CD34" s="618"/>
      <c r="CE34" s="618"/>
      <c r="CF34" s="617"/>
      <c r="CG34" s="618"/>
      <c r="CH34" s="1101"/>
      <c r="CI34" s="618"/>
      <c r="CJ34" s="618"/>
      <c r="CK34" s="618"/>
      <c r="CL34" s="618"/>
      <c r="CM34" s="618"/>
      <c r="CN34" s="618"/>
      <c r="CO34" s="1407"/>
      <c r="CP34" s="618"/>
      <c r="CQ34" s="618"/>
      <c r="CR34" s="618"/>
      <c r="CS34" s="618"/>
      <c r="CT34" s="618"/>
      <c r="CU34" s="618"/>
      <c r="CV34" s="617"/>
      <c r="CW34" s="618"/>
      <c r="CX34" s="1101"/>
      <c r="CY34" s="618"/>
      <c r="CZ34" s="618"/>
      <c r="DA34" s="618"/>
      <c r="DB34" s="618"/>
      <c r="DC34" s="618"/>
      <c r="DD34" s="618"/>
      <c r="DE34" s="618"/>
      <c r="DF34" s="618"/>
      <c r="DG34" s="618"/>
      <c r="DH34" s="618"/>
      <c r="DI34" s="618"/>
      <c r="DJ34" s="618"/>
      <c r="DK34" s="618"/>
      <c r="DL34" s="618"/>
      <c r="DM34" s="618"/>
      <c r="DN34" s="1101"/>
      <c r="DO34" s="2184"/>
      <c r="DP34" s="2505"/>
      <c r="DQ34" s="618"/>
      <c r="DR34" s="618"/>
      <c r="DS34" s="618"/>
      <c r="DT34" s="618"/>
      <c r="DU34" s="618"/>
      <c r="DV34" s="618"/>
      <c r="DW34" s="618"/>
      <c r="DX34" s="618"/>
      <c r="DY34" s="618"/>
      <c r="DZ34" s="618"/>
      <c r="EA34" s="618"/>
      <c r="EB34" s="618"/>
      <c r="EC34" s="618"/>
      <c r="ED34" s="1101"/>
      <c r="EE34" s="1461"/>
    </row>
    <row r="35" spans="2:135" ht="27.75" customHeight="1">
      <c r="B35" s="2574"/>
      <c r="C35" s="2804" t="s">
        <v>66</v>
      </c>
      <c r="D35" s="2798"/>
      <c r="E35" s="588"/>
      <c r="F35" s="588"/>
      <c r="G35" s="743"/>
      <c r="H35" s="589">
        <v>0</v>
      </c>
      <c r="I35" s="590">
        <v>0</v>
      </c>
      <c r="J35" s="591">
        <v>0</v>
      </c>
      <c r="K35" s="743">
        <v>0</v>
      </c>
      <c r="L35" s="589">
        <v>0</v>
      </c>
      <c r="M35" s="590">
        <v>0</v>
      </c>
      <c r="N35" s="591">
        <v>0</v>
      </c>
      <c r="O35" s="743">
        <v>0</v>
      </c>
      <c r="P35" s="589">
        <v>0</v>
      </c>
      <c r="Q35" s="590">
        <v>0</v>
      </c>
      <c r="R35" s="591">
        <v>0</v>
      </c>
      <c r="S35" s="743">
        <v>0</v>
      </c>
      <c r="T35" s="589">
        <v>0</v>
      </c>
      <c r="U35" s="590">
        <v>0</v>
      </c>
      <c r="V35" s="591">
        <v>0</v>
      </c>
      <c r="W35" s="743">
        <v>0</v>
      </c>
      <c r="X35" s="589">
        <v>0</v>
      </c>
      <c r="Y35" s="590">
        <v>0</v>
      </c>
      <c r="Z35" s="591">
        <v>0</v>
      </c>
      <c r="AA35" s="743">
        <v>0</v>
      </c>
      <c r="AB35" s="589">
        <v>7</v>
      </c>
      <c r="AC35" s="590">
        <v>102</v>
      </c>
      <c r="AD35" s="591">
        <v>0</v>
      </c>
      <c r="AE35" s="743">
        <v>0</v>
      </c>
      <c r="AF35" s="589">
        <v>507</v>
      </c>
      <c r="AG35" s="590">
        <v>691</v>
      </c>
      <c r="AH35" s="591">
        <v>260</v>
      </c>
      <c r="AI35" s="743">
        <v>261</v>
      </c>
      <c r="AJ35" s="589">
        <v>2046</v>
      </c>
      <c r="AK35" s="590">
        <v>2390</v>
      </c>
      <c r="AL35" s="591">
        <v>556</v>
      </c>
      <c r="AM35" s="743">
        <v>1071</v>
      </c>
      <c r="AN35" s="592">
        <v>204</v>
      </c>
      <c r="AO35" s="592">
        <v>224</v>
      </c>
      <c r="AP35" s="592">
        <v>195</v>
      </c>
      <c r="AQ35" s="592">
        <v>139</v>
      </c>
      <c r="AR35" s="592">
        <v>205</v>
      </c>
      <c r="AS35" s="592">
        <v>190</v>
      </c>
      <c r="AT35" s="592">
        <v>140</v>
      </c>
      <c r="AU35" s="592">
        <v>132</v>
      </c>
      <c r="AV35" s="592">
        <v>279</v>
      </c>
      <c r="AW35" s="592">
        <v>303</v>
      </c>
      <c r="AX35" s="592">
        <v>341</v>
      </c>
      <c r="AY35" s="593">
        <v>387</v>
      </c>
      <c r="AZ35" s="589">
        <f>2739+2</f>
        <v>2741</v>
      </c>
      <c r="BA35" s="590">
        <v>2724</v>
      </c>
      <c r="BB35" s="611">
        <v>1157</v>
      </c>
      <c r="BC35" s="743">
        <v>1085</v>
      </c>
      <c r="BD35" s="593">
        <f t="shared" ref="BD35:BO35" si="59">BD38+BD41</f>
        <v>274</v>
      </c>
      <c r="BE35" s="594">
        <f t="shared" si="59"/>
        <v>199</v>
      </c>
      <c r="BF35" s="594">
        <f t="shared" si="59"/>
        <v>138</v>
      </c>
      <c r="BG35" s="594">
        <f t="shared" si="59"/>
        <v>146</v>
      </c>
      <c r="BH35" s="594">
        <f t="shared" si="59"/>
        <v>127</v>
      </c>
      <c r="BI35" s="594">
        <f t="shared" si="59"/>
        <v>193</v>
      </c>
      <c r="BJ35" s="594">
        <f t="shared" si="59"/>
        <v>305</v>
      </c>
      <c r="BK35" s="594">
        <f t="shared" si="59"/>
        <v>174</v>
      </c>
      <c r="BL35" s="594">
        <f t="shared" si="59"/>
        <v>204</v>
      </c>
      <c r="BM35" s="594">
        <f t="shared" si="59"/>
        <v>146</v>
      </c>
      <c r="BN35" s="594">
        <f t="shared" si="59"/>
        <v>272</v>
      </c>
      <c r="BO35" s="594">
        <f t="shared" si="59"/>
        <v>279</v>
      </c>
      <c r="BP35" s="1102">
        <f>SUM(BD35:BO35)</f>
        <v>2457</v>
      </c>
      <c r="BQ35" s="622">
        <v>2412</v>
      </c>
      <c r="BR35" s="591">
        <v>1073</v>
      </c>
      <c r="BS35" s="1309">
        <f>BG35+BH35+BI35+BJ35+BK35+BL35</f>
        <v>1149</v>
      </c>
      <c r="BT35" s="593">
        <f t="shared" ref="BT35:CC35" si="60">BT38+BT41</f>
        <v>112</v>
      </c>
      <c r="BU35" s="595">
        <f t="shared" si="60"/>
        <v>235</v>
      </c>
      <c r="BV35" s="594">
        <f t="shared" si="60"/>
        <v>237</v>
      </c>
      <c r="BW35" s="594">
        <f t="shared" si="60"/>
        <v>268</v>
      </c>
      <c r="BX35" s="594">
        <f t="shared" si="60"/>
        <v>426</v>
      </c>
      <c r="BY35" s="594">
        <f t="shared" si="60"/>
        <v>284</v>
      </c>
      <c r="BZ35" s="594">
        <f t="shared" si="60"/>
        <v>205</v>
      </c>
      <c r="CA35" s="594">
        <f t="shared" si="60"/>
        <v>186</v>
      </c>
      <c r="CB35" s="902">
        <f t="shared" si="60"/>
        <v>132</v>
      </c>
      <c r="CC35" s="596">
        <f t="shared" si="60"/>
        <v>132</v>
      </c>
      <c r="CD35" s="597">
        <v>158</v>
      </c>
      <c r="CE35" s="1094">
        <v>119</v>
      </c>
      <c r="CF35" s="1264">
        <f>SUM(BT35:CE35)</f>
        <v>2494</v>
      </c>
      <c r="CG35" s="1298">
        <f>CG38+CG41</f>
        <v>2308</v>
      </c>
      <c r="CH35" s="1312">
        <f>BT35+BU35+BV35+BW35+BX35+BY35</f>
        <v>1562</v>
      </c>
      <c r="CI35" s="1463">
        <f>BW35+BX35+BY35+BZ35+CA35+CB35</f>
        <v>1501</v>
      </c>
      <c r="CJ35" s="1251">
        <v>104</v>
      </c>
      <c r="CK35" s="597">
        <v>215</v>
      </c>
      <c r="CL35" s="597">
        <f t="shared" ref="CL35:CV35" si="61">CL38+CL41</f>
        <v>79</v>
      </c>
      <c r="CM35" s="597">
        <f t="shared" si="61"/>
        <v>34</v>
      </c>
      <c r="CN35" s="597">
        <v>53</v>
      </c>
      <c r="CO35" s="597">
        <v>57</v>
      </c>
      <c r="CP35" s="1410">
        <f t="shared" si="61"/>
        <v>37</v>
      </c>
      <c r="CQ35" s="1410">
        <f t="shared" si="61"/>
        <v>106</v>
      </c>
      <c r="CR35" s="1410">
        <f t="shared" si="61"/>
        <v>217</v>
      </c>
      <c r="CS35" s="1410">
        <f t="shared" si="61"/>
        <v>154</v>
      </c>
      <c r="CT35" s="1410">
        <f t="shared" si="61"/>
        <v>187</v>
      </c>
      <c r="CU35" s="1410">
        <f t="shared" si="61"/>
        <v>527</v>
      </c>
      <c r="CV35" s="2102">
        <f t="shared" si="61"/>
        <v>1770</v>
      </c>
      <c r="CW35" s="622">
        <f t="shared" ref="CW35:DB35" si="62">CW38+CW41</f>
        <v>3320</v>
      </c>
      <c r="CX35" s="591">
        <f t="shared" si="62"/>
        <v>542</v>
      </c>
      <c r="CY35" s="2109">
        <f t="shared" si="62"/>
        <v>504</v>
      </c>
      <c r="CZ35" s="1410">
        <f t="shared" si="62"/>
        <v>445</v>
      </c>
      <c r="DA35" s="1410">
        <f t="shared" si="62"/>
        <v>440</v>
      </c>
      <c r="DB35" s="1410">
        <f t="shared" si="62"/>
        <v>1063</v>
      </c>
      <c r="DC35" s="1410">
        <f t="shared" ref="DC35:DK35" si="63">DC38+DC41</f>
        <v>675</v>
      </c>
      <c r="DD35" s="1410">
        <f t="shared" si="63"/>
        <v>607</v>
      </c>
      <c r="DE35" s="1410">
        <f t="shared" si="63"/>
        <v>477</v>
      </c>
      <c r="DF35" s="1410">
        <f t="shared" si="63"/>
        <v>421</v>
      </c>
      <c r="DG35" s="1410">
        <f t="shared" si="63"/>
        <v>292</v>
      </c>
      <c r="DH35" s="1410">
        <f t="shared" si="63"/>
        <v>599</v>
      </c>
      <c r="DI35" s="1410">
        <f t="shared" si="63"/>
        <v>473</v>
      </c>
      <c r="DJ35" s="1410">
        <f t="shared" si="63"/>
        <v>150</v>
      </c>
      <c r="DK35" s="1410">
        <f t="shared" si="63"/>
        <v>276</v>
      </c>
      <c r="DL35" s="2094">
        <f>DL38+DL41</f>
        <v>5918</v>
      </c>
      <c r="DM35" s="1614">
        <f>DM38+DM41</f>
        <v>0</v>
      </c>
      <c r="DN35" s="1454">
        <f>DN38+DN41</f>
        <v>3707</v>
      </c>
      <c r="DO35" s="2185">
        <f>DO38+DO41</f>
        <v>3071</v>
      </c>
      <c r="DP35" s="2500">
        <f t="shared" ref="DP35:EA35" si="64">DP38+DP41</f>
        <v>347</v>
      </c>
      <c r="DQ35" s="2491">
        <f t="shared" si="64"/>
        <v>0</v>
      </c>
      <c r="DR35" s="2476">
        <f t="shared" si="64"/>
        <v>0</v>
      </c>
      <c r="DS35" s="2476">
        <f t="shared" si="64"/>
        <v>0</v>
      </c>
      <c r="DT35" s="2476">
        <f t="shared" si="64"/>
        <v>0</v>
      </c>
      <c r="DU35" s="2476">
        <f t="shared" si="64"/>
        <v>0</v>
      </c>
      <c r="DV35" s="2476">
        <f t="shared" si="64"/>
        <v>0</v>
      </c>
      <c r="DW35" s="2476">
        <f t="shared" si="64"/>
        <v>0</v>
      </c>
      <c r="DX35" s="2476">
        <f t="shared" si="64"/>
        <v>0</v>
      </c>
      <c r="DY35" s="2476">
        <f t="shared" si="64"/>
        <v>0</v>
      </c>
      <c r="DZ35" s="2476">
        <f t="shared" si="64"/>
        <v>0</v>
      </c>
      <c r="EA35" s="2477">
        <f t="shared" si="64"/>
        <v>0</v>
      </c>
      <c r="EB35" s="2118">
        <f>EB38+EB41</f>
        <v>347</v>
      </c>
      <c r="EC35" s="622">
        <f>EC38+EC41</f>
        <v>0</v>
      </c>
      <c r="ED35" s="1454">
        <f>ED38+ED41</f>
        <v>347</v>
      </c>
      <c r="EE35" s="1458">
        <f>EE38+EE41</f>
        <v>0</v>
      </c>
    </row>
    <row r="36" spans="2:135" ht="27.75" customHeight="1" thickBot="1">
      <c r="B36" s="2574"/>
      <c r="C36" s="2571"/>
      <c r="D36" s="2800"/>
      <c r="E36" s="108"/>
      <c r="F36" s="108"/>
      <c r="G36" s="843" t="e">
        <f>G37-100</f>
        <v>#DIV/0!</v>
      </c>
      <c r="H36" s="598"/>
      <c r="I36" s="599"/>
      <c r="J36" s="600"/>
      <c r="K36" s="843"/>
      <c r="L36" s="598"/>
      <c r="M36" s="599"/>
      <c r="N36" s="600"/>
      <c r="O36" s="843"/>
      <c r="P36" s="598"/>
      <c r="Q36" s="599"/>
      <c r="R36" s="600"/>
      <c r="S36" s="843"/>
      <c r="T36" s="598"/>
      <c r="U36" s="599"/>
      <c r="V36" s="600"/>
      <c r="W36" s="843"/>
      <c r="X36" s="598"/>
      <c r="Y36" s="599"/>
      <c r="Z36" s="600"/>
      <c r="AA36" s="843"/>
      <c r="AB36" s="598"/>
      <c r="AC36" s="599"/>
      <c r="AD36" s="600"/>
      <c r="AE36" s="843"/>
      <c r="AF36" s="598">
        <f t="shared" ref="AF36:BX36" si="65">AF37-100</f>
        <v>7142.8571428571431</v>
      </c>
      <c r="AG36" s="599">
        <f t="shared" si="65"/>
        <v>577.45098039215691</v>
      </c>
      <c r="AH36" s="600"/>
      <c r="AI36" s="840"/>
      <c r="AJ36" s="598">
        <f t="shared" si="65"/>
        <v>303.55029585798815</v>
      </c>
      <c r="AK36" s="599">
        <f t="shared" si="65"/>
        <v>245.87554269175109</v>
      </c>
      <c r="AL36" s="600">
        <f>AL37-100</f>
        <v>113.84615384615384</v>
      </c>
      <c r="AM36" s="842">
        <f>AM37-100</f>
        <v>310.34482758620692</v>
      </c>
      <c r="AN36" s="483">
        <f t="shared" si="65"/>
        <v>-100</v>
      </c>
      <c r="AO36" s="601">
        <f t="shared" si="65"/>
        <v>-100</v>
      </c>
      <c r="AP36" s="601">
        <f t="shared" si="65"/>
        <v>-100</v>
      </c>
      <c r="AQ36" s="601">
        <f t="shared" si="65"/>
        <v>-100</v>
      </c>
      <c r="AR36" s="601">
        <f t="shared" si="65"/>
        <v>-100</v>
      </c>
      <c r="AS36" s="601">
        <f t="shared" si="65"/>
        <v>-100</v>
      </c>
      <c r="AT36" s="601">
        <f t="shared" si="65"/>
        <v>-100</v>
      </c>
      <c r="AU36" s="601">
        <f t="shared" si="65"/>
        <v>-100</v>
      </c>
      <c r="AV36" s="601">
        <f t="shared" si="65"/>
        <v>-100</v>
      </c>
      <c r="AW36" s="601">
        <f t="shared" si="65"/>
        <v>-100</v>
      </c>
      <c r="AX36" s="601">
        <f t="shared" si="65"/>
        <v>-100</v>
      </c>
      <c r="AY36" s="601">
        <f t="shared" si="65"/>
        <v>-100</v>
      </c>
      <c r="AZ36" s="172">
        <f t="shared" si="65"/>
        <v>33.870967741935488</v>
      </c>
      <c r="BA36" s="168">
        <f t="shared" si="65"/>
        <v>13.974895397489547</v>
      </c>
      <c r="BB36" s="1258">
        <f>BB37-100</f>
        <v>108.09352517985613</v>
      </c>
      <c r="BC36" s="841">
        <f>BC37-100</f>
        <v>1.3071895424836555</v>
      </c>
      <c r="BD36" s="170">
        <f t="shared" si="65"/>
        <v>34.313725490196077</v>
      </c>
      <c r="BE36" s="171">
        <f t="shared" si="65"/>
        <v>-11.160714285714292</v>
      </c>
      <c r="BF36" s="171">
        <f t="shared" si="65"/>
        <v>-29.230769230769226</v>
      </c>
      <c r="BG36" s="171">
        <f t="shared" si="65"/>
        <v>5.0359712230215763</v>
      </c>
      <c r="BH36" s="171">
        <f t="shared" si="65"/>
        <v>-38.048780487804876</v>
      </c>
      <c r="BI36" s="171">
        <f t="shared" si="65"/>
        <v>1.5789473684210549</v>
      </c>
      <c r="BJ36" s="171">
        <f t="shared" si="65"/>
        <v>117.85714285714283</v>
      </c>
      <c r="BK36" s="171">
        <f t="shared" si="65"/>
        <v>31.818181818181813</v>
      </c>
      <c r="BL36" s="171">
        <f t="shared" si="65"/>
        <v>-26.881720430107521</v>
      </c>
      <c r="BM36" s="171">
        <f t="shared" si="65"/>
        <v>-51.815181518151817</v>
      </c>
      <c r="BN36" s="171">
        <f t="shared" si="65"/>
        <v>-20.234604105571847</v>
      </c>
      <c r="BO36" s="171">
        <f t="shared" si="65"/>
        <v>-27.906976744186053</v>
      </c>
      <c r="BP36" s="1070">
        <f>BP37-100</f>
        <v>-10.361182050346585</v>
      </c>
      <c r="BQ36" s="1297">
        <f t="shared" si="65"/>
        <v>-11.453744493392065</v>
      </c>
      <c r="BR36" s="605">
        <f>BR37-100</f>
        <v>-7.2601555747623223</v>
      </c>
      <c r="BS36" s="1310">
        <f>BS37-100</f>
        <v>5.8986175115207402</v>
      </c>
      <c r="BT36" s="170">
        <f t="shared" si="65"/>
        <v>-59.124087591240873</v>
      </c>
      <c r="BU36" s="606">
        <f t="shared" si="65"/>
        <v>18.090452261306524</v>
      </c>
      <c r="BV36" s="604">
        <f t="shared" si="65"/>
        <v>71.739130434782624</v>
      </c>
      <c r="BW36" s="604">
        <f t="shared" si="65"/>
        <v>83.561643835616451</v>
      </c>
      <c r="BX36" s="604">
        <f t="shared" si="65"/>
        <v>235.43307086614169</v>
      </c>
      <c r="BY36" s="604">
        <f t="shared" ref="BY36:EE36" si="66">BY37-100</f>
        <v>47.150259067357496</v>
      </c>
      <c r="BZ36" s="173">
        <f t="shared" si="66"/>
        <v>-32.786885245901644</v>
      </c>
      <c r="CA36" s="604">
        <f t="shared" si="66"/>
        <v>6.8965517241379217</v>
      </c>
      <c r="CB36" s="604">
        <f t="shared" si="66"/>
        <v>-35.294117647058826</v>
      </c>
      <c r="CC36" s="173">
        <v>-9.5890410958904226</v>
      </c>
      <c r="CD36" s="604">
        <f t="shared" si="66"/>
        <v>-41.911764705882348</v>
      </c>
      <c r="CE36" s="1095">
        <f t="shared" si="66"/>
        <v>-57.347670250896059</v>
      </c>
      <c r="CF36" s="1265">
        <f t="shared" si="66"/>
        <v>1.5059015059015053</v>
      </c>
      <c r="CG36" s="1297">
        <f t="shared" si="66"/>
        <v>-4.3117744610281932</v>
      </c>
      <c r="CH36" s="605">
        <f>CH37-100</f>
        <v>45.573159366262814</v>
      </c>
      <c r="CI36" s="1464">
        <f t="shared" si="66"/>
        <v>30.635335073977387</v>
      </c>
      <c r="CJ36" s="1254">
        <f t="shared" si="66"/>
        <v>-7.1428571428571388</v>
      </c>
      <c r="CK36" s="175">
        <f t="shared" si="66"/>
        <v>-8.5106382978723474</v>
      </c>
      <c r="CL36" s="604">
        <f t="shared" si="66"/>
        <v>-66.666666666666671</v>
      </c>
      <c r="CM36" s="604">
        <f t="shared" si="66"/>
        <v>-87.31343283582089</v>
      </c>
      <c r="CN36" s="604">
        <f t="shared" si="66"/>
        <v>-87.558685446009392</v>
      </c>
      <c r="CO36" s="604">
        <f t="shared" si="66"/>
        <v>-79.929577464788736</v>
      </c>
      <c r="CP36" s="1413">
        <f t="shared" si="66"/>
        <v>-81.951219512195124</v>
      </c>
      <c r="CQ36" s="1413">
        <f t="shared" si="66"/>
        <v>-43.01075268817204</v>
      </c>
      <c r="CR36" s="1413">
        <f t="shared" si="66"/>
        <v>64.393939393939405</v>
      </c>
      <c r="CS36" s="1413">
        <f t="shared" si="66"/>
        <v>16.666666666666671</v>
      </c>
      <c r="CT36" s="1411">
        <f t="shared" si="66"/>
        <v>18.354430379746844</v>
      </c>
      <c r="CU36" s="1413">
        <f t="shared" si="66"/>
        <v>342.85714285714289</v>
      </c>
      <c r="CV36" s="2103">
        <f t="shared" si="66"/>
        <v>-29.029671210906173</v>
      </c>
      <c r="CW36" s="1297">
        <f t="shared" si="66"/>
        <v>43.8474870017331</v>
      </c>
      <c r="CX36" s="605">
        <f>CX37-100</f>
        <v>-65.300896286811778</v>
      </c>
      <c r="CY36" s="1708">
        <f t="shared" si="66"/>
        <v>-66.422385076615598</v>
      </c>
      <c r="CZ36" s="1413">
        <f t="shared" si="66"/>
        <v>327.88461538461542</v>
      </c>
      <c r="DA36" s="1413">
        <f t="shared" si="66"/>
        <v>104.6511627906977</v>
      </c>
      <c r="DB36" s="1413">
        <f t="shared" si="66"/>
        <v>1245.5696202531647</v>
      </c>
      <c r="DC36" s="1413">
        <f t="shared" si="66"/>
        <v>1885.2941176470588</v>
      </c>
      <c r="DD36" s="1413">
        <f t="shared" si="66"/>
        <v>1045.2830188679245</v>
      </c>
      <c r="DE36" s="1413">
        <f t="shared" si="66"/>
        <v>736.84210526315792</v>
      </c>
      <c r="DF36" s="1413">
        <f t="shared" si="66"/>
        <v>1037.8378378378379</v>
      </c>
      <c r="DG36" s="1413">
        <f t="shared" si="66"/>
        <v>175.47169811320754</v>
      </c>
      <c r="DH36" s="1413">
        <f t="shared" si="66"/>
        <v>176.036866359447</v>
      </c>
      <c r="DI36" s="1413">
        <f t="shared" si="66"/>
        <v>207.14285714285717</v>
      </c>
      <c r="DJ36" s="1413">
        <f t="shared" si="66"/>
        <v>-19.786096256684488</v>
      </c>
      <c r="DK36" s="1413">
        <f t="shared" si="66"/>
        <v>-47.628083491461105</v>
      </c>
      <c r="DL36" s="2095">
        <f t="shared" si="66"/>
        <v>234.35028248587571</v>
      </c>
      <c r="DM36" s="1616">
        <f t="shared" si="66"/>
        <v>-100</v>
      </c>
      <c r="DN36" s="1448">
        <f>DN37-100</f>
        <v>583.94833948339488</v>
      </c>
      <c r="DO36" s="1578">
        <f t="shared" si="66"/>
        <v>509.32539682539687</v>
      </c>
      <c r="DP36" s="2503">
        <f t="shared" si="66"/>
        <v>-22.022471910112358</v>
      </c>
      <c r="DQ36" s="2494">
        <f t="shared" si="66"/>
        <v>-100</v>
      </c>
      <c r="DR36" s="2482">
        <f t="shared" si="66"/>
        <v>-100</v>
      </c>
      <c r="DS36" s="2482">
        <f t="shared" si="66"/>
        <v>-100</v>
      </c>
      <c r="DT36" s="2482">
        <f t="shared" si="66"/>
        <v>-100</v>
      </c>
      <c r="DU36" s="2482">
        <f t="shared" si="66"/>
        <v>-100</v>
      </c>
      <c r="DV36" s="2482">
        <f t="shared" si="66"/>
        <v>-100</v>
      </c>
      <c r="DW36" s="2482">
        <f t="shared" si="66"/>
        <v>-100</v>
      </c>
      <c r="DX36" s="2482">
        <f t="shared" si="66"/>
        <v>-100</v>
      </c>
      <c r="DY36" s="2482">
        <f t="shared" si="66"/>
        <v>-100</v>
      </c>
      <c r="DZ36" s="2482">
        <f t="shared" si="66"/>
        <v>-100</v>
      </c>
      <c r="EA36" s="2479">
        <f t="shared" si="66"/>
        <v>-100</v>
      </c>
      <c r="EB36" s="2121">
        <f t="shared" si="66"/>
        <v>-94.136532612369038</v>
      </c>
      <c r="EC36" s="1297" t="e">
        <f t="shared" si="66"/>
        <v>#DIV/0!</v>
      </c>
      <c r="ED36" s="1448">
        <f>ED37-100</f>
        <v>-90.639330995414085</v>
      </c>
      <c r="EE36" s="1459">
        <f t="shared" si="66"/>
        <v>-100</v>
      </c>
    </row>
    <row r="37" spans="2:135" s="884" customFormat="1" ht="27.75" hidden="1" customHeight="1" thickBot="1">
      <c r="B37" s="2574"/>
      <c r="C37" s="2802"/>
      <c r="D37" s="2803"/>
      <c r="E37" s="854"/>
      <c r="F37" s="854"/>
      <c r="G37" s="874" t="e">
        <f>G35/A35*100</f>
        <v>#DIV/0!</v>
      </c>
      <c r="H37" s="875">
        <v>0</v>
      </c>
      <c r="I37" s="875"/>
      <c r="J37" s="875"/>
      <c r="K37" s="874" t="e">
        <f>K35/G35*100</f>
        <v>#DIV/0!</v>
      </c>
      <c r="L37" s="875">
        <v>0</v>
      </c>
      <c r="M37" s="875"/>
      <c r="N37" s="875"/>
      <c r="O37" s="874" t="e">
        <f>O35/K35*100</f>
        <v>#DIV/0!</v>
      </c>
      <c r="P37" s="875">
        <v>0</v>
      </c>
      <c r="Q37" s="875"/>
      <c r="R37" s="875"/>
      <c r="S37" s="874" t="e">
        <f>S35/O35*100</f>
        <v>#DIV/0!</v>
      </c>
      <c r="T37" s="875">
        <v>0</v>
      </c>
      <c r="U37" s="875"/>
      <c r="V37" s="875">
        <v>0</v>
      </c>
      <c r="W37" s="874" t="e">
        <f>W35/S35*100</f>
        <v>#DIV/0!</v>
      </c>
      <c r="X37" s="875">
        <v>0</v>
      </c>
      <c r="Y37" s="875"/>
      <c r="Z37" s="875">
        <v>0</v>
      </c>
      <c r="AA37" s="874" t="e">
        <f>AA35/W35*100</f>
        <v>#DIV/0!</v>
      </c>
      <c r="AB37" s="875">
        <v>0</v>
      </c>
      <c r="AC37" s="875"/>
      <c r="AD37" s="875">
        <v>0</v>
      </c>
      <c r="AE37" s="874" t="e">
        <f>AE35/AA35*100</f>
        <v>#DIV/0!</v>
      </c>
      <c r="AF37" s="875">
        <v>7242.8571428571431</v>
      </c>
      <c r="AG37" s="875">
        <v>677.45098039215691</v>
      </c>
      <c r="AH37" s="875">
        <v>0</v>
      </c>
      <c r="AI37" s="875" t="e">
        <f>AI35/AE35*100</f>
        <v>#DIV/0!</v>
      </c>
      <c r="AJ37" s="875">
        <v>403.55029585798815</v>
      </c>
      <c r="AK37" s="875">
        <v>345.87554269175109</v>
      </c>
      <c r="AL37" s="875">
        <v>213.84615384615384</v>
      </c>
      <c r="AM37" s="875">
        <f>AM35/AI35*100</f>
        <v>410.34482758620692</v>
      </c>
      <c r="AN37" s="875"/>
      <c r="AO37" s="875"/>
      <c r="AP37" s="875"/>
      <c r="AQ37" s="875"/>
      <c r="AR37" s="875"/>
      <c r="AS37" s="875"/>
      <c r="AT37" s="875"/>
      <c r="AU37" s="875"/>
      <c r="AV37" s="875"/>
      <c r="AW37" s="875"/>
      <c r="AX37" s="875"/>
      <c r="AY37" s="876"/>
      <c r="AZ37" s="875">
        <v>133.87096774193549</v>
      </c>
      <c r="BA37" s="875">
        <v>113.97489539748955</v>
      </c>
      <c r="BB37" s="879">
        <v>208.09352517985613</v>
      </c>
      <c r="BC37" s="875">
        <f>BC35/AM35*100</f>
        <v>101.30718954248366</v>
      </c>
      <c r="BD37" s="876">
        <v>134.31372549019608</v>
      </c>
      <c r="BE37" s="878">
        <v>88.839285714285708</v>
      </c>
      <c r="BF37" s="878">
        <v>70.769230769230774</v>
      </c>
      <c r="BG37" s="878">
        <v>105.03597122302158</v>
      </c>
      <c r="BH37" s="878">
        <v>61.951219512195124</v>
      </c>
      <c r="BI37" s="878">
        <v>101.57894736842105</v>
      </c>
      <c r="BJ37" s="878">
        <v>217.85714285714283</v>
      </c>
      <c r="BK37" s="878">
        <v>131.81818181818181</v>
      </c>
      <c r="BL37" s="878">
        <v>73.118279569892479</v>
      </c>
      <c r="BM37" s="878">
        <v>48.184818481848183</v>
      </c>
      <c r="BN37" s="878">
        <v>79.765395894428153</v>
      </c>
      <c r="BO37" s="878">
        <v>72.093023255813947</v>
      </c>
      <c r="BP37" s="1104">
        <f>BP35/AZ35*100</f>
        <v>89.638817949653415</v>
      </c>
      <c r="BQ37" s="876">
        <v>88.546255506607935</v>
      </c>
      <c r="BR37" s="875">
        <v>92.739844425237678</v>
      </c>
      <c r="BS37" s="879">
        <f>BS35/BC35*100</f>
        <v>105.89861751152074</v>
      </c>
      <c r="BT37" s="876">
        <v>40.875912408759127</v>
      </c>
      <c r="BU37" s="880">
        <v>118.09045226130652</v>
      </c>
      <c r="BV37" s="880">
        <v>171.73913043478262</v>
      </c>
      <c r="BW37" s="880">
        <v>183.56164383561645</v>
      </c>
      <c r="BX37" s="880">
        <v>335.43307086614169</v>
      </c>
      <c r="BY37" s="880">
        <f>BY35/BI35*100</f>
        <v>147.1502590673575</v>
      </c>
      <c r="BZ37" s="881">
        <f>BZ35/BJ35*100</f>
        <v>67.213114754098356</v>
      </c>
      <c r="CA37" s="880">
        <f>CA35/BK35*100</f>
        <v>106.89655172413792</v>
      </c>
      <c r="CB37" s="880">
        <f>CB35/BL35*100</f>
        <v>64.705882352941174</v>
      </c>
      <c r="CC37" s="881">
        <v>90.410958904109577</v>
      </c>
      <c r="CD37" s="880">
        <f>CD35/BN35*100</f>
        <v>58.088235294117652</v>
      </c>
      <c r="CE37" s="1110">
        <f>CE35/BO35*100</f>
        <v>42.652329749103941</v>
      </c>
      <c r="CF37" s="880">
        <f>CF35/SUM(BD35:BO35)*100</f>
        <v>101.50590150590151</v>
      </c>
      <c r="CG37" s="876">
        <f t="shared" ref="CG37:CU37" si="67">CG35/BQ35*100</f>
        <v>95.688225538971807</v>
      </c>
      <c r="CH37" s="874">
        <f t="shared" si="67"/>
        <v>145.57315936626281</v>
      </c>
      <c r="CI37" s="1465">
        <f t="shared" si="67"/>
        <v>130.63533507397739</v>
      </c>
      <c r="CJ37" s="1253">
        <f t="shared" si="67"/>
        <v>92.857142857142861</v>
      </c>
      <c r="CK37" s="1277">
        <f t="shared" si="67"/>
        <v>91.489361702127653</v>
      </c>
      <c r="CL37" s="1277">
        <f t="shared" si="67"/>
        <v>33.333333333333329</v>
      </c>
      <c r="CM37" s="1277">
        <f t="shared" si="67"/>
        <v>12.686567164179104</v>
      </c>
      <c r="CN37" s="1277">
        <f t="shared" si="67"/>
        <v>12.44131455399061</v>
      </c>
      <c r="CO37" s="1277">
        <f t="shared" si="67"/>
        <v>20.070422535211268</v>
      </c>
      <c r="CP37" s="1412">
        <f t="shared" si="67"/>
        <v>18.048780487804876</v>
      </c>
      <c r="CQ37" s="1412">
        <f t="shared" si="67"/>
        <v>56.98924731182796</v>
      </c>
      <c r="CR37" s="1412">
        <f t="shared" si="67"/>
        <v>164.39393939393941</v>
      </c>
      <c r="CS37" s="1412">
        <f t="shared" si="67"/>
        <v>116.66666666666667</v>
      </c>
      <c r="CT37" s="1412">
        <f t="shared" si="67"/>
        <v>118.35443037974684</v>
      </c>
      <c r="CU37" s="1412">
        <f t="shared" si="67"/>
        <v>442.85714285714289</v>
      </c>
      <c r="CV37" s="2105">
        <f>CV35/SUM(BT35:CE35)*100</f>
        <v>70.970328789093827</v>
      </c>
      <c r="CW37" s="876">
        <f t="shared" ref="CW37:DK37" si="68">CW35/CG35*100</f>
        <v>143.8474870017331</v>
      </c>
      <c r="CX37" s="874">
        <f t="shared" si="68"/>
        <v>34.699103713188222</v>
      </c>
      <c r="CY37" s="877">
        <f t="shared" si="68"/>
        <v>33.577614923384409</v>
      </c>
      <c r="CZ37" s="1622">
        <f t="shared" si="68"/>
        <v>427.88461538461542</v>
      </c>
      <c r="DA37" s="1622">
        <f t="shared" si="68"/>
        <v>204.6511627906977</v>
      </c>
      <c r="DB37" s="1622">
        <f t="shared" si="68"/>
        <v>1345.5696202531647</v>
      </c>
      <c r="DC37" s="1622">
        <f t="shared" si="68"/>
        <v>1985.2941176470588</v>
      </c>
      <c r="DD37" s="1622">
        <f t="shared" si="68"/>
        <v>1145.2830188679245</v>
      </c>
      <c r="DE37" s="1622">
        <f t="shared" si="68"/>
        <v>836.84210526315792</v>
      </c>
      <c r="DF37" s="1622">
        <f t="shared" si="68"/>
        <v>1137.8378378378379</v>
      </c>
      <c r="DG37" s="1622">
        <f t="shared" si="68"/>
        <v>275.47169811320754</v>
      </c>
      <c r="DH37" s="1622">
        <f t="shared" si="68"/>
        <v>276.036866359447</v>
      </c>
      <c r="DI37" s="1622">
        <f t="shared" si="68"/>
        <v>307.14285714285717</v>
      </c>
      <c r="DJ37" s="1412">
        <f t="shared" si="68"/>
        <v>80.213903743315512</v>
      </c>
      <c r="DK37" s="1622">
        <f t="shared" si="68"/>
        <v>52.371916508538895</v>
      </c>
      <c r="DL37" s="2096">
        <f>DL35/SUM(CJ35:CU35)*100</f>
        <v>334.35028248587571</v>
      </c>
      <c r="DM37" s="877">
        <f t="shared" ref="DM37:EA37" si="69">DM35/CW35*100</f>
        <v>0</v>
      </c>
      <c r="DN37" s="1093">
        <f t="shared" si="69"/>
        <v>683.94833948339488</v>
      </c>
      <c r="DO37" s="882">
        <f t="shared" si="69"/>
        <v>609.32539682539687</v>
      </c>
      <c r="DP37" s="2502">
        <f t="shared" si="69"/>
        <v>77.977528089887642</v>
      </c>
      <c r="DQ37" s="2493">
        <f t="shared" si="69"/>
        <v>0</v>
      </c>
      <c r="DR37" s="2480">
        <f t="shared" si="69"/>
        <v>0</v>
      </c>
      <c r="DS37" s="2480">
        <f t="shared" si="69"/>
        <v>0</v>
      </c>
      <c r="DT37" s="2480">
        <f t="shared" si="69"/>
        <v>0</v>
      </c>
      <c r="DU37" s="2480">
        <f t="shared" si="69"/>
        <v>0</v>
      </c>
      <c r="DV37" s="2480">
        <f t="shared" si="69"/>
        <v>0</v>
      </c>
      <c r="DW37" s="2480">
        <f t="shared" si="69"/>
        <v>0</v>
      </c>
      <c r="DX37" s="2480">
        <f t="shared" si="69"/>
        <v>0</v>
      </c>
      <c r="DY37" s="2480">
        <f t="shared" si="69"/>
        <v>0</v>
      </c>
      <c r="DZ37" s="2480">
        <f t="shared" si="69"/>
        <v>0</v>
      </c>
      <c r="EA37" s="2481">
        <f t="shared" si="69"/>
        <v>0</v>
      </c>
      <c r="EB37" s="2120">
        <f>EB35/SUM(CZ35:DK35)*100</f>
        <v>5.8634673876309567</v>
      </c>
      <c r="EC37" s="876" t="e">
        <f>EC35/DM35*100</f>
        <v>#DIV/0!</v>
      </c>
      <c r="ED37" s="1093">
        <f>ED35/DN35*100</f>
        <v>9.3606690045859189</v>
      </c>
      <c r="EE37" s="883">
        <f>EE35/DO35*100</f>
        <v>0</v>
      </c>
    </row>
    <row r="38" spans="2:135" ht="27.75" customHeight="1">
      <c r="B38" s="2574"/>
      <c r="C38" s="2797" t="s">
        <v>70</v>
      </c>
      <c r="D38" s="2798"/>
      <c r="E38" s="588"/>
      <c r="F38" s="588"/>
      <c r="G38" s="743"/>
      <c r="H38" s="589">
        <v>0</v>
      </c>
      <c r="I38" s="590">
        <v>0</v>
      </c>
      <c r="J38" s="591">
        <v>0</v>
      </c>
      <c r="K38" s="743">
        <v>0</v>
      </c>
      <c r="L38" s="589">
        <v>0</v>
      </c>
      <c r="M38" s="590">
        <v>0</v>
      </c>
      <c r="N38" s="591">
        <v>0</v>
      </c>
      <c r="O38" s="743">
        <v>0</v>
      </c>
      <c r="P38" s="589">
        <v>0</v>
      </c>
      <c r="Q38" s="590">
        <v>0</v>
      </c>
      <c r="R38" s="591">
        <v>0</v>
      </c>
      <c r="S38" s="743">
        <v>0</v>
      </c>
      <c r="T38" s="589">
        <v>0</v>
      </c>
      <c r="U38" s="590">
        <v>0</v>
      </c>
      <c r="V38" s="591">
        <v>0</v>
      </c>
      <c r="W38" s="743">
        <v>0</v>
      </c>
      <c r="X38" s="589">
        <v>0</v>
      </c>
      <c r="Y38" s="590">
        <v>0</v>
      </c>
      <c r="Z38" s="591">
        <v>0</v>
      </c>
      <c r="AA38" s="743">
        <v>0</v>
      </c>
      <c r="AB38" s="589">
        <v>7</v>
      </c>
      <c r="AC38" s="590">
        <v>102</v>
      </c>
      <c r="AD38" s="591">
        <v>0</v>
      </c>
      <c r="AE38" s="743">
        <v>0</v>
      </c>
      <c r="AF38" s="589">
        <v>412</v>
      </c>
      <c r="AG38" s="590">
        <v>487</v>
      </c>
      <c r="AH38" s="591">
        <v>260</v>
      </c>
      <c r="AI38" s="743">
        <v>251</v>
      </c>
      <c r="AJ38" s="589">
        <v>950</v>
      </c>
      <c r="AK38" s="590">
        <v>1066</v>
      </c>
      <c r="AL38" s="591">
        <v>309</v>
      </c>
      <c r="AM38" s="743">
        <v>427</v>
      </c>
      <c r="AN38" s="592">
        <v>104</v>
      </c>
      <c r="AO38" s="592">
        <v>111</v>
      </c>
      <c r="AP38" s="592">
        <v>71</v>
      </c>
      <c r="AQ38" s="592">
        <v>27</v>
      </c>
      <c r="AR38" s="592">
        <v>39</v>
      </c>
      <c r="AS38" s="592">
        <v>50</v>
      </c>
      <c r="AT38" s="592">
        <v>48</v>
      </c>
      <c r="AU38" s="592">
        <v>41</v>
      </c>
      <c r="AV38" s="592">
        <v>75</v>
      </c>
      <c r="AW38" s="592">
        <v>46</v>
      </c>
      <c r="AX38" s="592">
        <v>83</v>
      </c>
      <c r="AY38" s="593">
        <v>71</v>
      </c>
      <c r="AZ38" s="589">
        <f>766+2</f>
        <v>768</v>
      </c>
      <c r="BA38" s="590">
        <v>597</v>
      </c>
      <c r="BB38" s="611">
        <v>402</v>
      </c>
      <c r="BC38" s="743">
        <v>280</v>
      </c>
      <c r="BD38" s="593">
        <v>56</v>
      </c>
      <c r="BE38" s="594">
        <v>29</v>
      </c>
      <c r="BF38" s="594">
        <v>35</v>
      </c>
      <c r="BG38" s="594">
        <v>22</v>
      </c>
      <c r="BH38" s="594">
        <v>22</v>
      </c>
      <c r="BI38" s="594">
        <v>69</v>
      </c>
      <c r="BJ38" s="594">
        <v>160</v>
      </c>
      <c r="BK38" s="594">
        <v>50</v>
      </c>
      <c r="BL38" s="594">
        <v>37</v>
      </c>
      <c r="BM38" s="594">
        <v>15</v>
      </c>
      <c r="BN38" s="594">
        <v>68</v>
      </c>
      <c r="BO38" s="594">
        <v>20</v>
      </c>
      <c r="BP38" s="1102">
        <f>SUM(BD38:BO38)</f>
        <v>583</v>
      </c>
      <c r="BQ38" s="622">
        <v>582</v>
      </c>
      <c r="BR38" s="591">
        <v>229</v>
      </c>
      <c r="BS38" s="1309">
        <f>BG38+BH38+BI38+BJ38+BK38+BL38</f>
        <v>360</v>
      </c>
      <c r="BT38" s="593">
        <v>7</v>
      </c>
      <c r="BU38" s="597">
        <v>106</v>
      </c>
      <c r="BV38" s="597">
        <v>24</v>
      </c>
      <c r="BW38" s="597">
        <v>43</v>
      </c>
      <c r="BX38" s="597">
        <v>107</v>
      </c>
      <c r="BY38" s="597">
        <v>88</v>
      </c>
      <c r="BZ38" s="595">
        <v>66</v>
      </c>
      <c r="CA38" s="597">
        <v>48</v>
      </c>
      <c r="CB38" s="597">
        <v>56</v>
      </c>
      <c r="CC38" s="595">
        <v>28</v>
      </c>
      <c r="CD38" s="597">
        <v>46</v>
      </c>
      <c r="CE38" s="1094">
        <v>43</v>
      </c>
      <c r="CF38" s="1264">
        <f>SUM(BT38:CE38)</f>
        <v>662</v>
      </c>
      <c r="CG38" s="622">
        <f>BW38+BX38+BY38+BZ38+CA38+CB38+CC38+CD38+CE38+CJ38+CK38+CL38</f>
        <v>697</v>
      </c>
      <c r="CH38" s="1312">
        <f>BT38+BU38+BV38+BW38+BX38+BY38</f>
        <v>375</v>
      </c>
      <c r="CI38" s="1463">
        <f>BW38+BX38+BY38+BZ38+CA38+CB38</f>
        <v>408</v>
      </c>
      <c r="CJ38" s="1251">
        <v>22</v>
      </c>
      <c r="CK38" s="597">
        <v>119</v>
      </c>
      <c r="CL38" s="597">
        <v>31</v>
      </c>
      <c r="CM38" s="597">
        <v>21</v>
      </c>
      <c r="CN38" s="597">
        <v>11</v>
      </c>
      <c r="CO38" s="597">
        <v>13</v>
      </c>
      <c r="CP38" s="1410">
        <v>3</v>
      </c>
      <c r="CQ38" s="1410">
        <v>23</v>
      </c>
      <c r="CR38" s="1410">
        <v>157</v>
      </c>
      <c r="CS38" s="1410">
        <v>68</v>
      </c>
      <c r="CT38" s="1410">
        <v>52</v>
      </c>
      <c r="CU38" s="1410">
        <v>269</v>
      </c>
      <c r="CV38" s="2102">
        <f>SUM(CJ38:CU38)</f>
        <v>789</v>
      </c>
      <c r="CW38" s="622">
        <v>1545</v>
      </c>
      <c r="CX38" s="591">
        <v>217</v>
      </c>
      <c r="CY38" s="2109">
        <f>CM38+CN38+CO38+CP38+CQ38+CR38</f>
        <v>228</v>
      </c>
      <c r="CZ38" s="1410">
        <v>341</v>
      </c>
      <c r="DA38" s="1410">
        <v>348</v>
      </c>
      <c r="DB38" s="1410">
        <v>239</v>
      </c>
      <c r="DC38" s="1410">
        <v>224</v>
      </c>
      <c r="DD38" s="1410">
        <v>298</v>
      </c>
      <c r="DE38" s="1410">
        <v>313</v>
      </c>
      <c r="DF38" s="1410">
        <v>207</v>
      </c>
      <c r="DG38" s="1410">
        <v>114</v>
      </c>
      <c r="DH38" s="1410">
        <v>86</v>
      </c>
      <c r="DI38" s="1410">
        <v>46</v>
      </c>
      <c r="DJ38" s="1410">
        <v>73</v>
      </c>
      <c r="DK38" s="1410">
        <v>158</v>
      </c>
      <c r="DL38" s="2094">
        <f>SUM(CZ38:DK38)</f>
        <v>2447</v>
      </c>
      <c r="DM38" s="1614"/>
      <c r="DN38" s="1454">
        <f>CZ38+DA38+DB38+DC38+DD38+DE38</f>
        <v>1763</v>
      </c>
      <c r="DO38" s="2185">
        <f>DC38+DD38+DE38+DF38+DG38+DH38</f>
        <v>1242</v>
      </c>
      <c r="DP38" s="2500">
        <v>163</v>
      </c>
      <c r="DQ38" s="2491"/>
      <c r="DR38" s="2476"/>
      <c r="DS38" s="2476"/>
      <c r="DT38" s="2476"/>
      <c r="DU38" s="2476"/>
      <c r="DV38" s="2476"/>
      <c r="DW38" s="2476"/>
      <c r="DX38" s="2476"/>
      <c r="DY38" s="2476"/>
      <c r="DZ38" s="2476"/>
      <c r="EA38" s="2477"/>
      <c r="EB38" s="2118">
        <f>SUM(DP38:EA38)</f>
        <v>163</v>
      </c>
      <c r="EC38" s="622"/>
      <c r="ED38" s="1454">
        <f>DP38+DQ38+DR38+DS38+DT38+DU38</f>
        <v>163</v>
      </c>
      <c r="EE38" s="1458">
        <f>DS38+DT38+DU38+DV38+DW38+DX38</f>
        <v>0</v>
      </c>
    </row>
    <row r="39" spans="2:135" ht="30" customHeight="1" thickBot="1">
      <c r="B39" s="2574"/>
      <c r="C39" s="2799"/>
      <c r="D39" s="2800"/>
      <c r="E39" s="108"/>
      <c r="F39" s="108"/>
      <c r="G39" s="843" t="e">
        <f>G40-100</f>
        <v>#DIV/0!</v>
      </c>
      <c r="H39" s="598"/>
      <c r="I39" s="599"/>
      <c r="J39" s="600"/>
      <c r="K39" s="843"/>
      <c r="L39" s="598"/>
      <c r="M39" s="599"/>
      <c r="N39" s="600"/>
      <c r="O39" s="843"/>
      <c r="P39" s="598"/>
      <c r="Q39" s="599"/>
      <c r="R39" s="600"/>
      <c r="S39" s="843"/>
      <c r="T39" s="598"/>
      <c r="U39" s="599"/>
      <c r="V39" s="600"/>
      <c r="W39" s="843"/>
      <c r="X39" s="598"/>
      <c r="Y39" s="599"/>
      <c r="Z39" s="600"/>
      <c r="AA39" s="843"/>
      <c r="AB39" s="598"/>
      <c r="AC39" s="599"/>
      <c r="AD39" s="600"/>
      <c r="AE39" s="843"/>
      <c r="AF39" s="598">
        <f t="shared" ref="AF39:BX39" si="70">AF40-100</f>
        <v>5785.7142857142853</v>
      </c>
      <c r="AG39" s="599">
        <f t="shared" si="70"/>
        <v>377.45098039215685</v>
      </c>
      <c r="AH39" s="600"/>
      <c r="AI39" s="840"/>
      <c r="AJ39" s="598">
        <f t="shared" si="70"/>
        <v>130.58252427184468</v>
      </c>
      <c r="AK39" s="599">
        <f t="shared" si="70"/>
        <v>118.89117043121149</v>
      </c>
      <c r="AL39" s="600">
        <f>AL40-100</f>
        <v>18.84615384615384</v>
      </c>
      <c r="AM39" s="842">
        <f>AM40-100</f>
        <v>70.119521912350592</v>
      </c>
      <c r="AN39" s="483">
        <f t="shared" si="70"/>
        <v>-100</v>
      </c>
      <c r="AO39" s="601">
        <f t="shared" si="70"/>
        <v>-100</v>
      </c>
      <c r="AP39" s="601">
        <f t="shared" si="70"/>
        <v>-100</v>
      </c>
      <c r="AQ39" s="601">
        <f t="shared" si="70"/>
        <v>-100</v>
      </c>
      <c r="AR39" s="601">
        <f t="shared" si="70"/>
        <v>-100</v>
      </c>
      <c r="AS39" s="601">
        <f t="shared" si="70"/>
        <v>-100</v>
      </c>
      <c r="AT39" s="601">
        <f t="shared" si="70"/>
        <v>-100</v>
      </c>
      <c r="AU39" s="601">
        <f t="shared" si="70"/>
        <v>-100</v>
      </c>
      <c r="AV39" s="601">
        <f t="shared" si="70"/>
        <v>-100</v>
      </c>
      <c r="AW39" s="601">
        <f t="shared" si="70"/>
        <v>-100</v>
      </c>
      <c r="AX39" s="601">
        <f t="shared" si="70"/>
        <v>-100</v>
      </c>
      <c r="AY39" s="601">
        <f t="shared" si="70"/>
        <v>-100</v>
      </c>
      <c r="AZ39" s="172">
        <f t="shared" si="70"/>
        <v>-19.368421052631575</v>
      </c>
      <c r="BA39" s="168">
        <f t="shared" si="70"/>
        <v>-43.996247654784234</v>
      </c>
      <c r="BB39" s="1258">
        <f>BB40-100</f>
        <v>30.097087378640794</v>
      </c>
      <c r="BC39" s="842">
        <f>BC40-100</f>
        <v>-34.426229508196727</v>
      </c>
      <c r="BD39" s="170">
        <f t="shared" si="70"/>
        <v>-46.153846153846153</v>
      </c>
      <c r="BE39" s="171">
        <f t="shared" si="70"/>
        <v>-73.873873873873876</v>
      </c>
      <c r="BF39" s="171">
        <f t="shared" si="70"/>
        <v>-50.704225352112672</v>
      </c>
      <c r="BG39" s="171">
        <f t="shared" si="70"/>
        <v>-18.518518518518519</v>
      </c>
      <c r="BH39" s="171">
        <f t="shared" si="70"/>
        <v>-43.589743589743591</v>
      </c>
      <c r="BI39" s="171">
        <f t="shared" si="70"/>
        <v>38</v>
      </c>
      <c r="BJ39" s="171">
        <f t="shared" si="70"/>
        <v>233.33333333333337</v>
      </c>
      <c r="BK39" s="171">
        <f t="shared" si="70"/>
        <v>21.951219512195124</v>
      </c>
      <c r="BL39" s="171">
        <f t="shared" si="70"/>
        <v>-50.666666666666664</v>
      </c>
      <c r="BM39" s="171">
        <f t="shared" si="70"/>
        <v>-67.391304347826093</v>
      </c>
      <c r="BN39" s="171">
        <f t="shared" si="70"/>
        <v>-18.07228915662651</v>
      </c>
      <c r="BO39" s="171">
        <f t="shared" si="70"/>
        <v>-71.83098591549296</v>
      </c>
      <c r="BP39" s="1070">
        <f>BP40-100</f>
        <v>-24.088541666666657</v>
      </c>
      <c r="BQ39" s="1297">
        <f t="shared" si="70"/>
        <v>-2.5125628140703498</v>
      </c>
      <c r="BR39" s="605">
        <f>BR40-100</f>
        <v>-43.034825870646763</v>
      </c>
      <c r="BS39" s="1310">
        <f>BS40-100</f>
        <v>28.571428571428584</v>
      </c>
      <c r="BT39" s="170">
        <f t="shared" si="70"/>
        <v>-87.5</v>
      </c>
      <c r="BU39" s="606">
        <f t="shared" si="70"/>
        <v>265.51724137931035</v>
      </c>
      <c r="BV39" s="604">
        <f t="shared" si="70"/>
        <v>-31.428571428571431</v>
      </c>
      <c r="BW39" s="604">
        <f t="shared" si="70"/>
        <v>95.454545454545467</v>
      </c>
      <c r="BX39" s="604">
        <f t="shared" si="70"/>
        <v>386.36363636363632</v>
      </c>
      <c r="BY39" s="604">
        <f t="shared" ref="BY39:EE39" si="71">BY40-100</f>
        <v>27.536231884057955</v>
      </c>
      <c r="BZ39" s="173">
        <f t="shared" si="71"/>
        <v>-58.75</v>
      </c>
      <c r="CA39" s="604">
        <f t="shared" si="71"/>
        <v>-4</v>
      </c>
      <c r="CB39" s="604">
        <f t="shared" si="71"/>
        <v>51.351351351351354</v>
      </c>
      <c r="CC39" s="173">
        <v>86.666666666666657</v>
      </c>
      <c r="CD39" s="604">
        <f t="shared" si="71"/>
        <v>-32.35294117647058</v>
      </c>
      <c r="CE39" s="1095">
        <f t="shared" si="71"/>
        <v>115</v>
      </c>
      <c r="CF39" s="1265">
        <f t="shared" si="71"/>
        <v>13.550600343053176</v>
      </c>
      <c r="CG39" s="1297">
        <f t="shared" si="71"/>
        <v>19.7594501718213</v>
      </c>
      <c r="CH39" s="605">
        <f>CH40-100</f>
        <v>63.755458515283834</v>
      </c>
      <c r="CI39" s="1464">
        <f t="shared" si="71"/>
        <v>13.333333333333329</v>
      </c>
      <c r="CJ39" s="1254">
        <f t="shared" si="71"/>
        <v>214.28571428571428</v>
      </c>
      <c r="CK39" s="175">
        <f t="shared" si="71"/>
        <v>12.264150943396231</v>
      </c>
      <c r="CL39" s="604">
        <f t="shared" si="71"/>
        <v>29.166666666666686</v>
      </c>
      <c r="CM39" s="604">
        <f t="shared" si="71"/>
        <v>-51.162790697674424</v>
      </c>
      <c r="CN39" s="604">
        <f t="shared" si="71"/>
        <v>-89.719626168224295</v>
      </c>
      <c r="CO39" s="604">
        <f t="shared" si="71"/>
        <v>-85.22727272727272</v>
      </c>
      <c r="CP39" s="1413">
        <f t="shared" si="71"/>
        <v>-95.454545454545453</v>
      </c>
      <c r="CQ39" s="1413">
        <f t="shared" si="71"/>
        <v>-52.083333333333329</v>
      </c>
      <c r="CR39" s="1413">
        <f t="shared" si="71"/>
        <v>180.35714285714283</v>
      </c>
      <c r="CS39" s="1413">
        <f t="shared" si="71"/>
        <v>142.85714285714283</v>
      </c>
      <c r="CT39" s="1411">
        <f t="shared" si="71"/>
        <v>13.043478260869563</v>
      </c>
      <c r="CU39" s="1413">
        <f t="shared" si="71"/>
        <v>525.58139534883719</v>
      </c>
      <c r="CV39" s="2103">
        <f t="shared" si="71"/>
        <v>19.184290030211471</v>
      </c>
      <c r="CW39" s="1297">
        <f t="shared" si="71"/>
        <v>121.6642754662841</v>
      </c>
      <c r="CX39" s="605">
        <f>CX40-100</f>
        <v>-42.133333333333333</v>
      </c>
      <c r="CY39" s="1708">
        <f t="shared" si="71"/>
        <v>-44.117647058823529</v>
      </c>
      <c r="CZ39" s="1413">
        <f t="shared" si="71"/>
        <v>1450</v>
      </c>
      <c r="DA39" s="1413">
        <f t="shared" si="71"/>
        <v>192.43697478991595</v>
      </c>
      <c r="DB39" s="1413">
        <f t="shared" si="71"/>
        <v>670.9677419354839</v>
      </c>
      <c r="DC39" s="1413">
        <f t="shared" si="71"/>
        <v>966.66666666666652</v>
      </c>
      <c r="DD39" s="1413">
        <f t="shared" si="71"/>
        <v>2609.090909090909</v>
      </c>
      <c r="DE39" s="1413">
        <f t="shared" si="71"/>
        <v>2307.6923076923076</v>
      </c>
      <c r="DF39" s="1413">
        <f t="shared" si="71"/>
        <v>6800</v>
      </c>
      <c r="DG39" s="1413">
        <f t="shared" si="71"/>
        <v>395.65217391304344</v>
      </c>
      <c r="DH39" s="1413">
        <f t="shared" si="71"/>
        <v>-45.222929936305732</v>
      </c>
      <c r="DI39" s="1413">
        <f t="shared" si="71"/>
        <v>-32.35294117647058</v>
      </c>
      <c r="DJ39" s="1413">
        <f t="shared" si="71"/>
        <v>40.384615384615387</v>
      </c>
      <c r="DK39" s="1413">
        <f t="shared" si="71"/>
        <v>-41.263940520446099</v>
      </c>
      <c r="DL39" s="2095">
        <f t="shared" si="71"/>
        <v>210.1394169835234</v>
      </c>
      <c r="DM39" s="1616">
        <f t="shared" si="71"/>
        <v>-100</v>
      </c>
      <c r="DN39" s="1448">
        <f>DN40-100</f>
        <v>712.44239631336404</v>
      </c>
      <c r="DO39" s="1578">
        <f t="shared" si="71"/>
        <v>444.73684210526324</v>
      </c>
      <c r="DP39" s="2503">
        <f t="shared" si="71"/>
        <v>-52.199413489736067</v>
      </c>
      <c r="DQ39" s="2494">
        <f t="shared" si="71"/>
        <v>-100</v>
      </c>
      <c r="DR39" s="2482">
        <f t="shared" si="71"/>
        <v>-100</v>
      </c>
      <c r="DS39" s="2482">
        <f t="shared" si="71"/>
        <v>-100</v>
      </c>
      <c r="DT39" s="2482">
        <f t="shared" si="71"/>
        <v>-100</v>
      </c>
      <c r="DU39" s="2482">
        <f t="shared" si="71"/>
        <v>-100</v>
      </c>
      <c r="DV39" s="2482">
        <f t="shared" si="71"/>
        <v>-100</v>
      </c>
      <c r="DW39" s="2482">
        <f t="shared" si="71"/>
        <v>-100</v>
      </c>
      <c r="DX39" s="2482">
        <f t="shared" si="71"/>
        <v>-100</v>
      </c>
      <c r="DY39" s="2482">
        <f t="shared" si="71"/>
        <v>-100</v>
      </c>
      <c r="DZ39" s="2482">
        <f t="shared" si="71"/>
        <v>-100</v>
      </c>
      <c r="EA39" s="2479">
        <f t="shared" si="71"/>
        <v>-100</v>
      </c>
      <c r="EB39" s="2121">
        <f t="shared" si="71"/>
        <v>-93.338782182263998</v>
      </c>
      <c r="EC39" s="1297" t="e">
        <f t="shared" si="71"/>
        <v>#DIV/0!</v>
      </c>
      <c r="ED39" s="1448">
        <f>ED40-100</f>
        <v>-90.754395916052189</v>
      </c>
      <c r="EE39" s="1459">
        <f t="shared" si="71"/>
        <v>-100</v>
      </c>
    </row>
    <row r="40" spans="2:135" s="884" customFormat="1" ht="27.75" hidden="1" customHeight="1" thickBot="1">
      <c r="B40" s="2574"/>
      <c r="C40" s="2802"/>
      <c r="D40" s="2803"/>
      <c r="E40" s="866"/>
      <c r="F40" s="866"/>
      <c r="G40" s="874" t="e">
        <f>G38/A38*100</f>
        <v>#DIV/0!</v>
      </c>
      <c r="H40" s="885">
        <v>0</v>
      </c>
      <c r="I40" s="885"/>
      <c r="J40" s="885"/>
      <c r="K40" s="874" t="e">
        <f>K38/G38*100</f>
        <v>#DIV/0!</v>
      </c>
      <c r="L40" s="885">
        <v>0</v>
      </c>
      <c r="M40" s="885"/>
      <c r="N40" s="885"/>
      <c r="O40" s="874" t="e">
        <f>O38/K38*100</f>
        <v>#DIV/0!</v>
      </c>
      <c r="P40" s="885">
        <v>0</v>
      </c>
      <c r="Q40" s="885"/>
      <c r="R40" s="885"/>
      <c r="S40" s="874" t="e">
        <f>S38/O38*100</f>
        <v>#DIV/0!</v>
      </c>
      <c r="T40" s="885">
        <v>0</v>
      </c>
      <c r="U40" s="885"/>
      <c r="V40" s="885">
        <v>0</v>
      </c>
      <c r="W40" s="874" t="e">
        <f>W38/S38*100</f>
        <v>#DIV/0!</v>
      </c>
      <c r="X40" s="885">
        <v>0</v>
      </c>
      <c r="Y40" s="885"/>
      <c r="Z40" s="885">
        <v>0</v>
      </c>
      <c r="AA40" s="874" t="e">
        <f>AA38/W38*100</f>
        <v>#DIV/0!</v>
      </c>
      <c r="AB40" s="885">
        <v>0</v>
      </c>
      <c r="AC40" s="885"/>
      <c r="AD40" s="885">
        <v>0</v>
      </c>
      <c r="AE40" s="874" t="e">
        <f>AE38/AA38*100</f>
        <v>#DIV/0!</v>
      </c>
      <c r="AF40" s="885">
        <v>5885.7142857142853</v>
      </c>
      <c r="AG40" s="885">
        <v>477.45098039215685</v>
      </c>
      <c r="AH40" s="885">
        <v>0</v>
      </c>
      <c r="AI40" s="875" t="e">
        <f>AI38/AE38*100</f>
        <v>#DIV/0!</v>
      </c>
      <c r="AJ40" s="885">
        <v>230.58252427184468</v>
      </c>
      <c r="AK40" s="885">
        <v>218.89117043121149</v>
      </c>
      <c r="AL40" s="885">
        <v>118.84615384615384</v>
      </c>
      <c r="AM40" s="875">
        <f>AM38/AI38*100</f>
        <v>170.11952191235059</v>
      </c>
      <c r="AN40" s="885"/>
      <c r="AO40" s="885"/>
      <c r="AP40" s="885"/>
      <c r="AQ40" s="885"/>
      <c r="AR40" s="885"/>
      <c r="AS40" s="885"/>
      <c r="AT40" s="885"/>
      <c r="AU40" s="885"/>
      <c r="AV40" s="885"/>
      <c r="AW40" s="885"/>
      <c r="AX40" s="885"/>
      <c r="AY40" s="886"/>
      <c r="AZ40" s="885">
        <v>80.631578947368425</v>
      </c>
      <c r="BA40" s="885">
        <v>56.003752345215766</v>
      </c>
      <c r="BB40" s="888">
        <v>130.09708737864079</v>
      </c>
      <c r="BC40" s="875">
        <f>BC38/AM38*100</f>
        <v>65.573770491803273</v>
      </c>
      <c r="BD40" s="886">
        <v>53.846153846153847</v>
      </c>
      <c r="BE40" s="887">
        <v>26.126126126126124</v>
      </c>
      <c r="BF40" s="887">
        <v>49.295774647887328</v>
      </c>
      <c r="BG40" s="887">
        <v>81.481481481481481</v>
      </c>
      <c r="BH40" s="887">
        <v>56.410256410256409</v>
      </c>
      <c r="BI40" s="887">
        <v>138</v>
      </c>
      <c r="BJ40" s="887">
        <v>333.33333333333337</v>
      </c>
      <c r="BK40" s="887">
        <v>121.95121951219512</v>
      </c>
      <c r="BL40" s="887">
        <v>49.333333333333336</v>
      </c>
      <c r="BM40" s="887">
        <v>32.608695652173914</v>
      </c>
      <c r="BN40" s="887">
        <v>81.92771084337349</v>
      </c>
      <c r="BO40" s="887">
        <v>28.169014084507044</v>
      </c>
      <c r="BP40" s="1105">
        <f>BP38/AZ38*100</f>
        <v>75.911458333333343</v>
      </c>
      <c r="BQ40" s="886">
        <v>97.48743718592965</v>
      </c>
      <c r="BR40" s="885">
        <v>56.965174129353237</v>
      </c>
      <c r="BS40" s="879">
        <f>BS38/BC38*100</f>
        <v>128.57142857142858</v>
      </c>
      <c r="BT40" s="886">
        <v>12.5</v>
      </c>
      <c r="BU40" s="889">
        <v>365.51724137931035</v>
      </c>
      <c r="BV40" s="889">
        <v>68.571428571428569</v>
      </c>
      <c r="BW40" s="889">
        <v>195.45454545454547</v>
      </c>
      <c r="BX40" s="889">
        <v>486.36363636363632</v>
      </c>
      <c r="BY40" s="880">
        <f>BY38/BI38*100</f>
        <v>127.53623188405795</v>
      </c>
      <c r="BZ40" s="881">
        <f>BZ38/BJ38*100</f>
        <v>41.25</v>
      </c>
      <c r="CA40" s="880">
        <f>CA38/BK38*100</f>
        <v>96</v>
      </c>
      <c r="CB40" s="880">
        <f>CB38/BL38*100</f>
        <v>151.35135135135135</v>
      </c>
      <c r="CC40" s="881">
        <v>186.66666666666666</v>
      </c>
      <c r="CD40" s="880">
        <f>CD38/BN38*100</f>
        <v>67.64705882352942</v>
      </c>
      <c r="CE40" s="1110">
        <f>CE38/BO38*100</f>
        <v>215</v>
      </c>
      <c r="CF40" s="880">
        <f>CF38/SUM(BD38:BO38)*100</f>
        <v>113.55060034305318</v>
      </c>
      <c r="CG40" s="876">
        <f t="shared" ref="CG40:CU40" si="72">CG38/BQ38*100</f>
        <v>119.7594501718213</v>
      </c>
      <c r="CH40" s="874">
        <f t="shared" si="72"/>
        <v>163.75545851528383</v>
      </c>
      <c r="CI40" s="1465">
        <f t="shared" si="72"/>
        <v>113.33333333333333</v>
      </c>
      <c r="CJ40" s="1253">
        <f t="shared" si="72"/>
        <v>314.28571428571428</v>
      </c>
      <c r="CK40" s="1277">
        <f t="shared" si="72"/>
        <v>112.26415094339623</v>
      </c>
      <c r="CL40" s="1277">
        <f t="shared" si="72"/>
        <v>129.16666666666669</v>
      </c>
      <c r="CM40" s="1277">
        <f t="shared" si="72"/>
        <v>48.837209302325576</v>
      </c>
      <c r="CN40" s="1277">
        <f t="shared" si="72"/>
        <v>10.2803738317757</v>
      </c>
      <c r="CO40" s="1277">
        <f t="shared" si="72"/>
        <v>14.772727272727273</v>
      </c>
      <c r="CP40" s="1412">
        <f t="shared" si="72"/>
        <v>4.5454545454545459</v>
      </c>
      <c r="CQ40" s="1412">
        <f t="shared" si="72"/>
        <v>47.916666666666671</v>
      </c>
      <c r="CR40" s="1412">
        <f t="shared" si="72"/>
        <v>280.35714285714283</v>
      </c>
      <c r="CS40" s="1412">
        <f t="shared" si="72"/>
        <v>242.85714285714283</v>
      </c>
      <c r="CT40" s="1412">
        <f t="shared" si="72"/>
        <v>113.04347826086956</v>
      </c>
      <c r="CU40" s="1412">
        <f t="shared" si="72"/>
        <v>625.58139534883719</v>
      </c>
      <c r="CV40" s="2105">
        <f>CV38/SUM(BT38:CE38)*100</f>
        <v>119.18429003021147</v>
      </c>
      <c r="CW40" s="876">
        <f t="shared" ref="CW40:DK40" si="73">CW38/CG38*100</f>
        <v>221.6642754662841</v>
      </c>
      <c r="CX40" s="874">
        <f t="shared" si="73"/>
        <v>57.866666666666667</v>
      </c>
      <c r="CY40" s="877">
        <f t="shared" si="73"/>
        <v>55.882352941176471</v>
      </c>
      <c r="CZ40" s="1622">
        <f t="shared" si="73"/>
        <v>1550</v>
      </c>
      <c r="DA40" s="1622">
        <f t="shared" si="73"/>
        <v>292.43697478991595</v>
      </c>
      <c r="DB40" s="1622">
        <f t="shared" si="73"/>
        <v>770.9677419354839</v>
      </c>
      <c r="DC40" s="1622">
        <f t="shared" si="73"/>
        <v>1066.6666666666665</v>
      </c>
      <c r="DD40" s="1622">
        <f t="shared" si="73"/>
        <v>2709.090909090909</v>
      </c>
      <c r="DE40" s="1622">
        <f t="shared" si="73"/>
        <v>2407.6923076923076</v>
      </c>
      <c r="DF40" s="1622">
        <f t="shared" si="73"/>
        <v>6900</v>
      </c>
      <c r="DG40" s="1622">
        <f t="shared" si="73"/>
        <v>495.65217391304344</v>
      </c>
      <c r="DH40" s="1622">
        <f t="shared" si="73"/>
        <v>54.777070063694268</v>
      </c>
      <c r="DI40" s="1622">
        <f t="shared" si="73"/>
        <v>67.64705882352942</v>
      </c>
      <c r="DJ40" s="1412">
        <f t="shared" si="73"/>
        <v>140.38461538461539</v>
      </c>
      <c r="DK40" s="1622">
        <f t="shared" si="73"/>
        <v>58.736059479553901</v>
      </c>
      <c r="DL40" s="2096">
        <f>DL38/SUM(CJ38:CU38)*100</f>
        <v>310.1394169835234</v>
      </c>
      <c r="DM40" s="877">
        <f t="shared" ref="DM40:EA40" si="74">DM38/CW38*100</f>
        <v>0</v>
      </c>
      <c r="DN40" s="1093">
        <f t="shared" si="74"/>
        <v>812.44239631336404</v>
      </c>
      <c r="DO40" s="882">
        <f t="shared" si="74"/>
        <v>544.73684210526324</v>
      </c>
      <c r="DP40" s="2502">
        <f t="shared" si="74"/>
        <v>47.800586510263933</v>
      </c>
      <c r="DQ40" s="2493">
        <f t="shared" si="74"/>
        <v>0</v>
      </c>
      <c r="DR40" s="2480">
        <f t="shared" si="74"/>
        <v>0</v>
      </c>
      <c r="DS40" s="2480">
        <f t="shared" si="74"/>
        <v>0</v>
      </c>
      <c r="DT40" s="2480">
        <f t="shared" si="74"/>
        <v>0</v>
      </c>
      <c r="DU40" s="2480">
        <f t="shared" si="74"/>
        <v>0</v>
      </c>
      <c r="DV40" s="2480">
        <f t="shared" si="74"/>
        <v>0</v>
      </c>
      <c r="DW40" s="2480">
        <f t="shared" si="74"/>
        <v>0</v>
      </c>
      <c r="DX40" s="2480">
        <f t="shared" si="74"/>
        <v>0</v>
      </c>
      <c r="DY40" s="2480">
        <f t="shared" si="74"/>
        <v>0</v>
      </c>
      <c r="DZ40" s="2480">
        <f t="shared" si="74"/>
        <v>0</v>
      </c>
      <c r="EA40" s="2481">
        <f t="shared" si="74"/>
        <v>0</v>
      </c>
      <c r="EB40" s="2120">
        <f>EB38/SUM(CZ38:DK38)*100</f>
        <v>6.661217817736004</v>
      </c>
      <c r="EC40" s="876" t="e">
        <f>EC38/DM38*100</f>
        <v>#DIV/0!</v>
      </c>
      <c r="ED40" s="1093">
        <f>ED38/DN38*100</f>
        <v>9.245604083947816</v>
      </c>
      <c r="EE40" s="883">
        <f>EE38/DO38*100</f>
        <v>0</v>
      </c>
    </row>
    <row r="41" spans="2:135" ht="27.75" customHeight="1">
      <c r="B41" s="2574"/>
      <c r="C41" s="2797" t="s">
        <v>72</v>
      </c>
      <c r="D41" s="2798"/>
      <c r="E41" s="588"/>
      <c r="F41" s="588"/>
      <c r="G41" s="743"/>
      <c r="H41" s="589">
        <v>0</v>
      </c>
      <c r="I41" s="590">
        <v>0</v>
      </c>
      <c r="J41" s="591">
        <v>0</v>
      </c>
      <c r="K41" s="743">
        <v>0</v>
      </c>
      <c r="L41" s="589">
        <v>0</v>
      </c>
      <c r="M41" s="590">
        <v>0</v>
      </c>
      <c r="N41" s="591">
        <v>0</v>
      </c>
      <c r="O41" s="743">
        <v>0</v>
      </c>
      <c r="P41" s="589">
        <v>0</v>
      </c>
      <c r="Q41" s="590">
        <v>0</v>
      </c>
      <c r="R41" s="591">
        <v>0</v>
      </c>
      <c r="S41" s="743">
        <v>0</v>
      </c>
      <c r="T41" s="589">
        <v>0</v>
      </c>
      <c r="U41" s="590">
        <v>0</v>
      </c>
      <c r="V41" s="591">
        <v>0</v>
      </c>
      <c r="W41" s="743">
        <v>0</v>
      </c>
      <c r="X41" s="589">
        <v>0</v>
      </c>
      <c r="Y41" s="590">
        <v>0</v>
      </c>
      <c r="Z41" s="591">
        <v>0</v>
      </c>
      <c r="AA41" s="743">
        <v>0</v>
      </c>
      <c r="AB41" s="589">
        <v>0</v>
      </c>
      <c r="AC41" s="590">
        <v>0</v>
      </c>
      <c r="AD41" s="591">
        <v>0</v>
      </c>
      <c r="AE41" s="743">
        <v>0</v>
      </c>
      <c r="AF41" s="589">
        <v>95</v>
      </c>
      <c r="AG41" s="590">
        <v>204</v>
      </c>
      <c r="AH41" s="591">
        <v>0</v>
      </c>
      <c r="AI41" s="743">
        <v>10</v>
      </c>
      <c r="AJ41" s="589">
        <v>1096</v>
      </c>
      <c r="AK41" s="590">
        <v>1324</v>
      </c>
      <c r="AL41" s="591">
        <v>247</v>
      </c>
      <c r="AM41" s="743">
        <v>644</v>
      </c>
      <c r="AN41" s="592">
        <v>100</v>
      </c>
      <c r="AO41" s="592">
        <v>113</v>
      </c>
      <c r="AP41" s="592">
        <v>124</v>
      </c>
      <c r="AQ41" s="592">
        <v>112</v>
      </c>
      <c r="AR41" s="592">
        <v>166</v>
      </c>
      <c r="AS41" s="592">
        <v>140</v>
      </c>
      <c r="AT41" s="592">
        <v>92</v>
      </c>
      <c r="AU41" s="592">
        <v>91</v>
      </c>
      <c r="AV41" s="592">
        <v>204</v>
      </c>
      <c r="AW41" s="592">
        <v>257</v>
      </c>
      <c r="AX41" s="592">
        <v>258</v>
      </c>
      <c r="AY41" s="593">
        <v>316</v>
      </c>
      <c r="AZ41" s="589">
        <v>1973</v>
      </c>
      <c r="BA41" s="590">
        <v>2127</v>
      </c>
      <c r="BB41" s="611">
        <v>755</v>
      </c>
      <c r="BC41" s="743">
        <v>805</v>
      </c>
      <c r="BD41" s="593">
        <v>218</v>
      </c>
      <c r="BE41" s="594">
        <v>170</v>
      </c>
      <c r="BF41" s="594">
        <v>103</v>
      </c>
      <c r="BG41" s="594">
        <v>124</v>
      </c>
      <c r="BH41" s="594">
        <v>105</v>
      </c>
      <c r="BI41" s="594">
        <v>124</v>
      </c>
      <c r="BJ41" s="594">
        <v>145</v>
      </c>
      <c r="BK41" s="594">
        <v>124</v>
      </c>
      <c r="BL41" s="594">
        <v>167</v>
      </c>
      <c r="BM41" s="594">
        <v>131</v>
      </c>
      <c r="BN41" s="594">
        <v>204</v>
      </c>
      <c r="BO41" s="594">
        <v>259</v>
      </c>
      <c r="BP41" s="1102">
        <v>1874</v>
      </c>
      <c r="BQ41" s="622">
        <v>1830</v>
      </c>
      <c r="BR41" s="591">
        <v>844</v>
      </c>
      <c r="BS41" s="1309">
        <f>BG41+BH41+BI41+BJ41+BK41+BL41</f>
        <v>789</v>
      </c>
      <c r="BT41" s="593">
        <v>105</v>
      </c>
      <c r="BU41" s="597">
        <v>129</v>
      </c>
      <c r="BV41" s="597">
        <v>213</v>
      </c>
      <c r="BW41" s="597">
        <v>225</v>
      </c>
      <c r="BX41" s="597">
        <v>319</v>
      </c>
      <c r="BY41" s="597">
        <v>196</v>
      </c>
      <c r="BZ41" s="595">
        <v>139</v>
      </c>
      <c r="CA41" s="597">
        <v>138</v>
      </c>
      <c r="CB41" s="597">
        <v>76</v>
      </c>
      <c r="CC41" s="595">
        <v>104</v>
      </c>
      <c r="CD41" s="597">
        <v>112</v>
      </c>
      <c r="CE41" s="1094">
        <v>76</v>
      </c>
      <c r="CF41" s="1264">
        <f>SUM(BT41:CE41)</f>
        <v>1832</v>
      </c>
      <c r="CG41" s="622">
        <f>BW41+BX41+BY41+BZ41+CA41+CB41+CC41+CD41+CE41+CJ41+CK41+CL41</f>
        <v>1611</v>
      </c>
      <c r="CH41" s="1312">
        <f>BT41+BU41+BV41+BW41+BX41+BY41</f>
        <v>1187</v>
      </c>
      <c r="CI41" s="1463">
        <f>BW41+BX41+BY41+BZ41+CA41+CB41</f>
        <v>1093</v>
      </c>
      <c r="CJ41" s="1251">
        <v>82</v>
      </c>
      <c r="CK41" s="597">
        <v>96</v>
      </c>
      <c r="CL41" s="597">
        <v>48</v>
      </c>
      <c r="CM41" s="597">
        <v>13</v>
      </c>
      <c r="CN41" s="597">
        <v>42</v>
      </c>
      <c r="CO41" s="597">
        <v>44</v>
      </c>
      <c r="CP41" s="1410">
        <v>34</v>
      </c>
      <c r="CQ41" s="1410">
        <v>83</v>
      </c>
      <c r="CR41" s="1410">
        <v>60</v>
      </c>
      <c r="CS41" s="1410">
        <v>86</v>
      </c>
      <c r="CT41" s="1410">
        <v>135</v>
      </c>
      <c r="CU41" s="1410">
        <v>258</v>
      </c>
      <c r="CV41" s="2102">
        <f>SUM(CJ41:CU41)</f>
        <v>981</v>
      </c>
      <c r="CW41" s="622">
        <v>1775</v>
      </c>
      <c r="CX41" s="591">
        <v>325</v>
      </c>
      <c r="CY41" s="2109">
        <f>CM41+CN41+CO41+CP41+CQ41+CR41</f>
        <v>276</v>
      </c>
      <c r="CZ41" s="1410">
        <v>104</v>
      </c>
      <c r="DA41" s="1410">
        <v>92</v>
      </c>
      <c r="DB41" s="1410">
        <v>824</v>
      </c>
      <c r="DC41" s="1410">
        <v>451</v>
      </c>
      <c r="DD41" s="1410">
        <v>309</v>
      </c>
      <c r="DE41" s="1410">
        <v>164</v>
      </c>
      <c r="DF41" s="1410">
        <v>214</v>
      </c>
      <c r="DG41" s="1410">
        <v>178</v>
      </c>
      <c r="DH41" s="1410">
        <v>513</v>
      </c>
      <c r="DI41" s="1410">
        <v>427</v>
      </c>
      <c r="DJ41" s="1410">
        <v>77</v>
      </c>
      <c r="DK41" s="1410">
        <v>118</v>
      </c>
      <c r="DL41" s="2094">
        <f>SUM(CZ41:DK41)</f>
        <v>3471</v>
      </c>
      <c r="DM41" s="1614"/>
      <c r="DN41" s="1454">
        <f>CZ41+DA41+DB41+DC41+DD41+DE41</f>
        <v>1944</v>
      </c>
      <c r="DO41" s="2185">
        <f>DC41+DD41+DE41+DF41+DG41+DH41</f>
        <v>1829</v>
      </c>
      <c r="DP41" s="2500">
        <v>184</v>
      </c>
      <c r="DQ41" s="2491"/>
      <c r="DR41" s="2476"/>
      <c r="DS41" s="2476"/>
      <c r="DT41" s="2476"/>
      <c r="DU41" s="2476"/>
      <c r="DV41" s="2476"/>
      <c r="DW41" s="2476"/>
      <c r="DX41" s="2476"/>
      <c r="DY41" s="2476"/>
      <c r="DZ41" s="2476"/>
      <c r="EA41" s="2477"/>
      <c r="EB41" s="2118">
        <f>SUM(DP41:EA41)</f>
        <v>184</v>
      </c>
      <c r="EC41" s="622"/>
      <c r="ED41" s="1454">
        <f>DP41+DQ41+DR41+DS41+DT41+DU41</f>
        <v>184</v>
      </c>
      <c r="EE41" s="1458">
        <f>DS41+DT41+DU41+DV41+DW41+DX41</f>
        <v>0</v>
      </c>
    </row>
    <row r="42" spans="2:135" ht="27.75" customHeight="1" thickBot="1">
      <c r="B42" s="2574"/>
      <c r="C42" s="2799"/>
      <c r="D42" s="2800"/>
      <c r="E42" s="108"/>
      <c r="F42" s="108"/>
      <c r="G42" s="843" t="e">
        <f>G43-100</f>
        <v>#DIV/0!</v>
      </c>
      <c r="H42" s="454"/>
      <c r="I42" s="455"/>
      <c r="J42" s="615"/>
      <c r="K42" s="843"/>
      <c r="L42" s="454"/>
      <c r="M42" s="455"/>
      <c r="N42" s="615"/>
      <c r="O42" s="843"/>
      <c r="P42" s="454"/>
      <c r="Q42" s="455"/>
      <c r="R42" s="615"/>
      <c r="S42" s="843"/>
      <c r="T42" s="454"/>
      <c r="U42" s="455"/>
      <c r="V42" s="615"/>
      <c r="W42" s="843"/>
      <c r="X42" s="454"/>
      <c r="Y42" s="455"/>
      <c r="Z42" s="615"/>
      <c r="AA42" s="843"/>
      <c r="AB42" s="454"/>
      <c r="AC42" s="455"/>
      <c r="AD42" s="615"/>
      <c r="AE42" s="843"/>
      <c r="AF42" s="454"/>
      <c r="AG42" s="455"/>
      <c r="AH42" s="615"/>
      <c r="AI42" s="840"/>
      <c r="AJ42" s="454">
        <f t="shared" ref="AJ42:BX42" si="75">AJ43-100</f>
        <v>1053.6842105263158</v>
      </c>
      <c r="AK42" s="455">
        <f t="shared" si="75"/>
        <v>549.01960784313724</v>
      </c>
      <c r="AL42" s="615"/>
      <c r="AM42" s="842">
        <f>AM43-100</f>
        <v>6340.0000000000009</v>
      </c>
      <c r="AN42" s="457">
        <f t="shared" si="75"/>
        <v>-100</v>
      </c>
      <c r="AO42" s="458">
        <f t="shared" si="75"/>
        <v>-100</v>
      </c>
      <c r="AP42" s="458">
        <f t="shared" si="75"/>
        <v>-100</v>
      </c>
      <c r="AQ42" s="458">
        <f t="shared" si="75"/>
        <v>-100</v>
      </c>
      <c r="AR42" s="458">
        <f t="shared" si="75"/>
        <v>-100</v>
      </c>
      <c r="AS42" s="458">
        <f t="shared" si="75"/>
        <v>-100</v>
      </c>
      <c r="AT42" s="458">
        <f t="shared" si="75"/>
        <v>-100</v>
      </c>
      <c r="AU42" s="458">
        <f t="shared" si="75"/>
        <v>-100</v>
      </c>
      <c r="AV42" s="458">
        <f t="shared" si="75"/>
        <v>-100</v>
      </c>
      <c r="AW42" s="458">
        <f t="shared" si="75"/>
        <v>-100</v>
      </c>
      <c r="AX42" s="458">
        <f t="shared" si="75"/>
        <v>-100</v>
      </c>
      <c r="AY42" s="458">
        <f t="shared" si="75"/>
        <v>-100</v>
      </c>
      <c r="AZ42" s="475">
        <f t="shared" si="75"/>
        <v>80.018248175182492</v>
      </c>
      <c r="BA42" s="472">
        <f t="shared" si="75"/>
        <v>60.649546827794552</v>
      </c>
      <c r="BB42" s="1261">
        <f>BB43-100</f>
        <v>205.66801619433198</v>
      </c>
      <c r="BC42" s="841">
        <f>BC43-100</f>
        <v>25</v>
      </c>
      <c r="BD42" s="473">
        <f t="shared" si="75"/>
        <v>118.00000000000003</v>
      </c>
      <c r="BE42" s="474">
        <f t="shared" si="75"/>
        <v>50.442477876106182</v>
      </c>
      <c r="BF42" s="474">
        <f t="shared" si="75"/>
        <v>-16.935483870967744</v>
      </c>
      <c r="BG42" s="474">
        <f t="shared" si="75"/>
        <v>10.714285714285722</v>
      </c>
      <c r="BH42" s="474">
        <f t="shared" si="75"/>
        <v>-36.746987951807228</v>
      </c>
      <c r="BI42" s="474">
        <f t="shared" si="75"/>
        <v>-11.428571428571431</v>
      </c>
      <c r="BJ42" s="474">
        <f t="shared" si="75"/>
        <v>57.608695652173907</v>
      </c>
      <c r="BK42" s="474">
        <f t="shared" si="75"/>
        <v>36.263736263736263</v>
      </c>
      <c r="BL42" s="474">
        <f t="shared" si="75"/>
        <v>-18.137254901960787</v>
      </c>
      <c r="BM42" s="474">
        <f t="shared" si="75"/>
        <v>-49.027237354085607</v>
      </c>
      <c r="BN42" s="474">
        <f t="shared" si="75"/>
        <v>-20.930232558139537</v>
      </c>
      <c r="BO42" s="474">
        <f t="shared" si="75"/>
        <v>-18.037974683544306</v>
      </c>
      <c r="BP42" s="1068">
        <f t="shared" si="75"/>
        <v>-5.017739483020776</v>
      </c>
      <c r="BQ42" s="1306">
        <f t="shared" si="75"/>
        <v>-13.963328631875882</v>
      </c>
      <c r="BR42" s="456">
        <f>BR43-100</f>
        <v>11.788079470198667</v>
      </c>
      <c r="BS42" s="1310">
        <f>BS43-100</f>
        <v>-1.9875776397515494</v>
      </c>
      <c r="BT42" s="473">
        <f t="shared" si="75"/>
        <v>-51.834862385321102</v>
      </c>
      <c r="BU42" s="620">
        <f t="shared" si="75"/>
        <v>-24.117647058823536</v>
      </c>
      <c r="BV42" s="462">
        <f t="shared" si="75"/>
        <v>106.79611650485435</v>
      </c>
      <c r="BW42" s="462">
        <f t="shared" si="75"/>
        <v>81.451612903225794</v>
      </c>
      <c r="BX42" s="462">
        <f t="shared" si="75"/>
        <v>203.8095238095238</v>
      </c>
      <c r="BY42" s="462">
        <f t="shared" ref="BY42:EE42" si="76">BY43-100</f>
        <v>58.064516129032256</v>
      </c>
      <c r="BZ42" s="461">
        <f t="shared" si="76"/>
        <v>-4.1379310344827616</v>
      </c>
      <c r="CA42" s="462">
        <f t="shared" si="76"/>
        <v>11.290322580645153</v>
      </c>
      <c r="CB42" s="462">
        <f t="shared" si="76"/>
        <v>-54.491017964071858</v>
      </c>
      <c r="CC42" s="461">
        <v>-20.610687022900763</v>
      </c>
      <c r="CD42" s="462">
        <f t="shared" si="76"/>
        <v>-45.098039215686271</v>
      </c>
      <c r="CE42" s="1097">
        <f t="shared" si="76"/>
        <v>-70.656370656370655</v>
      </c>
      <c r="CF42" s="1266">
        <f t="shared" si="76"/>
        <v>-2.2411953041622183</v>
      </c>
      <c r="CG42" s="1306">
        <f t="shared" si="76"/>
        <v>-11.967213114754088</v>
      </c>
      <c r="CH42" s="456">
        <f>CH43-100</f>
        <v>40.639810426540294</v>
      </c>
      <c r="CI42" s="1464">
        <f t="shared" si="76"/>
        <v>38.529784537389077</v>
      </c>
      <c r="CJ42" s="1223">
        <f t="shared" si="76"/>
        <v>-21.904761904761898</v>
      </c>
      <c r="CK42" s="482">
        <f t="shared" si="76"/>
        <v>-25.581395348837205</v>
      </c>
      <c r="CL42" s="462">
        <f t="shared" si="76"/>
        <v>-77.464788732394368</v>
      </c>
      <c r="CM42" s="462">
        <f t="shared" si="76"/>
        <v>-94.222222222222229</v>
      </c>
      <c r="CN42" s="462">
        <f t="shared" si="76"/>
        <v>-86.83385579937304</v>
      </c>
      <c r="CO42" s="462">
        <f t="shared" si="76"/>
        <v>-77.551020408163268</v>
      </c>
      <c r="CP42" s="1392">
        <f t="shared" si="76"/>
        <v>-75.539568345323744</v>
      </c>
      <c r="CQ42" s="1392">
        <f t="shared" si="76"/>
        <v>-39.855072463768117</v>
      </c>
      <c r="CR42" s="1392">
        <f t="shared" si="76"/>
        <v>-21.05263157894737</v>
      </c>
      <c r="CS42" s="1392">
        <f t="shared" si="76"/>
        <v>-17.307692307692307</v>
      </c>
      <c r="CT42" s="1415">
        <f t="shared" si="76"/>
        <v>20.535714285714278</v>
      </c>
      <c r="CU42" s="1392">
        <f t="shared" si="76"/>
        <v>239.4736842105263</v>
      </c>
      <c r="CV42" s="2103">
        <f>CV43-100</f>
        <v>-46.451965065502186</v>
      </c>
      <c r="CW42" s="1306">
        <f t="shared" si="76"/>
        <v>10.180012414649269</v>
      </c>
      <c r="CX42" s="456">
        <f>CX43-100</f>
        <v>-72.620050547598993</v>
      </c>
      <c r="CY42" s="1708">
        <f t="shared" si="76"/>
        <v>-74.748398902104299</v>
      </c>
      <c r="CZ42" s="1392">
        <f t="shared" si="76"/>
        <v>26.829268292682926</v>
      </c>
      <c r="DA42" s="1392">
        <f t="shared" si="76"/>
        <v>-4.1666666666666572</v>
      </c>
      <c r="DB42" s="1392">
        <f t="shared" si="76"/>
        <v>1616.6666666666667</v>
      </c>
      <c r="DC42" s="1392">
        <f t="shared" si="76"/>
        <v>3369.2307692307695</v>
      </c>
      <c r="DD42" s="1392">
        <f t="shared" si="76"/>
        <v>635.71428571428567</v>
      </c>
      <c r="DE42" s="1392">
        <f t="shared" si="76"/>
        <v>272.72727272727269</v>
      </c>
      <c r="DF42" s="1392">
        <f t="shared" si="76"/>
        <v>529.41176470588232</v>
      </c>
      <c r="DG42" s="1392">
        <f t="shared" si="76"/>
        <v>114.45783132530121</v>
      </c>
      <c r="DH42" s="1392">
        <f t="shared" si="76"/>
        <v>755.00000000000011</v>
      </c>
      <c r="DI42" s="1392">
        <f t="shared" si="76"/>
        <v>396.51162790697674</v>
      </c>
      <c r="DJ42" s="1392">
        <f t="shared" si="76"/>
        <v>-42.962962962962962</v>
      </c>
      <c r="DK42" s="1392">
        <f t="shared" si="76"/>
        <v>-54.263565891472872</v>
      </c>
      <c r="DL42" s="2099">
        <f t="shared" si="76"/>
        <v>253.82262996941898</v>
      </c>
      <c r="DM42" s="1617">
        <f t="shared" si="76"/>
        <v>-100</v>
      </c>
      <c r="DN42" s="1443">
        <f>DN43-100</f>
        <v>498.15384615384608</v>
      </c>
      <c r="DO42" s="1578">
        <f t="shared" si="76"/>
        <v>562.68115942028987</v>
      </c>
      <c r="DP42" s="2426">
        <f t="shared" si="76"/>
        <v>76.923076923076906</v>
      </c>
      <c r="DQ42" s="2404">
        <f t="shared" si="76"/>
        <v>-100</v>
      </c>
      <c r="DR42" s="2405">
        <f t="shared" si="76"/>
        <v>-100</v>
      </c>
      <c r="DS42" s="2405">
        <f t="shared" si="76"/>
        <v>-100</v>
      </c>
      <c r="DT42" s="2405">
        <f t="shared" si="76"/>
        <v>-100</v>
      </c>
      <c r="DU42" s="2405">
        <f t="shared" si="76"/>
        <v>-100</v>
      </c>
      <c r="DV42" s="2405">
        <f t="shared" si="76"/>
        <v>-100</v>
      </c>
      <c r="DW42" s="2405">
        <f t="shared" si="76"/>
        <v>-100</v>
      </c>
      <c r="DX42" s="2405">
        <f t="shared" si="76"/>
        <v>-100</v>
      </c>
      <c r="DY42" s="2405">
        <f t="shared" si="76"/>
        <v>-100</v>
      </c>
      <c r="DZ42" s="2405">
        <f t="shared" si="76"/>
        <v>-100</v>
      </c>
      <c r="EA42" s="2485">
        <f t="shared" si="76"/>
        <v>-100</v>
      </c>
      <c r="EB42" s="2124">
        <f t="shared" si="76"/>
        <v>-94.698934024776719</v>
      </c>
      <c r="EC42" s="1306" t="e">
        <f t="shared" si="76"/>
        <v>#DIV/0!</v>
      </c>
      <c r="ED42" s="1443">
        <f>ED43-100</f>
        <v>-90.534979423868307</v>
      </c>
      <c r="EE42" s="1459">
        <f t="shared" si="76"/>
        <v>-100</v>
      </c>
    </row>
    <row r="43" spans="2:135" s="884" customFormat="1" ht="27.75" hidden="1" customHeight="1" thickBot="1">
      <c r="B43" s="2568"/>
      <c r="C43" s="2572"/>
      <c r="D43" s="2801"/>
      <c r="E43" s="854"/>
      <c r="F43" s="854"/>
      <c r="G43" s="874" t="e">
        <f>G41/A41*100</f>
        <v>#DIV/0!</v>
      </c>
      <c r="H43" s="875">
        <v>0</v>
      </c>
      <c r="I43" s="875"/>
      <c r="J43" s="875"/>
      <c r="K43" s="874" t="e">
        <f>K41/G41*100</f>
        <v>#DIV/0!</v>
      </c>
      <c r="L43" s="875">
        <v>0</v>
      </c>
      <c r="M43" s="875"/>
      <c r="N43" s="875"/>
      <c r="O43" s="874" t="e">
        <f>O41/K41*100</f>
        <v>#DIV/0!</v>
      </c>
      <c r="P43" s="875">
        <v>0</v>
      </c>
      <c r="Q43" s="875"/>
      <c r="R43" s="875"/>
      <c r="S43" s="874" t="e">
        <f>S41/O41*100</f>
        <v>#DIV/0!</v>
      </c>
      <c r="T43" s="875">
        <v>0</v>
      </c>
      <c r="U43" s="875"/>
      <c r="V43" s="875">
        <v>0</v>
      </c>
      <c r="W43" s="874" t="e">
        <f>W41/S41*100</f>
        <v>#DIV/0!</v>
      </c>
      <c r="X43" s="875">
        <v>0</v>
      </c>
      <c r="Y43" s="875"/>
      <c r="Z43" s="875">
        <v>0</v>
      </c>
      <c r="AA43" s="874" t="e">
        <f>AA41/W41*100</f>
        <v>#DIV/0!</v>
      </c>
      <c r="AB43" s="875">
        <v>0</v>
      </c>
      <c r="AC43" s="875"/>
      <c r="AD43" s="875">
        <v>0</v>
      </c>
      <c r="AE43" s="874" t="e">
        <f>AE41/AA41*100</f>
        <v>#DIV/0!</v>
      </c>
      <c r="AF43" s="875">
        <v>0</v>
      </c>
      <c r="AG43" s="875"/>
      <c r="AH43" s="875">
        <v>0</v>
      </c>
      <c r="AI43" s="875" t="e">
        <f>AI41/AE41*100</f>
        <v>#DIV/0!</v>
      </c>
      <c r="AJ43" s="875">
        <v>1153.6842105263158</v>
      </c>
      <c r="AK43" s="875">
        <v>649.01960784313724</v>
      </c>
      <c r="AL43" s="875">
        <v>0</v>
      </c>
      <c r="AM43" s="875">
        <f>AM41/AI41*100</f>
        <v>6440.0000000000009</v>
      </c>
      <c r="AN43" s="875"/>
      <c r="AO43" s="875"/>
      <c r="AP43" s="875"/>
      <c r="AQ43" s="875"/>
      <c r="AR43" s="875"/>
      <c r="AS43" s="875"/>
      <c r="AT43" s="875"/>
      <c r="AU43" s="875"/>
      <c r="AV43" s="875"/>
      <c r="AW43" s="875"/>
      <c r="AX43" s="875"/>
      <c r="AY43" s="876"/>
      <c r="AZ43" s="892">
        <v>180.01824817518249</v>
      </c>
      <c r="BA43" s="875">
        <v>160.64954682779455</v>
      </c>
      <c r="BB43" s="877">
        <v>305.66801619433198</v>
      </c>
      <c r="BC43" s="875">
        <f>BC41/AM41*100</f>
        <v>125</v>
      </c>
      <c r="BD43" s="876">
        <v>218.00000000000003</v>
      </c>
      <c r="BE43" s="878">
        <v>150.44247787610618</v>
      </c>
      <c r="BF43" s="878">
        <v>83.064516129032256</v>
      </c>
      <c r="BG43" s="878">
        <v>110.71428571428572</v>
      </c>
      <c r="BH43" s="878">
        <v>63.253012048192772</v>
      </c>
      <c r="BI43" s="878">
        <v>88.571428571428569</v>
      </c>
      <c r="BJ43" s="878">
        <v>157.60869565217391</v>
      </c>
      <c r="BK43" s="878">
        <v>136.26373626373626</v>
      </c>
      <c r="BL43" s="878">
        <v>81.862745098039213</v>
      </c>
      <c r="BM43" s="878">
        <v>50.972762645914393</v>
      </c>
      <c r="BN43" s="878">
        <v>79.069767441860463</v>
      </c>
      <c r="BO43" s="878">
        <v>81.962025316455694</v>
      </c>
      <c r="BP43" s="1104">
        <v>94.982260516979224</v>
      </c>
      <c r="BQ43" s="875">
        <v>86.036671368124118</v>
      </c>
      <c r="BR43" s="877">
        <v>111.78807947019867</v>
      </c>
      <c r="BS43" s="875">
        <f>BS41/BC41*100</f>
        <v>98.012422360248451</v>
      </c>
      <c r="BT43" s="877">
        <v>48.165137614678898</v>
      </c>
      <c r="BU43" s="880">
        <v>75.882352941176464</v>
      </c>
      <c r="BV43" s="880">
        <v>206.79611650485435</v>
      </c>
      <c r="BW43" s="880">
        <v>181.45161290322579</v>
      </c>
      <c r="BX43" s="880">
        <v>303.8095238095238</v>
      </c>
      <c r="BY43" s="880">
        <f>BY41/BI41*100</f>
        <v>158.06451612903226</v>
      </c>
      <c r="BZ43" s="881">
        <f>BZ41/BJ41*100</f>
        <v>95.862068965517238</v>
      </c>
      <c r="CA43" s="880">
        <f>CA41/BK41*100</f>
        <v>111.29032258064515</v>
      </c>
      <c r="CB43" s="880">
        <f>CB41/BL41*100</f>
        <v>45.508982035928142</v>
      </c>
      <c r="CC43" s="881"/>
      <c r="CD43" s="880">
        <f>CD41/BN41*100</f>
        <v>54.901960784313729</v>
      </c>
      <c r="CE43" s="1110">
        <f>CE41/BO41*100</f>
        <v>29.343629343629345</v>
      </c>
      <c r="CF43" s="880">
        <f>CF41/SUM(BD41:BO41)*100</f>
        <v>97.758804695837782</v>
      </c>
      <c r="CG43" s="875">
        <f t="shared" ref="CG43:CU43" si="77">CG41/BQ41*100</f>
        <v>88.032786885245912</v>
      </c>
      <c r="CH43" s="1268">
        <f t="shared" si="77"/>
        <v>140.63981042654029</v>
      </c>
      <c r="CI43" s="876">
        <f t="shared" si="77"/>
        <v>138.52978453738908</v>
      </c>
      <c r="CJ43" s="1253">
        <f t="shared" si="77"/>
        <v>78.095238095238102</v>
      </c>
      <c r="CK43" s="1277">
        <f t="shared" si="77"/>
        <v>74.418604651162795</v>
      </c>
      <c r="CL43" s="1277">
        <f t="shared" si="77"/>
        <v>22.535211267605636</v>
      </c>
      <c r="CM43" s="1277">
        <f t="shared" si="77"/>
        <v>5.7777777777777777</v>
      </c>
      <c r="CN43" s="1277">
        <f t="shared" si="77"/>
        <v>13.166144200626958</v>
      </c>
      <c r="CO43" s="1277">
        <f t="shared" si="77"/>
        <v>22.448979591836736</v>
      </c>
      <c r="CP43" s="1412">
        <f t="shared" si="77"/>
        <v>24.46043165467626</v>
      </c>
      <c r="CQ43" s="1412">
        <f t="shared" si="77"/>
        <v>60.144927536231883</v>
      </c>
      <c r="CR43" s="1412">
        <f>CR41/CB41*100</f>
        <v>78.94736842105263</v>
      </c>
      <c r="CS43" s="1412">
        <f t="shared" si="77"/>
        <v>82.692307692307693</v>
      </c>
      <c r="CT43" s="1412">
        <f t="shared" si="77"/>
        <v>120.53571428571428</v>
      </c>
      <c r="CU43" s="1412">
        <f t="shared" si="77"/>
        <v>339.4736842105263</v>
      </c>
      <c r="CV43" s="2104">
        <f>CV41/SUM(BT41:CE41)*100</f>
        <v>53.548034934497814</v>
      </c>
      <c r="CW43" s="875">
        <f t="shared" ref="CW43:DK43" si="78">CW41/CG41*100</f>
        <v>110.18001241464927</v>
      </c>
      <c r="CX43" s="2111">
        <f t="shared" si="78"/>
        <v>27.379949452401007</v>
      </c>
      <c r="CY43" s="877">
        <f t="shared" si="78"/>
        <v>25.251601097895698</v>
      </c>
      <c r="CZ43" s="1622">
        <f t="shared" si="78"/>
        <v>126.82926829268293</v>
      </c>
      <c r="DA43" s="1622">
        <f t="shared" si="78"/>
        <v>95.833333333333343</v>
      </c>
      <c r="DB43" s="1622">
        <f t="shared" si="78"/>
        <v>1716.6666666666667</v>
      </c>
      <c r="DC43" s="1622">
        <f t="shared" si="78"/>
        <v>3469.2307692307695</v>
      </c>
      <c r="DD43" s="1622">
        <f t="shared" si="78"/>
        <v>735.71428571428567</v>
      </c>
      <c r="DE43" s="1622">
        <f t="shared" si="78"/>
        <v>372.72727272727269</v>
      </c>
      <c r="DF43" s="1622">
        <f t="shared" si="78"/>
        <v>629.41176470588232</v>
      </c>
      <c r="DG43" s="1622">
        <f t="shared" si="78"/>
        <v>214.45783132530121</v>
      </c>
      <c r="DH43" s="1622">
        <f t="shared" si="78"/>
        <v>855.00000000000011</v>
      </c>
      <c r="DI43" s="1622">
        <f t="shared" si="78"/>
        <v>496.51162790697674</v>
      </c>
      <c r="DJ43" s="1412">
        <f t="shared" si="78"/>
        <v>57.037037037037038</v>
      </c>
      <c r="DK43" s="1622">
        <f t="shared" si="78"/>
        <v>45.736434108527128</v>
      </c>
      <c r="DL43" s="2096">
        <f>DL41/SUM(CJ41:CU41)*100</f>
        <v>353.82262996941898</v>
      </c>
      <c r="DM43" s="879">
        <f t="shared" ref="DM43:EA43" si="79">DM41/CW41*100</f>
        <v>0</v>
      </c>
      <c r="DN43" s="1268">
        <f t="shared" si="79"/>
        <v>598.15384615384608</v>
      </c>
      <c r="DO43" s="882">
        <f t="shared" si="79"/>
        <v>662.68115942028987</v>
      </c>
      <c r="DP43" s="2504">
        <f t="shared" si="79"/>
        <v>176.92307692307691</v>
      </c>
      <c r="DQ43" s="2495">
        <f t="shared" si="79"/>
        <v>0</v>
      </c>
      <c r="DR43" s="1622">
        <f t="shared" si="79"/>
        <v>0</v>
      </c>
      <c r="DS43" s="1622">
        <f t="shared" si="79"/>
        <v>0</v>
      </c>
      <c r="DT43" s="1622">
        <f t="shared" si="79"/>
        <v>0</v>
      </c>
      <c r="DU43" s="1622">
        <f t="shared" si="79"/>
        <v>0</v>
      </c>
      <c r="DV43" s="1622">
        <f t="shared" si="79"/>
        <v>0</v>
      </c>
      <c r="DW43" s="1622">
        <f t="shared" si="79"/>
        <v>0</v>
      </c>
      <c r="DX43" s="1622">
        <f t="shared" si="79"/>
        <v>0</v>
      </c>
      <c r="DY43" s="1622">
        <f t="shared" si="79"/>
        <v>0</v>
      </c>
      <c r="DZ43" s="1412">
        <f t="shared" si="79"/>
        <v>0</v>
      </c>
      <c r="EA43" s="1277">
        <f t="shared" si="79"/>
        <v>0</v>
      </c>
      <c r="EB43" s="2120">
        <f>EB41/SUM(CZ41:DK41)*100</f>
        <v>5.3010659752232785</v>
      </c>
      <c r="EC43" s="875" t="e">
        <f>EC41/DM41*100</f>
        <v>#DIV/0!</v>
      </c>
      <c r="ED43" s="1268">
        <f>ED41/DN41*100</f>
        <v>9.4650205761316872</v>
      </c>
      <c r="EE43" s="883">
        <f>EE41/DO41*100</f>
        <v>0</v>
      </c>
    </row>
    <row r="44" spans="2:135" ht="27.75" customHeight="1" thickTop="1" thickBot="1">
      <c r="B44" s="64" t="s">
        <v>300</v>
      </c>
      <c r="C44" s="65"/>
      <c r="D44" s="65"/>
      <c r="E44" s="65"/>
      <c r="F44" s="65"/>
      <c r="G44" s="617"/>
      <c r="H44" s="617"/>
      <c r="I44" s="617"/>
      <c r="J44" s="617"/>
      <c r="K44" s="617"/>
      <c r="L44" s="617"/>
      <c r="M44" s="617"/>
      <c r="N44" s="617"/>
      <c r="O44" s="617"/>
      <c r="P44" s="617"/>
      <c r="Q44" s="617"/>
      <c r="R44" s="617"/>
      <c r="S44" s="617"/>
      <c r="T44" s="617"/>
      <c r="U44" s="617"/>
      <c r="V44" s="617"/>
      <c r="W44" s="617"/>
      <c r="X44" s="617"/>
      <c r="Y44" s="617"/>
      <c r="Z44" s="617"/>
      <c r="AA44" s="617"/>
      <c r="AB44" s="617"/>
      <c r="AC44" s="617"/>
      <c r="AD44" s="617"/>
      <c r="AE44" s="617"/>
      <c r="AF44" s="617"/>
      <c r="AG44" s="617"/>
      <c r="AH44" s="617"/>
      <c r="AI44" s="617"/>
      <c r="AJ44" s="617"/>
      <c r="AK44" s="617"/>
      <c r="AL44" s="617"/>
      <c r="AM44" s="617"/>
      <c r="AN44" s="617"/>
      <c r="AO44" s="617"/>
      <c r="AP44" s="617"/>
      <c r="AQ44" s="617"/>
      <c r="AR44" s="617"/>
      <c r="AS44" s="617"/>
      <c r="AT44" s="617"/>
      <c r="AU44" s="617"/>
      <c r="AV44" s="617"/>
      <c r="AW44" s="617"/>
      <c r="AX44" s="617"/>
      <c r="AY44" s="617"/>
      <c r="AZ44" s="618"/>
      <c r="BA44" s="618"/>
      <c r="BB44" s="618"/>
      <c r="BC44" s="617"/>
      <c r="BD44" s="618"/>
      <c r="BE44" s="618"/>
      <c r="BF44" s="618"/>
      <c r="BG44" s="618"/>
      <c r="BH44" s="618"/>
      <c r="BI44" s="618"/>
      <c r="BJ44" s="618"/>
      <c r="BK44" s="618"/>
      <c r="BL44" s="618"/>
      <c r="BM44" s="618"/>
      <c r="BN44" s="618"/>
      <c r="BO44" s="618"/>
      <c r="BP44" s="618"/>
      <c r="BQ44" s="619"/>
      <c r="BR44" s="617"/>
      <c r="BS44" s="617"/>
      <c r="BT44" s="618"/>
      <c r="BU44" s="618"/>
      <c r="BV44" s="618"/>
      <c r="BW44" s="618"/>
      <c r="BX44" s="618"/>
      <c r="BY44" s="618"/>
      <c r="BZ44" s="618"/>
      <c r="CA44" s="618"/>
      <c r="CB44" s="618"/>
      <c r="CC44" s="618"/>
      <c r="CD44" s="618"/>
      <c r="CE44" s="618"/>
      <c r="CF44" s="617"/>
      <c r="CG44" s="618"/>
      <c r="CH44" s="1101"/>
      <c r="CI44" s="618"/>
      <c r="CJ44" s="618"/>
      <c r="CK44" s="618"/>
      <c r="CL44" s="618"/>
      <c r="CM44" s="618"/>
      <c r="CN44" s="618"/>
      <c r="CO44" s="1407"/>
      <c r="CP44" s="618"/>
      <c r="CQ44" s="618"/>
      <c r="CR44" s="618"/>
      <c r="CS44" s="618"/>
      <c r="CT44" s="618"/>
      <c r="CU44" s="618"/>
      <c r="CV44" s="617"/>
      <c r="CW44" s="618"/>
      <c r="CX44" s="1101"/>
      <c r="CY44" s="618"/>
      <c r="CZ44" s="618"/>
      <c r="DA44" s="618"/>
      <c r="DB44" s="618"/>
      <c r="DC44" s="618"/>
      <c r="DD44" s="618"/>
      <c r="DE44" s="618"/>
      <c r="DF44" s="618"/>
      <c r="DG44" s="618"/>
      <c r="DH44" s="618"/>
      <c r="DI44" s="618"/>
      <c r="DJ44" s="618"/>
      <c r="DK44" s="618"/>
      <c r="DL44" s="618"/>
      <c r="DM44" s="618"/>
      <c r="DN44" s="1101"/>
      <c r="DO44" s="2184"/>
      <c r="DP44" s="2505"/>
      <c r="DQ44" s="618"/>
      <c r="DR44" s="618"/>
      <c r="DS44" s="618"/>
      <c r="DT44" s="618"/>
      <c r="DU44" s="618"/>
      <c r="DV44" s="618"/>
      <c r="DW44" s="618"/>
      <c r="DX44" s="618"/>
      <c r="DY44" s="618"/>
      <c r="DZ44" s="618"/>
      <c r="EA44" s="618"/>
      <c r="EB44" s="618"/>
      <c r="EC44" s="618"/>
      <c r="ED44" s="1101"/>
      <c r="EE44" s="1461"/>
    </row>
    <row r="45" spans="2:135" ht="27.75" customHeight="1" thickBot="1">
      <c r="B45" s="2574"/>
      <c r="C45" s="2804" t="s">
        <v>66</v>
      </c>
      <c r="D45" s="2798"/>
      <c r="E45" s="588"/>
      <c r="F45" s="588"/>
      <c r="G45" s="743"/>
      <c r="H45" s="589">
        <v>0</v>
      </c>
      <c r="I45" s="590">
        <v>0</v>
      </c>
      <c r="J45" s="591">
        <v>0</v>
      </c>
      <c r="K45" s="743">
        <v>0</v>
      </c>
      <c r="L45" s="589">
        <v>0</v>
      </c>
      <c r="M45" s="590">
        <v>0</v>
      </c>
      <c r="N45" s="591">
        <v>0</v>
      </c>
      <c r="O45" s="743">
        <v>0</v>
      </c>
      <c r="P45" s="589">
        <v>0</v>
      </c>
      <c r="Q45" s="590">
        <v>0</v>
      </c>
      <c r="R45" s="591">
        <v>0</v>
      </c>
      <c r="S45" s="743">
        <v>0</v>
      </c>
      <c r="T45" s="589">
        <f>T48+T51</f>
        <v>208</v>
      </c>
      <c r="U45" s="590">
        <v>0</v>
      </c>
      <c r="V45" s="591">
        <v>0</v>
      </c>
      <c r="W45" s="743">
        <f>W48+W51</f>
        <v>62</v>
      </c>
      <c r="X45" s="589">
        <f>X48+X51</f>
        <v>1120</v>
      </c>
      <c r="Y45" s="590">
        <v>0</v>
      </c>
      <c r="Z45" s="591">
        <f>Z48+Z51</f>
        <v>411</v>
      </c>
      <c r="AA45" s="743">
        <f>AA48+AA51</f>
        <v>707</v>
      </c>
      <c r="AB45" s="589">
        <v>1184</v>
      </c>
      <c r="AC45" s="590">
        <v>0</v>
      </c>
      <c r="AD45" s="591">
        <v>546</v>
      </c>
      <c r="AE45" s="743">
        <f>AE48+AE51</f>
        <v>730</v>
      </c>
      <c r="AF45" s="589">
        <v>18</v>
      </c>
      <c r="AG45" s="590">
        <v>0</v>
      </c>
      <c r="AH45" s="591">
        <v>17</v>
      </c>
      <c r="AI45" s="743">
        <f>AI48+AI51</f>
        <v>4</v>
      </c>
      <c r="AJ45" s="589">
        <v>4</v>
      </c>
      <c r="AK45" s="590">
        <v>0</v>
      </c>
      <c r="AL45" s="591">
        <f>AL48+AL51</f>
        <v>0</v>
      </c>
      <c r="AM45" s="743">
        <f>AM48+AM51</f>
        <v>4</v>
      </c>
      <c r="AN45" s="593">
        <v>0</v>
      </c>
      <c r="AO45" s="594">
        <v>0</v>
      </c>
      <c r="AP45" s="594">
        <v>0</v>
      </c>
      <c r="AQ45" s="594">
        <v>0</v>
      </c>
      <c r="AR45" s="594">
        <v>0</v>
      </c>
      <c r="AS45" s="594">
        <v>0</v>
      </c>
      <c r="AT45" s="594">
        <v>0</v>
      </c>
      <c r="AU45" s="594">
        <v>0</v>
      </c>
      <c r="AV45" s="594">
        <v>0</v>
      </c>
      <c r="AW45" s="594">
        <v>0</v>
      </c>
      <c r="AX45" s="594">
        <v>0</v>
      </c>
      <c r="AY45" s="594">
        <v>0</v>
      </c>
      <c r="AZ45" s="589">
        <v>0</v>
      </c>
      <c r="BA45" s="590">
        <v>0</v>
      </c>
      <c r="BB45" s="591">
        <v>0</v>
      </c>
      <c r="BC45" s="743">
        <v>0</v>
      </c>
      <c r="BD45" s="593">
        <v>0</v>
      </c>
      <c r="BE45" s="594">
        <v>0</v>
      </c>
      <c r="BF45" s="594">
        <v>0</v>
      </c>
      <c r="BG45" s="594">
        <v>0</v>
      </c>
      <c r="BH45" s="594">
        <v>0</v>
      </c>
      <c r="BI45" s="594">
        <v>0</v>
      </c>
      <c r="BJ45" s="594">
        <v>0</v>
      </c>
      <c r="BK45" s="594">
        <v>0</v>
      </c>
      <c r="BL45" s="594">
        <v>0</v>
      </c>
      <c r="BM45" s="594">
        <v>0</v>
      </c>
      <c r="BN45" s="594">
        <v>0</v>
      </c>
      <c r="BO45" s="594">
        <v>0</v>
      </c>
      <c r="BP45" s="1102">
        <v>1</v>
      </c>
      <c r="BQ45" s="622">
        <v>0</v>
      </c>
      <c r="BR45" s="591">
        <v>0</v>
      </c>
      <c r="BS45" s="743">
        <f>BS48+BS51</f>
        <v>1</v>
      </c>
      <c r="BT45" s="593">
        <f t="shared" ref="BT45:CC45" si="80">BT48+BT51</f>
        <v>0</v>
      </c>
      <c r="BU45" s="595">
        <f t="shared" si="80"/>
        <v>0</v>
      </c>
      <c r="BV45" s="594">
        <f t="shared" si="80"/>
        <v>0</v>
      </c>
      <c r="BW45" s="594">
        <f t="shared" si="80"/>
        <v>0</v>
      </c>
      <c r="BX45" s="594">
        <f t="shared" si="80"/>
        <v>0</v>
      </c>
      <c r="BY45" s="594">
        <f t="shared" si="80"/>
        <v>0</v>
      </c>
      <c r="BZ45" s="594">
        <f t="shared" si="80"/>
        <v>0</v>
      </c>
      <c r="CA45" s="594">
        <f t="shared" si="80"/>
        <v>0</v>
      </c>
      <c r="CB45" s="902">
        <f t="shared" si="80"/>
        <v>0</v>
      </c>
      <c r="CC45" s="596">
        <f t="shared" si="80"/>
        <v>0</v>
      </c>
      <c r="CD45" s="597">
        <v>0</v>
      </c>
      <c r="CE45" s="1094">
        <v>0</v>
      </c>
      <c r="CF45" s="1264">
        <f>SUM(BT45:CE45)</f>
        <v>0</v>
      </c>
      <c r="CG45" s="1298">
        <f>CG48+CG51</f>
        <v>0</v>
      </c>
      <c r="CH45" s="1312">
        <f>CH48+CH51</f>
        <v>0</v>
      </c>
      <c r="CI45" s="1463">
        <f>BW45+BX45+BY45+BZ45+CA45+CB45</f>
        <v>0</v>
      </c>
      <c r="CJ45" s="1285">
        <f t="shared" ref="CJ45:CV45" si="81">CJ48+CJ51</f>
        <v>0</v>
      </c>
      <c r="CK45" s="597">
        <f t="shared" si="81"/>
        <v>0</v>
      </c>
      <c r="CL45" s="597">
        <f t="shared" si="81"/>
        <v>0</v>
      </c>
      <c r="CM45" s="597">
        <f t="shared" si="81"/>
        <v>0</v>
      </c>
      <c r="CN45" s="597">
        <v>394</v>
      </c>
      <c r="CO45" s="597">
        <f t="shared" si="81"/>
        <v>638</v>
      </c>
      <c r="CP45" s="1410">
        <f t="shared" si="81"/>
        <v>336</v>
      </c>
      <c r="CQ45" s="1410">
        <f t="shared" si="81"/>
        <v>246</v>
      </c>
      <c r="CR45" s="1410">
        <f t="shared" si="81"/>
        <v>223</v>
      </c>
      <c r="CS45" s="1410">
        <f t="shared" si="81"/>
        <v>278</v>
      </c>
      <c r="CT45" s="1410">
        <f t="shared" si="81"/>
        <v>458</v>
      </c>
      <c r="CU45" s="1410">
        <f t="shared" si="81"/>
        <v>773</v>
      </c>
      <c r="CV45" s="2102">
        <f t="shared" si="81"/>
        <v>3346</v>
      </c>
      <c r="CW45" s="622">
        <f>CW48+CW51</f>
        <v>5721</v>
      </c>
      <c r="CX45" s="591">
        <f>CX48+CX51</f>
        <v>1032</v>
      </c>
      <c r="CY45" s="2109">
        <f>CY48+CY51</f>
        <v>1837</v>
      </c>
      <c r="CZ45" s="1410">
        <f>CZ48+CZ51</f>
        <v>626</v>
      </c>
      <c r="DA45" s="1410">
        <f t="shared" ref="DA45:DK45" si="82">DA48+DA51</f>
        <v>654</v>
      </c>
      <c r="DB45" s="1410">
        <f t="shared" si="82"/>
        <v>1095</v>
      </c>
      <c r="DC45" s="1410">
        <f t="shared" si="82"/>
        <v>1180</v>
      </c>
      <c r="DD45" s="1410">
        <f t="shared" si="82"/>
        <v>1176</v>
      </c>
      <c r="DE45" s="1410">
        <f t="shared" si="82"/>
        <v>1098</v>
      </c>
      <c r="DF45" s="1410">
        <f t="shared" si="82"/>
        <v>1014</v>
      </c>
      <c r="DG45" s="1410">
        <f t="shared" si="82"/>
        <v>1079</v>
      </c>
      <c r="DH45" s="1410">
        <f t="shared" si="82"/>
        <v>1376</v>
      </c>
      <c r="DI45" s="1410">
        <f t="shared" si="82"/>
        <v>1513</v>
      </c>
      <c r="DJ45" s="1410">
        <f t="shared" si="82"/>
        <v>1597</v>
      </c>
      <c r="DK45" s="1410">
        <f t="shared" si="82"/>
        <v>1999</v>
      </c>
      <c r="DL45" s="2094">
        <f>DL48+DL51</f>
        <v>14407</v>
      </c>
      <c r="DM45" s="1614">
        <f>DM48+DM51</f>
        <v>0</v>
      </c>
      <c r="DN45" s="1454">
        <f>DN48+DN51</f>
        <v>5258</v>
      </c>
      <c r="DO45" s="2185">
        <f>DO48+DO51</f>
        <v>6923</v>
      </c>
      <c r="DP45" s="2500">
        <f>DP48+DP51</f>
        <v>1681</v>
      </c>
      <c r="DQ45" s="2491">
        <f t="shared" ref="DQ45:EA45" si="83">DQ48+DQ51</f>
        <v>0</v>
      </c>
      <c r="DR45" s="2476">
        <f t="shared" si="83"/>
        <v>0</v>
      </c>
      <c r="DS45" s="2476">
        <f t="shared" si="83"/>
        <v>0</v>
      </c>
      <c r="DT45" s="2476">
        <f t="shared" si="83"/>
        <v>0</v>
      </c>
      <c r="DU45" s="2476">
        <f t="shared" si="83"/>
        <v>0</v>
      </c>
      <c r="DV45" s="2476">
        <f t="shared" si="83"/>
        <v>0</v>
      </c>
      <c r="DW45" s="2476">
        <f t="shared" si="83"/>
        <v>0</v>
      </c>
      <c r="DX45" s="2476">
        <f t="shared" si="83"/>
        <v>0</v>
      </c>
      <c r="DY45" s="2476">
        <f t="shared" si="83"/>
        <v>0</v>
      </c>
      <c r="DZ45" s="2476">
        <f t="shared" si="83"/>
        <v>0</v>
      </c>
      <c r="EA45" s="2477">
        <f t="shared" si="83"/>
        <v>0</v>
      </c>
      <c r="EB45" s="2118">
        <f>EB48+EB51</f>
        <v>1681</v>
      </c>
      <c r="EC45" s="622">
        <f>EC48+EC51</f>
        <v>0</v>
      </c>
      <c r="ED45" s="1454">
        <f>ED48+ED51</f>
        <v>1560</v>
      </c>
      <c r="EE45" s="1458">
        <f>EE48+EE51</f>
        <v>0</v>
      </c>
    </row>
    <row r="46" spans="2:135" ht="27.75" customHeight="1" thickBot="1">
      <c r="B46" s="2574"/>
      <c r="C46" s="2571"/>
      <c r="D46" s="2800"/>
      <c r="E46" s="108"/>
      <c r="F46" s="108"/>
      <c r="G46" s="843" t="e">
        <f>G47-100</f>
        <v>#DIV/0!</v>
      </c>
      <c r="H46" s="598">
        <v>0</v>
      </c>
      <c r="I46" s="599">
        <v>0</v>
      </c>
      <c r="J46" s="600">
        <v>0</v>
      </c>
      <c r="K46" s="843">
        <v>0</v>
      </c>
      <c r="L46" s="598">
        <v>0</v>
      </c>
      <c r="M46" s="599">
        <v>0</v>
      </c>
      <c r="N46" s="600">
        <v>0</v>
      </c>
      <c r="O46" s="843">
        <v>0</v>
      </c>
      <c r="P46" s="598">
        <v>0</v>
      </c>
      <c r="Q46" s="599">
        <v>0</v>
      </c>
      <c r="R46" s="600">
        <v>0</v>
      </c>
      <c r="S46" s="843">
        <v>0</v>
      </c>
      <c r="T46" s="598">
        <v>0</v>
      </c>
      <c r="U46" s="599">
        <v>0</v>
      </c>
      <c r="V46" s="600">
        <v>0</v>
      </c>
      <c r="W46" s="843">
        <v>0</v>
      </c>
      <c r="X46" s="598">
        <f>X47-100</f>
        <v>438.46153846153845</v>
      </c>
      <c r="Y46" s="599">
        <v>0</v>
      </c>
      <c r="Z46" s="600">
        <v>0</v>
      </c>
      <c r="AA46" s="843">
        <v>0</v>
      </c>
      <c r="AB46" s="598">
        <f>AB47-100</f>
        <v>5.7142857142857224</v>
      </c>
      <c r="AC46" s="599">
        <v>0</v>
      </c>
      <c r="AD46" s="600">
        <f>AD47-100</f>
        <v>32.846715328467155</v>
      </c>
      <c r="AE46" s="843">
        <v>0</v>
      </c>
      <c r="AF46" s="598">
        <v>0</v>
      </c>
      <c r="AG46" s="599">
        <v>0</v>
      </c>
      <c r="AH46" s="600">
        <f>AH47-100</f>
        <v>-96.88644688644689</v>
      </c>
      <c r="AI46" s="843">
        <v>0</v>
      </c>
      <c r="AJ46" s="598">
        <v>0</v>
      </c>
      <c r="AK46" s="599">
        <v>0</v>
      </c>
      <c r="AL46" s="600">
        <v>0</v>
      </c>
      <c r="AM46" s="843">
        <v>0</v>
      </c>
      <c r="AN46" s="483">
        <f t="shared" ref="AN46:AY46" si="84">AN47-100</f>
        <v>-100</v>
      </c>
      <c r="AO46" s="601">
        <f t="shared" si="84"/>
        <v>-100</v>
      </c>
      <c r="AP46" s="601">
        <f t="shared" si="84"/>
        <v>-100</v>
      </c>
      <c r="AQ46" s="601">
        <f t="shared" si="84"/>
        <v>-100</v>
      </c>
      <c r="AR46" s="601">
        <f t="shared" si="84"/>
        <v>-100</v>
      </c>
      <c r="AS46" s="601">
        <f t="shared" si="84"/>
        <v>-100</v>
      </c>
      <c r="AT46" s="601">
        <f t="shared" si="84"/>
        <v>-100</v>
      </c>
      <c r="AU46" s="601">
        <f t="shared" si="84"/>
        <v>-100</v>
      </c>
      <c r="AV46" s="601">
        <f t="shared" si="84"/>
        <v>-100</v>
      </c>
      <c r="AW46" s="601">
        <f t="shared" si="84"/>
        <v>-100</v>
      </c>
      <c r="AX46" s="601">
        <f t="shared" si="84"/>
        <v>-100</v>
      </c>
      <c r="AY46" s="601">
        <f t="shared" si="84"/>
        <v>-100</v>
      </c>
      <c r="AZ46" s="598">
        <v>0</v>
      </c>
      <c r="BA46" s="599">
        <v>0</v>
      </c>
      <c r="BB46" s="600">
        <v>0</v>
      </c>
      <c r="BC46" s="843">
        <v>0</v>
      </c>
      <c r="BD46" s="170">
        <v>-100</v>
      </c>
      <c r="BE46" s="171">
        <v>-100</v>
      </c>
      <c r="BF46" s="171">
        <v>-100</v>
      </c>
      <c r="BG46" s="171">
        <v>-100</v>
      </c>
      <c r="BH46" s="171">
        <v>-100</v>
      </c>
      <c r="BI46" s="171">
        <v>-100</v>
      </c>
      <c r="BJ46" s="171">
        <v>-100</v>
      </c>
      <c r="BK46" s="171">
        <v>-100</v>
      </c>
      <c r="BL46" s="171">
        <v>-100</v>
      </c>
      <c r="BM46" s="171">
        <v>-100</v>
      </c>
      <c r="BN46" s="171">
        <v>-100</v>
      </c>
      <c r="BO46" s="171">
        <v>-100</v>
      </c>
      <c r="BP46" s="1070">
        <v>0</v>
      </c>
      <c r="BQ46" s="1297">
        <v>0</v>
      </c>
      <c r="BR46" s="605">
        <v>0</v>
      </c>
      <c r="BS46" s="1310">
        <v>0</v>
      </c>
      <c r="BT46" s="170">
        <v>0</v>
      </c>
      <c r="BU46" s="606">
        <v>0</v>
      </c>
      <c r="BV46" s="604">
        <v>0</v>
      </c>
      <c r="BW46" s="604">
        <v>0</v>
      </c>
      <c r="BX46" s="604">
        <v>0</v>
      </c>
      <c r="BY46" s="604">
        <v>0</v>
      </c>
      <c r="BZ46" s="173">
        <v>0</v>
      </c>
      <c r="CA46" s="604">
        <v>0</v>
      </c>
      <c r="CB46" s="604">
        <v>0</v>
      </c>
      <c r="CC46" s="173">
        <v>0</v>
      </c>
      <c r="CD46" s="604">
        <v>0</v>
      </c>
      <c r="CE46" s="1095">
        <v>0</v>
      </c>
      <c r="CF46" s="1265">
        <v>0</v>
      </c>
      <c r="CG46" s="1297">
        <v>0</v>
      </c>
      <c r="CH46" s="605">
        <v>0</v>
      </c>
      <c r="CI46" s="1464">
        <v>0</v>
      </c>
      <c r="CJ46" s="1254">
        <v>0</v>
      </c>
      <c r="CK46" s="175">
        <v>0</v>
      </c>
      <c r="CL46" s="604">
        <v>0</v>
      </c>
      <c r="CM46" s="604">
        <v>0</v>
      </c>
      <c r="CN46" s="1353" t="s">
        <v>248</v>
      </c>
      <c r="CO46" s="604">
        <v>0</v>
      </c>
      <c r="CP46" s="1413">
        <v>0</v>
      </c>
      <c r="CQ46" s="1413">
        <v>0</v>
      </c>
      <c r="CR46" s="1413">
        <v>0</v>
      </c>
      <c r="CS46" s="1413">
        <v>0</v>
      </c>
      <c r="CT46" s="1411">
        <v>0</v>
      </c>
      <c r="CU46" s="1413">
        <v>0</v>
      </c>
      <c r="CV46" s="2107" t="s">
        <v>249</v>
      </c>
      <c r="CW46" s="1297">
        <v>0</v>
      </c>
      <c r="CX46" s="2112" t="s">
        <v>20</v>
      </c>
      <c r="CY46" s="1708">
        <v>0</v>
      </c>
      <c r="CZ46" s="1413">
        <v>0</v>
      </c>
      <c r="DA46" s="1413">
        <v>0</v>
      </c>
      <c r="DB46" s="1413">
        <v>0</v>
      </c>
      <c r="DC46" s="1413">
        <v>0</v>
      </c>
      <c r="DD46" s="1413">
        <f>DD45/CN45*100-100</f>
        <v>198.47715736040612</v>
      </c>
      <c r="DE46" s="1413">
        <v>0</v>
      </c>
      <c r="DF46" s="1413">
        <v>0</v>
      </c>
      <c r="DG46" s="1413">
        <v>0</v>
      </c>
      <c r="DH46" s="1413">
        <v>0</v>
      </c>
      <c r="DI46" s="1413">
        <v>0</v>
      </c>
      <c r="DJ46" s="1413">
        <v>0</v>
      </c>
      <c r="DK46" s="1413">
        <f>DK47-100</f>
        <v>158.60284605433372</v>
      </c>
      <c r="DL46" s="2099">
        <f>DL47-100</f>
        <v>330.57381948595338</v>
      </c>
      <c r="DM46" s="1616">
        <v>0</v>
      </c>
      <c r="DN46" s="1454">
        <f>CZ46+DA46+DB46+DC46+DD46+DE46</f>
        <v>198.47715736040612</v>
      </c>
      <c r="DO46" s="1578">
        <v>0</v>
      </c>
      <c r="DP46" s="2503">
        <f>DP47-100</f>
        <v>168.53035143769966</v>
      </c>
      <c r="DQ46" s="2494">
        <v>0</v>
      </c>
      <c r="DR46" s="2482">
        <v>0</v>
      </c>
      <c r="DS46" s="2482">
        <v>0</v>
      </c>
      <c r="DT46" s="2482">
        <f>DT45/DD45*100-100</f>
        <v>-100</v>
      </c>
      <c r="DU46" s="2482">
        <v>0</v>
      </c>
      <c r="DV46" s="2482">
        <v>0</v>
      </c>
      <c r="DW46" s="2482">
        <v>0</v>
      </c>
      <c r="DX46" s="2482">
        <v>0</v>
      </c>
      <c r="DY46" s="2482">
        <v>0</v>
      </c>
      <c r="DZ46" s="2482">
        <v>0</v>
      </c>
      <c r="EA46" s="2485">
        <f>EA47-100</f>
        <v>-100</v>
      </c>
      <c r="EB46" s="2124">
        <f>EB47-100</f>
        <v>-88.332060803775946</v>
      </c>
      <c r="EC46" s="1297">
        <v>0</v>
      </c>
      <c r="ED46" s="1456" t="s">
        <v>20</v>
      </c>
      <c r="EE46" s="1459">
        <v>0</v>
      </c>
    </row>
    <row r="47" spans="2:135" s="884" customFormat="1" ht="27.75" hidden="1" customHeight="1" thickBot="1">
      <c r="B47" s="2574"/>
      <c r="C47" s="2802"/>
      <c r="D47" s="2803"/>
      <c r="E47" s="854"/>
      <c r="F47" s="854"/>
      <c r="G47" s="874" t="e">
        <f>G45/A45*100</f>
        <v>#DIV/0!</v>
      </c>
      <c r="H47" s="875">
        <v>0</v>
      </c>
      <c r="I47" s="875">
        <v>0</v>
      </c>
      <c r="J47" s="875">
        <v>0</v>
      </c>
      <c r="K47" s="874">
        <v>0</v>
      </c>
      <c r="L47" s="875">
        <v>0</v>
      </c>
      <c r="M47" s="875">
        <v>0</v>
      </c>
      <c r="N47" s="875">
        <v>0</v>
      </c>
      <c r="O47" s="874">
        <v>0</v>
      </c>
      <c r="P47" s="875">
        <v>0</v>
      </c>
      <c r="Q47" s="875">
        <v>0</v>
      </c>
      <c r="R47" s="875">
        <v>0</v>
      </c>
      <c r="S47" s="874">
        <v>0</v>
      </c>
      <c r="T47" s="875">
        <v>0</v>
      </c>
      <c r="U47" s="875">
        <v>0</v>
      </c>
      <c r="V47" s="875">
        <v>0</v>
      </c>
      <c r="W47" s="874">
        <v>0</v>
      </c>
      <c r="X47" s="875">
        <f>X45/T45*100</f>
        <v>538.46153846153845</v>
      </c>
      <c r="Y47" s="875">
        <v>0</v>
      </c>
      <c r="Z47" s="875">
        <v>0</v>
      </c>
      <c r="AA47" s="874">
        <f>AA45/W45*100</f>
        <v>1140.3225806451612</v>
      </c>
      <c r="AB47" s="875">
        <f>AB45/X45*100</f>
        <v>105.71428571428572</v>
      </c>
      <c r="AC47" s="875">
        <v>0</v>
      </c>
      <c r="AD47" s="875">
        <v>132.84671532846716</v>
      </c>
      <c r="AE47" s="874">
        <f>AE45/AA45*100</f>
        <v>103.25318246110325</v>
      </c>
      <c r="AF47" s="875">
        <f>AF45/AB45*100</f>
        <v>1.5202702702702704</v>
      </c>
      <c r="AG47" s="875">
        <v>0</v>
      </c>
      <c r="AH47" s="875">
        <v>3.1135531135531136</v>
      </c>
      <c r="AI47" s="874">
        <f>AI45/AE45*100</f>
        <v>0.54794520547945202</v>
      </c>
      <c r="AJ47" s="875">
        <f>AJ45/AF45*100</f>
        <v>22.222222222222221</v>
      </c>
      <c r="AK47" s="875">
        <v>0</v>
      </c>
      <c r="AL47" s="875">
        <v>0</v>
      </c>
      <c r="AM47" s="874">
        <f>AM45/AI45*100</f>
        <v>100</v>
      </c>
      <c r="AN47" s="876"/>
      <c r="AO47" s="878"/>
      <c r="AP47" s="878"/>
      <c r="AQ47" s="878"/>
      <c r="AR47" s="878"/>
      <c r="AS47" s="878"/>
      <c r="AT47" s="878"/>
      <c r="AU47" s="878"/>
      <c r="AV47" s="878"/>
      <c r="AW47" s="878"/>
      <c r="AX47" s="878"/>
      <c r="AY47" s="878"/>
      <c r="AZ47" s="875">
        <v>0</v>
      </c>
      <c r="BA47" s="875">
        <v>0</v>
      </c>
      <c r="BB47" s="875">
        <v>0</v>
      </c>
      <c r="BC47" s="874" t="e">
        <f>BC45/AY45*100</f>
        <v>#DIV/0!</v>
      </c>
      <c r="BD47" s="876"/>
      <c r="BE47" s="878"/>
      <c r="BF47" s="878"/>
      <c r="BG47" s="878"/>
      <c r="BH47" s="878"/>
      <c r="BI47" s="878"/>
      <c r="BJ47" s="878"/>
      <c r="BK47" s="878"/>
      <c r="BL47" s="878"/>
      <c r="BM47" s="878"/>
      <c r="BN47" s="878"/>
      <c r="BO47" s="878"/>
      <c r="BP47" s="1104">
        <v>0</v>
      </c>
      <c r="BQ47" s="876">
        <v>0</v>
      </c>
      <c r="BR47" s="875">
        <v>0</v>
      </c>
      <c r="BS47" s="874" t="e">
        <f>BS45/BO45*100</f>
        <v>#DIV/0!</v>
      </c>
      <c r="BT47" s="876"/>
      <c r="BU47" s="880"/>
      <c r="BV47" s="880"/>
      <c r="BW47" s="880"/>
      <c r="BX47" s="880"/>
      <c r="BY47" s="880"/>
      <c r="BZ47" s="881"/>
      <c r="CA47" s="880"/>
      <c r="CB47" s="880"/>
      <c r="CC47" s="881"/>
      <c r="CD47" s="880"/>
      <c r="CE47" s="1110"/>
      <c r="CF47" s="880" t="e">
        <f>CF45/SUM(BD45:BO45)*100</f>
        <v>#DIV/0!</v>
      </c>
      <c r="CG47" s="876" t="e">
        <f t="shared" ref="CG47:CU47" si="85">CG45/BQ45*100</f>
        <v>#DIV/0!</v>
      </c>
      <c r="CH47" s="874" t="e">
        <f t="shared" si="85"/>
        <v>#DIV/0!</v>
      </c>
      <c r="CI47" s="874" t="e">
        <f>CI45/CE45*100</f>
        <v>#DIV/0!</v>
      </c>
      <c r="CJ47" s="1253" t="e">
        <f t="shared" si="85"/>
        <v>#DIV/0!</v>
      </c>
      <c r="CK47" s="1277" t="e">
        <f t="shared" si="85"/>
        <v>#DIV/0!</v>
      </c>
      <c r="CL47" s="1277" t="e">
        <f t="shared" si="85"/>
        <v>#DIV/0!</v>
      </c>
      <c r="CM47" s="1277" t="e">
        <f t="shared" si="85"/>
        <v>#DIV/0!</v>
      </c>
      <c r="CN47" s="1277" t="e">
        <f t="shared" si="85"/>
        <v>#DIV/0!</v>
      </c>
      <c r="CO47" s="1277" t="e">
        <f t="shared" si="85"/>
        <v>#DIV/0!</v>
      </c>
      <c r="CP47" s="1412" t="e">
        <f t="shared" si="85"/>
        <v>#DIV/0!</v>
      </c>
      <c r="CQ47" s="1412" t="e">
        <f t="shared" si="85"/>
        <v>#DIV/0!</v>
      </c>
      <c r="CR47" s="1412" t="e">
        <f>CR45/CB45*100</f>
        <v>#DIV/0!</v>
      </c>
      <c r="CS47" s="1412" t="e">
        <f t="shared" si="85"/>
        <v>#DIV/0!</v>
      </c>
      <c r="CT47" s="1412" t="e">
        <f t="shared" si="85"/>
        <v>#DIV/0!</v>
      </c>
      <c r="CU47" s="1412" t="e">
        <f t="shared" si="85"/>
        <v>#DIV/0!</v>
      </c>
      <c r="CV47" s="2105" t="e">
        <f>CV45/SUM(BT45:CE45)*100</f>
        <v>#DIV/0!</v>
      </c>
      <c r="CW47" s="876" t="e">
        <f t="shared" ref="CW47:DK47" si="86">CW45/CG45*100</f>
        <v>#DIV/0!</v>
      </c>
      <c r="CX47" s="874" t="e">
        <f t="shared" si="86"/>
        <v>#DIV/0!</v>
      </c>
      <c r="CY47" s="877" t="e">
        <f t="shared" si="86"/>
        <v>#DIV/0!</v>
      </c>
      <c r="CZ47" s="1622" t="e">
        <f t="shared" si="86"/>
        <v>#DIV/0!</v>
      </c>
      <c r="DA47" s="1622" t="e">
        <f t="shared" si="86"/>
        <v>#DIV/0!</v>
      </c>
      <c r="DB47" s="1622" t="e">
        <f t="shared" si="86"/>
        <v>#DIV/0!</v>
      </c>
      <c r="DC47" s="1622" t="e">
        <f t="shared" si="86"/>
        <v>#DIV/0!</v>
      </c>
      <c r="DD47" s="1622">
        <f t="shared" si="86"/>
        <v>298.47715736040612</v>
      </c>
      <c r="DE47" s="1622">
        <f t="shared" si="86"/>
        <v>172.10031347962382</v>
      </c>
      <c r="DF47" s="1622">
        <f t="shared" si="86"/>
        <v>301.78571428571428</v>
      </c>
      <c r="DG47" s="1622">
        <f t="shared" si="86"/>
        <v>438.61788617886174</v>
      </c>
      <c r="DH47" s="1622">
        <f t="shared" si="86"/>
        <v>617.04035874439467</v>
      </c>
      <c r="DI47" s="1622">
        <f t="shared" si="86"/>
        <v>544.24460431654677</v>
      </c>
      <c r="DJ47" s="1412">
        <f t="shared" si="86"/>
        <v>348.68995633187774</v>
      </c>
      <c r="DK47" s="1622">
        <f t="shared" si="86"/>
        <v>258.60284605433372</v>
      </c>
      <c r="DL47" s="2096">
        <f>DL45/SUM(CJ45:CU45)*100</f>
        <v>430.57381948595338</v>
      </c>
      <c r="DM47" s="877">
        <f t="shared" ref="DM47:EA47" si="87">DM45/CW45*100</f>
        <v>0</v>
      </c>
      <c r="DN47" s="1093">
        <f t="shared" si="87"/>
        <v>509.49612403100775</v>
      </c>
      <c r="DO47" s="882">
        <f t="shared" si="87"/>
        <v>376.86445291235708</v>
      </c>
      <c r="DP47" s="2502">
        <f t="shared" si="87"/>
        <v>268.53035143769966</v>
      </c>
      <c r="DQ47" s="2493">
        <f t="shared" si="87"/>
        <v>0</v>
      </c>
      <c r="DR47" s="2480">
        <f t="shared" si="87"/>
        <v>0</v>
      </c>
      <c r="DS47" s="2480">
        <f t="shared" si="87"/>
        <v>0</v>
      </c>
      <c r="DT47" s="2480">
        <f t="shared" si="87"/>
        <v>0</v>
      </c>
      <c r="DU47" s="2480">
        <f t="shared" si="87"/>
        <v>0</v>
      </c>
      <c r="DV47" s="2480">
        <f t="shared" si="87"/>
        <v>0</v>
      </c>
      <c r="DW47" s="2480">
        <f t="shared" si="87"/>
        <v>0</v>
      </c>
      <c r="DX47" s="2480">
        <f t="shared" si="87"/>
        <v>0</v>
      </c>
      <c r="DY47" s="2480">
        <f t="shared" si="87"/>
        <v>0</v>
      </c>
      <c r="DZ47" s="2480">
        <f t="shared" si="87"/>
        <v>0</v>
      </c>
      <c r="EA47" s="2481">
        <f t="shared" si="87"/>
        <v>0</v>
      </c>
      <c r="EB47" s="2120">
        <f>EB45/SUM(CZ45:DK45)*100</f>
        <v>11.667939196224058</v>
      </c>
      <c r="EC47" s="876" t="e">
        <f>EC45/DM45*100</f>
        <v>#DIV/0!</v>
      </c>
      <c r="ED47" s="1093">
        <f>ED45/DN45*100</f>
        <v>29.669075694180297</v>
      </c>
      <c r="EE47" s="883">
        <f>EE45/DO45*100</f>
        <v>0</v>
      </c>
    </row>
    <row r="48" spans="2:135" ht="27.75" customHeight="1">
      <c r="B48" s="2574"/>
      <c r="C48" s="2797" t="s">
        <v>70</v>
      </c>
      <c r="D48" s="2798"/>
      <c r="E48" s="588"/>
      <c r="F48" s="588"/>
      <c r="G48" s="743"/>
      <c r="H48" s="589">
        <v>0</v>
      </c>
      <c r="I48" s="590">
        <v>0</v>
      </c>
      <c r="J48" s="591">
        <v>0</v>
      </c>
      <c r="K48" s="743">
        <v>0</v>
      </c>
      <c r="L48" s="589">
        <v>0</v>
      </c>
      <c r="M48" s="590">
        <v>0</v>
      </c>
      <c r="N48" s="591">
        <v>0</v>
      </c>
      <c r="O48" s="743">
        <v>0</v>
      </c>
      <c r="P48" s="589">
        <v>0</v>
      </c>
      <c r="Q48" s="590">
        <v>0</v>
      </c>
      <c r="R48" s="591">
        <v>0</v>
      </c>
      <c r="S48" s="743">
        <v>0</v>
      </c>
      <c r="T48" s="589">
        <v>16</v>
      </c>
      <c r="U48" s="590">
        <v>0</v>
      </c>
      <c r="V48" s="591">
        <v>0</v>
      </c>
      <c r="W48" s="1466">
        <v>1</v>
      </c>
      <c r="X48" s="589">
        <v>3</v>
      </c>
      <c r="Y48" s="590">
        <v>0</v>
      </c>
      <c r="Z48" s="591">
        <v>3</v>
      </c>
      <c r="AA48" s="743">
        <v>0</v>
      </c>
      <c r="AB48" s="589">
        <v>0</v>
      </c>
      <c r="AC48" s="590">
        <v>0</v>
      </c>
      <c r="AD48" s="591">
        <v>0</v>
      </c>
      <c r="AE48" s="743">
        <v>0</v>
      </c>
      <c r="AF48" s="589">
        <v>0</v>
      </c>
      <c r="AG48" s="590">
        <v>0</v>
      </c>
      <c r="AH48" s="591">
        <v>0</v>
      </c>
      <c r="AI48" s="743">
        <v>0</v>
      </c>
      <c r="AJ48" s="589">
        <v>0</v>
      </c>
      <c r="AK48" s="590">
        <v>0</v>
      </c>
      <c r="AL48" s="591">
        <v>0</v>
      </c>
      <c r="AM48" s="743">
        <v>0</v>
      </c>
      <c r="AN48" s="593">
        <v>0</v>
      </c>
      <c r="AO48" s="594">
        <v>0</v>
      </c>
      <c r="AP48" s="594">
        <v>0</v>
      </c>
      <c r="AQ48" s="594">
        <v>0</v>
      </c>
      <c r="AR48" s="594">
        <v>0</v>
      </c>
      <c r="AS48" s="594">
        <v>0</v>
      </c>
      <c r="AT48" s="594">
        <v>0</v>
      </c>
      <c r="AU48" s="594">
        <v>0</v>
      </c>
      <c r="AV48" s="594">
        <v>0</v>
      </c>
      <c r="AW48" s="594">
        <v>0</v>
      </c>
      <c r="AX48" s="594">
        <v>0</v>
      </c>
      <c r="AY48" s="594">
        <v>0</v>
      </c>
      <c r="AZ48" s="589">
        <v>0</v>
      </c>
      <c r="BA48" s="590">
        <v>0</v>
      </c>
      <c r="BB48" s="591">
        <v>0</v>
      </c>
      <c r="BC48" s="743">
        <v>0</v>
      </c>
      <c r="BD48" s="593">
        <v>0</v>
      </c>
      <c r="BE48" s="594">
        <v>0</v>
      </c>
      <c r="BF48" s="594">
        <v>0</v>
      </c>
      <c r="BG48" s="594">
        <v>0</v>
      </c>
      <c r="BH48" s="594">
        <v>0</v>
      </c>
      <c r="BI48" s="594">
        <v>0</v>
      </c>
      <c r="BJ48" s="594">
        <v>0</v>
      </c>
      <c r="BK48" s="594">
        <v>0</v>
      </c>
      <c r="BL48" s="594">
        <v>0</v>
      </c>
      <c r="BM48" s="594">
        <v>0</v>
      </c>
      <c r="BN48" s="594">
        <v>0</v>
      </c>
      <c r="BO48" s="594">
        <v>0</v>
      </c>
      <c r="BP48" s="1102">
        <v>0</v>
      </c>
      <c r="BQ48" s="622">
        <v>0</v>
      </c>
      <c r="BR48" s="591">
        <v>0</v>
      </c>
      <c r="BS48" s="1309">
        <v>0</v>
      </c>
      <c r="BT48" s="593">
        <v>0</v>
      </c>
      <c r="BU48" s="597">
        <v>0</v>
      </c>
      <c r="BV48" s="597">
        <v>0</v>
      </c>
      <c r="BW48" s="597">
        <v>0</v>
      </c>
      <c r="BX48" s="597">
        <v>0</v>
      </c>
      <c r="BY48" s="597">
        <v>0</v>
      </c>
      <c r="BZ48" s="597">
        <v>0</v>
      </c>
      <c r="CA48" s="597">
        <v>0</v>
      </c>
      <c r="CB48" s="597">
        <v>0</v>
      </c>
      <c r="CC48" s="597">
        <v>0</v>
      </c>
      <c r="CD48" s="597">
        <v>0</v>
      </c>
      <c r="CE48" s="597">
        <v>0</v>
      </c>
      <c r="CF48" s="1264">
        <f>SUM(BT48:CE48)</f>
        <v>0</v>
      </c>
      <c r="CG48" s="622">
        <v>0</v>
      </c>
      <c r="CH48" s="1312">
        <v>0</v>
      </c>
      <c r="CI48" s="1463">
        <f>BW48+BX48+BY48+BZ48+CA48+CB48</f>
        <v>0</v>
      </c>
      <c r="CJ48" s="1251"/>
      <c r="CK48" s="597"/>
      <c r="CL48" s="597"/>
      <c r="CM48" s="597"/>
      <c r="CN48" s="597">
        <v>0</v>
      </c>
      <c r="CO48" s="597"/>
      <c r="CP48" s="1410"/>
      <c r="CQ48" s="1410">
        <v>0</v>
      </c>
      <c r="CR48" s="1410"/>
      <c r="CS48" s="1410"/>
      <c r="CT48" s="1410">
        <v>0</v>
      </c>
      <c r="CU48" s="1410">
        <v>0</v>
      </c>
      <c r="CV48" s="2102">
        <f>SUM(CJ48:CU48)</f>
        <v>0</v>
      </c>
      <c r="CW48" s="622">
        <v>234</v>
      </c>
      <c r="CX48" s="591">
        <v>0</v>
      </c>
      <c r="CY48" s="2109">
        <f>CM48+CN48+CO48+CP48+CQ48+CR48</f>
        <v>0</v>
      </c>
      <c r="CZ48" s="1410">
        <v>1</v>
      </c>
      <c r="DA48" s="1410">
        <v>79</v>
      </c>
      <c r="DB48" s="1410">
        <v>154</v>
      </c>
      <c r="DC48" s="1410">
        <v>61</v>
      </c>
      <c r="DD48" s="1410">
        <v>117</v>
      </c>
      <c r="DE48" s="1410">
        <v>159</v>
      </c>
      <c r="DF48" s="1410">
        <v>123</v>
      </c>
      <c r="DG48" s="1410">
        <v>147</v>
      </c>
      <c r="DH48" s="1410">
        <v>93</v>
      </c>
      <c r="DI48" s="1410">
        <v>168</v>
      </c>
      <c r="DJ48" s="1410">
        <v>103</v>
      </c>
      <c r="DK48" s="1410">
        <v>107</v>
      </c>
      <c r="DL48" s="2094">
        <f>SUM(CZ48:DK48)</f>
        <v>1312</v>
      </c>
      <c r="DM48" s="1614"/>
      <c r="DN48" s="1454">
        <v>0</v>
      </c>
      <c r="DO48" s="2185">
        <f>DC48+DD48+DE48+DF48+DG48+DH48</f>
        <v>700</v>
      </c>
      <c r="DP48" s="2500">
        <v>121</v>
      </c>
      <c r="DQ48" s="2491"/>
      <c r="DR48" s="2476"/>
      <c r="DS48" s="2476"/>
      <c r="DT48" s="2476"/>
      <c r="DU48" s="2476"/>
      <c r="DV48" s="2476"/>
      <c r="DW48" s="2476"/>
      <c r="DX48" s="2476"/>
      <c r="DY48" s="2476"/>
      <c r="DZ48" s="2476"/>
      <c r="EA48" s="2477"/>
      <c r="EB48" s="2118">
        <f>SUM(DP48:EA48)</f>
        <v>121</v>
      </c>
      <c r="EC48" s="622"/>
      <c r="ED48" s="1454">
        <v>0</v>
      </c>
      <c r="EE48" s="1458">
        <f>DS48+DT48+DU48+DV48+DW48+DX48</f>
        <v>0</v>
      </c>
    </row>
    <row r="49" spans="2:135" ht="27.75" customHeight="1" thickBot="1">
      <c r="B49" s="2574"/>
      <c r="C49" s="2799"/>
      <c r="D49" s="2800"/>
      <c r="E49" s="108"/>
      <c r="F49" s="108"/>
      <c r="G49" s="843" t="e">
        <f>G50-100</f>
        <v>#DIV/0!</v>
      </c>
      <c r="H49" s="598">
        <v>0</v>
      </c>
      <c r="I49" s="599">
        <v>0</v>
      </c>
      <c r="J49" s="600">
        <v>0</v>
      </c>
      <c r="K49" s="843">
        <v>0</v>
      </c>
      <c r="L49" s="598">
        <v>0</v>
      </c>
      <c r="M49" s="599">
        <v>0</v>
      </c>
      <c r="N49" s="600">
        <v>0</v>
      </c>
      <c r="O49" s="843">
        <v>0</v>
      </c>
      <c r="P49" s="598">
        <v>0</v>
      </c>
      <c r="Q49" s="599">
        <v>0</v>
      </c>
      <c r="R49" s="600">
        <v>0</v>
      </c>
      <c r="S49" s="843">
        <v>0</v>
      </c>
      <c r="T49" s="598">
        <v>0</v>
      </c>
      <c r="U49" s="599">
        <v>0</v>
      </c>
      <c r="V49" s="600">
        <v>0</v>
      </c>
      <c r="W49" s="843">
        <v>0</v>
      </c>
      <c r="X49" s="598">
        <f>X50-100</f>
        <v>-81.25</v>
      </c>
      <c r="Y49" s="599">
        <v>0</v>
      </c>
      <c r="Z49" s="600">
        <v>0</v>
      </c>
      <c r="AA49" s="843">
        <v>0</v>
      </c>
      <c r="AB49" s="598">
        <v>0</v>
      </c>
      <c r="AC49" s="599">
        <v>0</v>
      </c>
      <c r="AD49" s="600">
        <v>0</v>
      </c>
      <c r="AE49" s="843">
        <v>0</v>
      </c>
      <c r="AF49" s="598">
        <v>0</v>
      </c>
      <c r="AG49" s="599">
        <v>0</v>
      </c>
      <c r="AH49" s="600">
        <v>0</v>
      </c>
      <c r="AI49" s="843">
        <v>0</v>
      </c>
      <c r="AJ49" s="598">
        <v>0</v>
      </c>
      <c r="AK49" s="599">
        <v>0</v>
      </c>
      <c r="AL49" s="600">
        <v>0</v>
      </c>
      <c r="AM49" s="843">
        <v>0</v>
      </c>
      <c r="AN49" s="483">
        <f t="shared" ref="AN49:AY49" si="88">AN50-100</f>
        <v>-100</v>
      </c>
      <c r="AO49" s="601">
        <f t="shared" si="88"/>
        <v>-100</v>
      </c>
      <c r="AP49" s="601">
        <f t="shared" si="88"/>
        <v>-100</v>
      </c>
      <c r="AQ49" s="601">
        <f t="shared" si="88"/>
        <v>-100</v>
      </c>
      <c r="AR49" s="601">
        <f t="shared" si="88"/>
        <v>-100</v>
      </c>
      <c r="AS49" s="601">
        <f t="shared" si="88"/>
        <v>-100</v>
      </c>
      <c r="AT49" s="601">
        <f t="shared" si="88"/>
        <v>-100</v>
      </c>
      <c r="AU49" s="601">
        <f t="shared" si="88"/>
        <v>-100</v>
      </c>
      <c r="AV49" s="601">
        <f t="shared" si="88"/>
        <v>-100</v>
      </c>
      <c r="AW49" s="601">
        <f t="shared" si="88"/>
        <v>-100</v>
      </c>
      <c r="AX49" s="601">
        <f t="shared" si="88"/>
        <v>-100</v>
      </c>
      <c r="AY49" s="601">
        <f t="shared" si="88"/>
        <v>-100</v>
      </c>
      <c r="AZ49" s="598">
        <v>0</v>
      </c>
      <c r="BA49" s="599">
        <v>0</v>
      </c>
      <c r="BB49" s="600">
        <v>0</v>
      </c>
      <c r="BC49" s="843">
        <v>0</v>
      </c>
      <c r="BD49" s="170">
        <v>-100</v>
      </c>
      <c r="BE49" s="171">
        <v>-100</v>
      </c>
      <c r="BF49" s="171">
        <v>-100</v>
      </c>
      <c r="BG49" s="171">
        <v>-100</v>
      </c>
      <c r="BH49" s="171">
        <v>-100</v>
      </c>
      <c r="BI49" s="171">
        <v>-100</v>
      </c>
      <c r="BJ49" s="171">
        <v>-100</v>
      </c>
      <c r="BK49" s="171">
        <v>-100</v>
      </c>
      <c r="BL49" s="171">
        <v>-100</v>
      </c>
      <c r="BM49" s="171">
        <v>-100</v>
      </c>
      <c r="BN49" s="171">
        <v>-100</v>
      </c>
      <c r="BO49" s="171">
        <v>-100</v>
      </c>
      <c r="BP49" s="1070">
        <v>0</v>
      </c>
      <c r="BQ49" s="1297">
        <v>0</v>
      </c>
      <c r="BR49" s="605">
        <v>0</v>
      </c>
      <c r="BS49" s="1310">
        <v>0</v>
      </c>
      <c r="BT49" s="170">
        <v>0</v>
      </c>
      <c r="BU49" s="606">
        <v>0</v>
      </c>
      <c r="BV49" s="604">
        <v>0</v>
      </c>
      <c r="BW49" s="604">
        <v>0</v>
      </c>
      <c r="BX49" s="604">
        <v>0</v>
      </c>
      <c r="BY49" s="604">
        <v>0</v>
      </c>
      <c r="BZ49" s="173">
        <v>0</v>
      </c>
      <c r="CA49" s="604">
        <v>0</v>
      </c>
      <c r="CB49" s="604">
        <v>0</v>
      </c>
      <c r="CC49" s="173">
        <v>0</v>
      </c>
      <c r="CD49" s="604">
        <v>0</v>
      </c>
      <c r="CE49" s="1095">
        <v>0</v>
      </c>
      <c r="CF49" s="1265">
        <v>0</v>
      </c>
      <c r="CG49" s="1297">
        <v>0</v>
      </c>
      <c r="CH49" s="605">
        <v>0</v>
      </c>
      <c r="CI49" s="1464">
        <v>0</v>
      </c>
      <c r="CJ49" s="1254">
        <v>0</v>
      </c>
      <c r="CK49" s="175">
        <v>0</v>
      </c>
      <c r="CL49" s="604">
        <v>0</v>
      </c>
      <c r="CM49" s="604">
        <v>0</v>
      </c>
      <c r="CN49" s="1353" t="s">
        <v>21</v>
      </c>
      <c r="CO49" s="604">
        <v>0</v>
      </c>
      <c r="CP49" s="1413">
        <v>0</v>
      </c>
      <c r="CQ49" s="1413">
        <v>0</v>
      </c>
      <c r="CR49" s="1413">
        <v>0</v>
      </c>
      <c r="CS49" s="1413">
        <v>0</v>
      </c>
      <c r="CT49" s="1411">
        <v>0</v>
      </c>
      <c r="CU49" s="1413">
        <v>0</v>
      </c>
      <c r="CV49" s="2107" t="s">
        <v>21</v>
      </c>
      <c r="CW49" s="1297">
        <v>0</v>
      </c>
      <c r="CX49" s="2112" t="s">
        <v>20</v>
      </c>
      <c r="CY49" s="1708">
        <v>0</v>
      </c>
      <c r="CZ49" s="1413">
        <v>0</v>
      </c>
      <c r="DA49" s="1413">
        <v>0</v>
      </c>
      <c r="DB49" s="1413">
        <v>0</v>
      </c>
      <c r="DC49" s="1413">
        <v>0</v>
      </c>
      <c r="DD49" s="1413" t="e">
        <f>DD48/CN48*100-100</f>
        <v>#DIV/0!</v>
      </c>
      <c r="DE49" s="1413">
        <v>0</v>
      </c>
      <c r="DF49" s="1413">
        <v>0</v>
      </c>
      <c r="DG49" s="1413">
        <v>0</v>
      </c>
      <c r="DH49" s="1413">
        <v>0</v>
      </c>
      <c r="DI49" s="1413">
        <v>0</v>
      </c>
      <c r="DJ49" s="1413">
        <v>0</v>
      </c>
      <c r="DK49" s="1413">
        <v>0</v>
      </c>
      <c r="DL49" s="2099" t="e">
        <f>DL50-100</f>
        <v>#DIV/0!</v>
      </c>
      <c r="DM49" s="1616">
        <v>0</v>
      </c>
      <c r="DN49" s="1456" t="s">
        <v>20</v>
      </c>
      <c r="DO49" s="1578">
        <v>0</v>
      </c>
      <c r="DP49" s="2503">
        <f>DP50-100</f>
        <v>12000</v>
      </c>
      <c r="DQ49" s="2494">
        <v>0</v>
      </c>
      <c r="DR49" s="2482">
        <v>0</v>
      </c>
      <c r="DS49" s="2482">
        <v>0</v>
      </c>
      <c r="DT49" s="2482">
        <f>DT48/DD48*100-100</f>
        <v>-100</v>
      </c>
      <c r="DU49" s="2482">
        <v>0</v>
      </c>
      <c r="DV49" s="2482">
        <v>0</v>
      </c>
      <c r="DW49" s="2482">
        <v>0</v>
      </c>
      <c r="DX49" s="2482">
        <v>0</v>
      </c>
      <c r="DY49" s="2482">
        <v>0</v>
      </c>
      <c r="DZ49" s="2482">
        <v>0</v>
      </c>
      <c r="EA49" s="2479">
        <v>0</v>
      </c>
      <c r="EB49" s="2124">
        <f>EB50-100</f>
        <v>-90.777439024390247</v>
      </c>
      <c r="EC49" s="1297">
        <v>0</v>
      </c>
      <c r="ED49" s="1456" t="s">
        <v>20</v>
      </c>
      <c r="EE49" s="1459">
        <v>0</v>
      </c>
    </row>
    <row r="50" spans="2:135" s="884" customFormat="1" ht="27.75" hidden="1" customHeight="1" thickBot="1">
      <c r="B50" s="2574"/>
      <c r="C50" s="2802"/>
      <c r="D50" s="2803"/>
      <c r="E50" s="866"/>
      <c r="F50" s="866"/>
      <c r="G50" s="874" t="e">
        <f>G48/A48*100</f>
        <v>#DIV/0!</v>
      </c>
      <c r="H50" s="875">
        <v>0</v>
      </c>
      <c r="I50" s="875">
        <v>0</v>
      </c>
      <c r="J50" s="875">
        <v>0</v>
      </c>
      <c r="K50" s="874">
        <v>0</v>
      </c>
      <c r="L50" s="875">
        <v>0</v>
      </c>
      <c r="M50" s="875">
        <v>0</v>
      </c>
      <c r="N50" s="875">
        <v>0</v>
      </c>
      <c r="O50" s="874">
        <v>0</v>
      </c>
      <c r="P50" s="875">
        <v>0</v>
      </c>
      <c r="Q50" s="875">
        <v>0</v>
      </c>
      <c r="R50" s="875">
        <v>0</v>
      </c>
      <c r="S50" s="874">
        <v>0</v>
      </c>
      <c r="T50" s="875">
        <v>0</v>
      </c>
      <c r="U50" s="875">
        <v>0</v>
      </c>
      <c r="V50" s="875">
        <v>0</v>
      </c>
      <c r="W50" s="874">
        <v>0</v>
      </c>
      <c r="X50" s="875">
        <f>X48/T48*100</f>
        <v>18.75</v>
      </c>
      <c r="Y50" s="875">
        <v>0</v>
      </c>
      <c r="Z50" s="875">
        <v>0</v>
      </c>
      <c r="AA50" s="874">
        <f>AA48/W48*100</f>
        <v>0</v>
      </c>
      <c r="AB50" s="875">
        <f>AB48/X48*100</f>
        <v>0</v>
      </c>
      <c r="AC50" s="875">
        <v>0</v>
      </c>
      <c r="AD50" s="875">
        <v>0</v>
      </c>
      <c r="AE50" s="874" t="e">
        <f>AE48/AA48*100</f>
        <v>#DIV/0!</v>
      </c>
      <c r="AF50" s="875" t="e">
        <f>AF48/AB48*100</f>
        <v>#DIV/0!</v>
      </c>
      <c r="AG50" s="875">
        <v>0</v>
      </c>
      <c r="AH50" s="875">
        <v>0</v>
      </c>
      <c r="AI50" s="874" t="e">
        <f>AI48/AE48*100</f>
        <v>#DIV/0!</v>
      </c>
      <c r="AJ50" s="875" t="e">
        <f>AJ48/AF48*100</f>
        <v>#DIV/0!</v>
      </c>
      <c r="AK50" s="875">
        <v>0</v>
      </c>
      <c r="AL50" s="875">
        <v>0</v>
      </c>
      <c r="AM50" s="874" t="e">
        <f>AM48/AI48*100</f>
        <v>#DIV/0!</v>
      </c>
      <c r="AN50" s="886"/>
      <c r="AO50" s="887"/>
      <c r="AP50" s="887"/>
      <c r="AQ50" s="887"/>
      <c r="AR50" s="887"/>
      <c r="AS50" s="887"/>
      <c r="AT50" s="887"/>
      <c r="AU50" s="887"/>
      <c r="AV50" s="887"/>
      <c r="AW50" s="887"/>
      <c r="AX50" s="887"/>
      <c r="AY50" s="887"/>
      <c r="AZ50" s="875">
        <v>0</v>
      </c>
      <c r="BA50" s="875">
        <v>0</v>
      </c>
      <c r="BB50" s="875">
        <v>0</v>
      </c>
      <c r="BC50" s="874" t="e">
        <f>BC48/AY48*100</f>
        <v>#DIV/0!</v>
      </c>
      <c r="BD50" s="886"/>
      <c r="BE50" s="887"/>
      <c r="BF50" s="887"/>
      <c r="BG50" s="887"/>
      <c r="BH50" s="887"/>
      <c r="BI50" s="887"/>
      <c r="BJ50" s="887"/>
      <c r="BK50" s="887"/>
      <c r="BL50" s="887"/>
      <c r="BM50" s="887"/>
      <c r="BN50" s="887"/>
      <c r="BO50" s="887"/>
      <c r="BP50" s="1105">
        <v>0</v>
      </c>
      <c r="BQ50" s="886">
        <v>0</v>
      </c>
      <c r="BR50" s="885">
        <v>0</v>
      </c>
      <c r="BS50" s="874" t="e">
        <f>BS48/BO48*100</f>
        <v>#DIV/0!</v>
      </c>
      <c r="BT50" s="886"/>
      <c r="BU50" s="889"/>
      <c r="BV50" s="889"/>
      <c r="BW50" s="889"/>
      <c r="BX50" s="889"/>
      <c r="BY50" s="880"/>
      <c r="BZ50" s="881"/>
      <c r="CA50" s="880"/>
      <c r="CB50" s="880"/>
      <c r="CC50" s="881"/>
      <c r="CD50" s="880"/>
      <c r="CE50" s="1110"/>
      <c r="CF50" s="880" t="e">
        <f>CF48/SUM(BD48:BO48)*100</f>
        <v>#DIV/0!</v>
      </c>
      <c r="CG50" s="876" t="e">
        <f t="shared" ref="CG50:CU50" si="89">CG48/BQ48*100</f>
        <v>#DIV/0!</v>
      </c>
      <c r="CH50" s="874" t="e">
        <f t="shared" si="89"/>
        <v>#DIV/0!</v>
      </c>
      <c r="CI50" s="874" t="e">
        <f>CI48/CE48*100</f>
        <v>#DIV/0!</v>
      </c>
      <c r="CJ50" s="1253" t="e">
        <f t="shared" si="89"/>
        <v>#DIV/0!</v>
      </c>
      <c r="CK50" s="1277" t="e">
        <f t="shared" si="89"/>
        <v>#DIV/0!</v>
      </c>
      <c r="CL50" s="1277" t="e">
        <f t="shared" si="89"/>
        <v>#DIV/0!</v>
      </c>
      <c r="CM50" s="1277" t="e">
        <f t="shared" si="89"/>
        <v>#DIV/0!</v>
      </c>
      <c r="CN50" s="1277" t="e">
        <f t="shared" si="89"/>
        <v>#DIV/0!</v>
      </c>
      <c r="CO50" s="1277" t="e">
        <f t="shared" si="89"/>
        <v>#DIV/0!</v>
      </c>
      <c r="CP50" s="1412" t="e">
        <f t="shared" si="89"/>
        <v>#DIV/0!</v>
      </c>
      <c r="CQ50" s="1412" t="e">
        <f t="shared" si="89"/>
        <v>#DIV/0!</v>
      </c>
      <c r="CR50" s="1412" t="e">
        <f>CR48/CB48*100</f>
        <v>#DIV/0!</v>
      </c>
      <c r="CS50" s="1412" t="e">
        <f t="shared" si="89"/>
        <v>#DIV/0!</v>
      </c>
      <c r="CT50" s="1412" t="e">
        <f t="shared" si="89"/>
        <v>#DIV/0!</v>
      </c>
      <c r="CU50" s="1412" t="e">
        <f t="shared" si="89"/>
        <v>#DIV/0!</v>
      </c>
      <c r="CV50" s="2105" t="e">
        <f>CV48/SUM(BT48:CE48)*100</f>
        <v>#DIV/0!</v>
      </c>
      <c r="CW50" s="876" t="e">
        <f t="shared" ref="CW50:DK50" si="90">CW48/CG48*100</f>
        <v>#DIV/0!</v>
      </c>
      <c r="CX50" s="874" t="e">
        <f t="shared" si="90"/>
        <v>#DIV/0!</v>
      </c>
      <c r="CY50" s="877" t="e">
        <f t="shared" si="90"/>
        <v>#DIV/0!</v>
      </c>
      <c r="CZ50" s="1622" t="e">
        <f t="shared" si="90"/>
        <v>#DIV/0!</v>
      </c>
      <c r="DA50" s="1622" t="e">
        <f t="shared" si="90"/>
        <v>#DIV/0!</v>
      </c>
      <c r="DB50" s="1622" t="e">
        <f t="shared" si="90"/>
        <v>#DIV/0!</v>
      </c>
      <c r="DC50" s="1622" t="e">
        <f t="shared" si="90"/>
        <v>#DIV/0!</v>
      </c>
      <c r="DD50" s="1622" t="e">
        <f t="shared" si="90"/>
        <v>#DIV/0!</v>
      </c>
      <c r="DE50" s="1622" t="e">
        <f t="shared" si="90"/>
        <v>#DIV/0!</v>
      </c>
      <c r="DF50" s="1622" t="e">
        <f t="shared" si="90"/>
        <v>#DIV/0!</v>
      </c>
      <c r="DG50" s="1622" t="e">
        <f t="shared" si="90"/>
        <v>#DIV/0!</v>
      </c>
      <c r="DH50" s="1622" t="e">
        <f t="shared" si="90"/>
        <v>#DIV/0!</v>
      </c>
      <c r="DI50" s="1622" t="e">
        <f t="shared" si="90"/>
        <v>#DIV/0!</v>
      </c>
      <c r="DJ50" s="1412" t="e">
        <f t="shared" si="90"/>
        <v>#DIV/0!</v>
      </c>
      <c r="DK50" s="1622" t="e">
        <f t="shared" si="90"/>
        <v>#DIV/0!</v>
      </c>
      <c r="DL50" s="2096" t="e">
        <f>DL48/SUM(CJ48:CU48)*100</f>
        <v>#DIV/0!</v>
      </c>
      <c r="DM50" s="877">
        <f t="shared" ref="DM50:EA50" si="91">DM48/CW48*100</f>
        <v>0</v>
      </c>
      <c r="DN50" s="1093" t="e">
        <f t="shared" si="91"/>
        <v>#DIV/0!</v>
      </c>
      <c r="DO50" s="882" t="e">
        <f t="shared" si="91"/>
        <v>#DIV/0!</v>
      </c>
      <c r="DP50" s="2502">
        <f t="shared" si="91"/>
        <v>12100</v>
      </c>
      <c r="DQ50" s="2493">
        <f t="shared" si="91"/>
        <v>0</v>
      </c>
      <c r="DR50" s="2480">
        <f t="shared" si="91"/>
        <v>0</v>
      </c>
      <c r="DS50" s="2480">
        <f t="shared" si="91"/>
        <v>0</v>
      </c>
      <c r="DT50" s="2480">
        <f t="shared" si="91"/>
        <v>0</v>
      </c>
      <c r="DU50" s="2480">
        <f t="shared" si="91"/>
        <v>0</v>
      </c>
      <c r="DV50" s="2480">
        <f t="shared" si="91"/>
        <v>0</v>
      </c>
      <c r="DW50" s="2480">
        <f t="shared" si="91"/>
        <v>0</v>
      </c>
      <c r="DX50" s="2480">
        <f t="shared" si="91"/>
        <v>0</v>
      </c>
      <c r="DY50" s="2480">
        <f t="shared" si="91"/>
        <v>0</v>
      </c>
      <c r="DZ50" s="2480">
        <f t="shared" si="91"/>
        <v>0</v>
      </c>
      <c r="EA50" s="2481">
        <f t="shared" si="91"/>
        <v>0</v>
      </c>
      <c r="EB50" s="2120">
        <f>EB48/SUM(CZ48:DK48)*100</f>
        <v>9.2225609756097562</v>
      </c>
      <c r="EC50" s="876" t="e">
        <f>EC48/DM48*100</f>
        <v>#DIV/0!</v>
      </c>
      <c r="ED50" s="1093" t="e">
        <f>ED48/DN48*100</f>
        <v>#DIV/0!</v>
      </c>
      <c r="EE50" s="883">
        <f>EE48/DO48*100</f>
        <v>0</v>
      </c>
    </row>
    <row r="51" spans="2:135" ht="27.75" customHeight="1">
      <c r="B51" s="2574"/>
      <c r="C51" s="2797" t="s">
        <v>72</v>
      </c>
      <c r="D51" s="2798"/>
      <c r="E51" s="588"/>
      <c r="F51" s="588"/>
      <c r="G51" s="743"/>
      <c r="H51" s="589">
        <v>0</v>
      </c>
      <c r="I51" s="590">
        <v>0</v>
      </c>
      <c r="J51" s="591">
        <v>0</v>
      </c>
      <c r="K51" s="743">
        <v>0</v>
      </c>
      <c r="L51" s="589">
        <v>0</v>
      </c>
      <c r="M51" s="590">
        <v>0</v>
      </c>
      <c r="N51" s="591">
        <v>0</v>
      </c>
      <c r="O51" s="743">
        <v>0</v>
      </c>
      <c r="P51" s="589">
        <v>0</v>
      </c>
      <c r="Q51" s="590">
        <v>0</v>
      </c>
      <c r="R51" s="591">
        <v>0</v>
      </c>
      <c r="S51" s="743">
        <v>0</v>
      </c>
      <c r="T51" s="589">
        <v>192</v>
      </c>
      <c r="U51" s="590">
        <v>0</v>
      </c>
      <c r="V51" s="591">
        <v>0</v>
      </c>
      <c r="W51" s="743">
        <v>61</v>
      </c>
      <c r="X51" s="589">
        <v>1117</v>
      </c>
      <c r="Y51" s="590">
        <v>0</v>
      </c>
      <c r="Z51" s="591">
        <v>408</v>
      </c>
      <c r="AA51" s="743">
        <v>707</v>
      </c>
      <c r="AB51" s="589">
        <v>1184</v>
      </c>
      <c r="AC51" s="590">
        <v>0</v>
      </c>
      <c r="AD51" s="591">
        <v>546</v>
      </c>
      <c r="AE51" s="743">
        <v>730</v>
      </c>
      <c r="AF51" s="589">
        <v>18</v>
      </c>
      <c r="AG51" s="590">
        <v>0</v>
      </c>
      <c r="AH51" s="591">
        <v>17</v>
      </c>
      <c r="AI51" s="743">
        <v>4</v>
      </c>
      <c r="AJ51" s="589">
        <v>4</v>
      </c>
      <c r="AK51" s="590">
        <v>0</v>
      </c>
      <c r="AL51" s="591">
        <v>0</v>
      </c>
      <c r="AM51" s="743">
        <v>4</v>
      </c>
      <c r="AN51" s="593">
        <v>0</v>
      </c>
      <c r="AO51" s="594">
        <v>0</v>
      </c>
      <c r="AP51" s="594">
        <v>0</v>
      </c>
      <c r="AQ51" s="594">
        <v>0</v>
      </c>
      <c r="AR51" s="594">
        <v>0</v>
      </c>
      <c r="AS51" s="594">
        <v>0</v>
      </c>
      <c r="AT51" s="594">
        <v>0</v>
      </c>
      <c r="AU51" s="594">
        <v>0</v>
      </c>
      <c r="AV51" s="594">
        <v>0</v>
      </c>
      <c r="AW51" s="594">
        <v>0</v>
      </c>
      <c r="AX51" s="594">
        <v>0</v>
      </c>
      <c r="AY51" s="594">
        <v>0</v>
      </c>
      <c r="AZ51" s="589">
        <v>0</v>
      </c>
      <c r="BA51" s="590">
        <v>0</v>
      </c>
      <c r="BB51" s="591">
        <v>0</v>
      </c>
      <c r="BC51" s="743">
        <v>0</v>
      </c>
      <c r="BD51" s="593">
        <v>0</v>
      </c>
      <c r="BE51" s="594">
        <v>0</v>
      </c>
      <c r="BF51" s="594">
        <v>0</v>
      </c>
      <c r="BG51" s="594">
        <v>0</v>
      </c>
      <c r="BH51" s="594">
        <v>0</v>
      </c>
      <c r="BI51" s="594">
        <v>0</v>
      </c>
      <c r="BJ51" s="594">
        <v>0</v>
      </c>
      <c r="BK51" s="594">
        <v>0</v>
      </c>
      <c r="BL51" s="594">
        <v>0</v>
      </c>
      <c r="BM51" s="594">
        <v>0</v>
      </c>
      <c r="BN51" s="594">
        <v>0</v>
      </c>
      <c r="BO51" s="594">
        <v>0</v>
      </c>
      <c r="BP51" s="1102">
        <v>1</v>
      </c>
      <c r="BQ51" s="622">
        <v>0</v>
      </c>
      <c r="BR51" s="591">
        <v>0</v>
      </c>
      <c r="BS51" s="1309">
        <v>1</v>
      </c>
      <c r="BT51" s="593">
        <v>0</v>
      </c>
      <c r="BU51" s="597">
        <v>0</v>
      </c>
      <c r="BV51" s="597">
        <v>0</v>
      </c>
      <c r="BW51" s="597">
        <v>0</v>
      </c>
      <c r="BX51" s="597">
        <v>0</v>
      </c>
      <c r="BY51" s="597">
        <v>0</v>
      </c>
      <c r="BZ51" s="595">
        <v>0</v>
      </c>
      <c r="CA51" s="597">
        <v>0</v>
      </c>
      <c r="CB51" s="597">
        <v>0</v>
      </c>
      <c r="CC51" s="595">
        <v>0</v>
      </c>
      <c r="CD51" s="597">
        <v>0</v>
      </c>
      <c r="CE51" s="1094">
        <v>0</v>
      </c>
      <c r="CF51" s="1264">
        <f>SUM(BT51:CE51)</f>
        <v>0</v>
      </c>
      <c r="CG51" s="622">
        <v>0</v>
      </c>
      <c r="CH51" s="1312">
        <v>0</v>
      </c>
      <c r="CI51" s="1463">
        <f>BW51+BX51+BY51+BZ51+CA51+CB51</f>
        <v>0</v>
      </c>
      <c r="CJ51" s="1251"/>
      <c r="CK51" s="597"/>
      <c r="CL51" s="597"/>
      <c r="CM51" s="597"/>
      <c r="CN51" s="597">
        <v>394</v>
      </c>
      <c r="CO51" s="597">
        <v>638</v>
      </c>
      <c r="CP51" s="1410">
        <v>336</v>
      </c>
      <c r="CQ51" s="1410">
        <v>246</v>
      </c>
      <c r="CR51" s="1410">
        <v>223</v>
      </c>
      <c r="CS51" s="1410">
        <v>278</v>
      </c>
      <c r="CT51" s="1410">
        <v>458</v>
      </c>
      <c r="CU51" s="1410">
        <v>773</v>
      </c>
      <c r="CV51" s="2102">
        <f>SUM(CJ51:CU51)</f>
        <v>3346</v>
      </c>
      <c r="CW51" s="622">
        <v>5487</v>
      </c>
      <c r="CX51" s="591">
        <v>1032</v>
      </c>
      <c r="CY51" s="2109">
        <f>CM51+CN51+CO51+CP51+CQ51+CR51</f>
        <v>1837</v>
      </c>
      <c r="CZ51" s="1410">
        <v>625</v>
      </c>
      <c r="DA51" s="1410">
        <v>575</v>
      </c>
      <c r="DB51" s="1410">
        <v>941</v>
      </c>
      <c r="DC51" s="1410">
        <v>1119</v>
      </c>
      <c r="DD51" s="1410">
        <v>1059</v>
      </c>
      <c r="DE51" s="1410">
        <v>939</v>
      </c>
      <c r="DF51" s="1410">
        <v>891</v>
      </c>
      <c r="DG51" s="1410">
        <v>932</v>
      </c>
      <c r="DH51" s="1410">
        <v>1283</v>
      </c>
      <c r="DI51" s="1410">
        <v>1345</v>
      </c>
      <c r="DJ51" s="1410">
        <v>1494</v>
      </c>
      <c r="DK51" s="1410">
        <v>1892</v>
      </c>
      <c r="DL51" s="2094">
        <f>SUM(CZ51:DK51)</f>
        <v>13095</v>
      </c>
      <c r="DM51" s="1614"/>
      <c r="DN51" s="1454">
        <f>CZ51+DA51+DB51+DC51+DD51+DE51</f>
        <v>5258</v>
      </c>
      <c r="DO51" s="2185">
        <f>DC51+DD51+DE51+DF51+DG51+DH51</f>
        <v>6223</v>
      </c>
      <c r="DP51" s="2500">
        <v>1560</v>
      </c>
      <c r="DQ51" s="2491"/>
      <c r="DR51" s="2476"/>
      <c r="DS51" s="2476"/>
      <c r="DT51" s="2476"/>
      <c r="DU51" s="2476"/>
      <c r="DV51" s="2476"/>
      <c r="DW51" s="2476"/>
      <c r="DX51" s="2476"/>
      <c r="DY51" s="2476"/>
      <c r="DZ51" s="2476"/>
      <c r="EA51" s="2477"/>
      <c r="EB51" s="2118">
        <f>SUM(DP51:EA51)</f>
        <v>1560</v>
      </c>
      <c r="EC51" s="622"/>
      <c r="ED51" s="1454">
        <f>DP51+DQ51+DR51+DS51+DT51+DU51</f>
        <v>1560</v>
      </c>
      <c r="EE51" s="1458">
        <f>DS51+DT51+DU51+DV51+DW51+DX51</f>
        <v>0</v>
      </c>
    </row>
    <row r="52" spans="2:135" ht="27.75" customHeight="1" thickBot="1">
      <c r="B52" s="2574"/>
      <c r="C52" s="2799"/>
      <c r="D52" s="2800"/>
      <c r="E52" s="108"/>
      <c r="F52" s="108"/>
      <c r="G52" s="843" t="e">
        <f>G53-100</f>
        <v>#DIV/0!</v>
      </c>
      <c r="H52" s="454">
        <v>0</v>
      </c>
      <c r="I52" s="455">
        <v>0</v>
      </c>
      <c r="J52" s="615">
        <v>0</v>
      </c>
      <c r="K52" s="843">
        <v>0</v>
      </c>
      <c r="L52" s="454">
        <v>0</v>
      </c>
      <c r="M52" s="455">
        <v>0</v>
      </c>
      <c r="N52" s="615">
        <v>0</v>
      </c>
      <c r="O52" s="843">
        <v>0</v>
      </c>
      <c r="P52" s="454">
        <v>0</v>
      </c>
      <c r="Q52" s="455">
        <v>0</v>
      </c>
      <c r="R52" s="615">
        <v>0</v>
      </c>
      <c r="S52" s="843">
        <v>0</v>
      </c>
      <c r="T52" s="454">
        <v>0</v>
      </c>
      <c r="U52" s="455">
        <v>0</v>
      </c>
      <c r="V52" s="615">
        <v>0</v>
      </c>
      <c r="W52" s="843">
        <v>0</v>
      </c>
      <c r="X52" s="454">
        <f>X53-100</f>
        <v>481.77083333333326</v>
      </c>
      <c r="Y52" s="455">
        <v>0</v>
      </c>
      <c r="Z52" s="615">
        <v>0</v>
      </c>
      <c r="AA52" s="843">
        <v>0</v>
      </c>
      <c r="AB52" s="454">
        <v>0</v>
      </c>
      <c r="AC52" s="455">
        <v>0</v>
      </c>
      <c r="AD52" s="615">
        <v>0</v>
      </c>
      <c r="AE52" s="843">
        <v>0</v>
      </c>
      <c r="AF52" s="454">
        <v>0</v>
      </c>
      <c r="AG52" s="455">
        <v>0</v>
      </c>
      <c r="AH52" s="615">
        <v>0</v>
      </c>
      <c r="AI52" s="843">
        <v>0</v>
      </c>
      <c r="AJ52" s="454">
        <v>0</v>
      </c>
      <c r="AK52" s="455">
        <v>0</v>
      </c>
      <c r="AL52" s="615">
        <v>0</v>
      </c>
      <c r="AM52" s="843">
        <v>0</v>
      </c>
      <c r="AN52" s="457">
        <f t="shared" ref="AN52:AY52" si="92">AN53-100</f>
        <v>-100</v>
      </c>
      <c r="AO52" s="458">
        <f t="shared" si="92"/>
        <v>-100</v>
      </c>
      <c r="AP52" s="458">
        <f t="shared" si="92"/>
        <v>-100</v>
      </c>
      <c r="AQ52" s="458">
        <f t="shared" si="92"/>
        <v>-100</v>
      </c>
      <c r="AR52" s="458">
        <f t="shared" si="92"/>
        <v>-100</v>
      </c>
      <c r="AS52" s="458">
        <f t="shared" si="92"/>
        <v>-100</v>
      </c>
      <c r="AT52" s="458">
        <f t="shared" si="92"/>
        <v>-100</v>
      </c>
      <c r="AU52" s="458">
        <f t="shared" si="92"/>
        <v>-100</v>
      </c>
      <c r="AV52" s="458">
        <f t="shared" si="92"/>
        <v>-100</v>
      </c>
      <c r="AW52" s="458">
        <f t="shared" si="92"/>
        <v>-100</v>
      </c>
      <c r="AX52" s="458">
        <f t="shared" si="92"/>
        <v>-100</v>
      </c>
      <c r="AY52" s="458">
        <f t="shared" si="92"/>
        <v>-100</v>
      </c>
      <c r="AZ52" s="454">
        <v>0</v>
      </c>
      <c r="BA52" s="455">
        <v>0</v>
      </c>
      <c r="BB52" s="615">
        <v>0</v>
      </c>
      <c r="BC52" s="843">
        <v>0</v>
      </c>
      <c r="BD52" s="473">
        <v>-100</v>
      </c>
      <c r="BE52" s="474">
        <v>-100</v>
      </c>
      <c r="BF52" s="474">
        <v>-100</v>
      </c>
      <c r="BG52" s="474">
        <v>-100</v>
      </c>
      <c r="BH52" s="474">
        <v>-100</v>
      </c>
      <c r="BI52" s="474">
        <v>-100</v>
      </c>
      <c r="BJ52" s="474">
        <v>-100</v>
      </c>
      <c r="BK52" s="474">
        <v>-100</v>
      </c>
      <c r="BL52" s="474">
        <v>-100</v>
      </c>
      <c r="BM52" s="474">
        <v>-100</v>
      </c>
      <c r="BN52" s="474">
        <v>-100</v>
      </c>
      <c r="BO52" s="474">
        <v>-100</v>
      </c>
      <c r="BP52" s="1068">
        <v>0</v>
      </c>
      <c r="BQ52" s="1306">
        <v>0</v>
      </c>
      <c r="BR52" s="456">
        <v>0</v>
      </c>
      <c r="BS52" s="1310">
        <v>0</v>
      </c>
      <c r="BT52" s="473">
        <v>0</v>
      </c>
      <c r="BU52" s="620">
        <v>0</v>
      </c>
      <c r="BV52" s="462">
        <v>0</v>
      </c>
      <c r="BW52" s="462">
        <v>0</v>
      </c>
      <c r="BX52" s="462">
        <v>0</v>
      </c>
      <c r="BY52" s="462">
        <v>0</v>
      </c>
      <c r="BZ52" s="461">
        <v>0</v>
      </c>
      <c r="CA52" s="462">
        <v>0</v>
      </c>
      <c r="CB52" s="462">
        <v>0</v>
      </c>
      <c r="CC52" s="461">
        <v>0</v>
      </c>
      <c r="CD52" s="462">
        <v>0</v>
      </c>
      <c r="CE52" s="1097">
        <v>0</v>
      </c>
      <c r="CF52" s="1266">
        <v>0</v>
      </c>
      <c r="CG52" s="1306">
        <v>0</v>
      </c>
      <c r="CH52" s="456">
        <v>0</v>
      </c>
      <c r="CI52" s="1464">
        <v>0</v>
      </c>
      <c r="CJ52" s="1223">
        <v>0</v>
      </c>
      <c r="CK52" s="482">
        <v>0</v>
      </c>
      <c r="CL52" s="462">
        <v>0</v>
      </c>
      <c r="CM52" s="462">
        <v>0</v>
      </c>
      <c r="CN52" s="1354" t="s">
        <v>20</v>
      </c>
      <c r="CO52" s="462">
        <v>0</v>
      </c>
      <c r="CP52" s="1392">
        <v>0</v>
      </c>
      <c r="CQ52" s="1392">
        <v>0</v>
      </c>
      <c r="CR52" s="1392">
        <v>0</v>
      </c>
      <c r="CS52" s="1392">
        <v>0</v>
      </c>
      <c r="CT52" s="1415">
        <v>0</v>
      </c>
      <c r="CU52" s="1392">
        <v>0</v>
      </c>
      <c r="CV52" s="2107" t="s">
        <v>21</v>
      </c>
      <c r="CW52" s="1306">
        <v>0</v>
      </c>
      <c r="CX52" s="643" t="s">
        <v>20</v>
      </c>
      <c r="CY52" s="1708">
        <v>0</v>
      </c>
      <c r="CZ52" s="1392">
        <v>0</v>
      </c>
      <c r="DA52" s="1392">
        <v>0</v>
      </c>
      <c r="DB52" s="1392">
        <v>0</v>
      </c>
      <c r="DC52" s="1392">
        <v>0</v>
      </c>
      <c r="DD52" s="1392">
        <f>DD51/CN51*100-100</f>
        <v>168.78172588832484</v>
      </c>
      <c r="DE52" s="1392">
        <v>147.19999999999999</v>
      </c>
      <c r="DF52" s="1392">
        <v>265.2</v>
      </c>
      <c r="DG52" s="1392">
        <v>0</v>
      </c>
      <c r="DH52" s="1392">
        <v>0</v>
      </c>
      <c r="DI52" s="1392">
        <v>0</v>
      </c>
      <c r="DJ52" s="1392">
        <v>0</v>
      </c>
      <c r="DK52" s="1392">
        <f>DK53-100</f>
        <v>144.76067270375162</v>
      </c>
      <c r="DL52" s="2099">
        <f>DL53-100</f>
        <v>291.36282127913927</v>
      </c>
      <c r="DM52" s="1617">
        <v>0</v>
      </c>
      <c r="DN52" s="1446" t="s">
        <v>20</v>
      </c>
      <c r="DO52" s="1578">
        <v>0</v>
      </c>
      <c r="DP52" s="2426">
        <f>DP53-100</f>
        <v>149.6</v>
      </c>
      <c r="DQ52" s="2404">
        <v>0</v>
      </c>
      <c r="DR52" s="2405">
        <v>0</v>
      </c>
      <c r="DS52" s="2405">
        <v>0</v>
      </c>
      <c r="DT52" s="2405">
        <v>0</v>
      </c>
      <c r="DU52" s="2405">
        <v>0</v>
      </c>
      <c r="DV52" s="2405">
        <v>0</v>
      </c>
      <c r="DW52" s="2405">
        <v>0</v>
      </c>
      <c r="DX52" s="2405">
        <v>0</v>
      </c>
      <c r="DY52" s="2405">
        <v>0</v>
      </c>
      <c r="DZ52" s="2405">
        <v>0</v>
      </c>
      <c r="EA52" s="2485">
        <f>EA53-100</f>
        <v>-100</v>
      </c>
      <c r="EB52" s="2124">
        <f>EB53-100</f>
        <v>-88.087056128293241</v>
      </c>
      <c r="EC52" s="1306">
        <v>0</v>
      </c>
      <c r="ED52" s="1446" t="s">
        <v>20</v>
      </c>
      <c r="EE52" s="1459">
        <v>0</v>
      </c>
    </row>
    <row r="53" spans="2:135" s="884" customFormat="1" ht="27.75" hidden="1" customHeight="1" thickBot="1">
      <c r="B53" s="2568"/>
      <c r="C53" s="2572"/>
      <c r="D53" s="2801"/>
      <c r="E53" s="854"/>
      <c r="F53" s="854"/>
      <c r="G53" s="874" t="e">
        <f>G51/A51*100</f>
        <v>#DIV/0!</v>
      </c>
      <c r="H53" s="875">
        <v>0</v>
      </c>
      <c r="I53" s="875"/>
      <c r="J53" s="875"/>
      <c r="K53" s="874" t="e">
        <f>K51/G51*100</f>
        <v>#DIV/0!</v>
      </c>
      <c r="L53" s="875">
        <v>0</v>
      </c>
      <c r="M53" s="875"/>
      <c r="N53" s="875"/>
      <c r="O53" s="874" t="e">
        <f>O51/K51*100</f>
        <v>#DIV/0!</v>
      </c>
      <c r="P53" s="875">
        <v>0</v>
      </c>
      <c r="Q53" s="875"/>
      <c r="R53" s="875"/>
      <c r="S53" s="874">
        <v>0</v>
      </c>
      <c r="T53" s="875">
        <v>0</v>
      </c>
      <c r="U53" s="875"/>
      <c r="V53" s="875">
        <v>0</v>
      </c>
      <c r="W53" s="874">
        <v>0</v>
      </c>
      <c r="X53" s="875">
        <f>X51/T51*100</f>
        <v>581.77083333333326</v>
      </c>
      <c r="Y53" s="875"/>
      <c r="Z53" s="875">
        <v>0</v>
      </c>
      <c r="AA53" s="874">
        <f>AA51/W51*100</f>
        <v>1159.016393442623</v>
      </c>
      <c r="AB53" s="875">
        <f>AB51/X51*100</f>
        <v>105.99820948970458</v>
      </c>
      <c r="AC53" s="875">
        <v>0</v>
      </c>
      <c r="AD53" s="875">
        <v>133.8235294117647</v>
      </c>
      <c r="AE53" s="874">
        <f>AE51/AA51*100</f>
        <v>103.25318246110325</v>
      </c>
      <c r="AF53" s="875">
        <f>AF51/AB51*100</f>
        <v>1.5202702702702704</v>
      </c>
      <c r="AG53" s="875">
        <v>0</v>
      </c>
      <c r="AH53" s="875">
        <v>3.1135531135531136</v>
      </c>
      <c r="AI53" s="874">
        <f>AI51/AE51*100</f>
        <v>0.54794520547945202</v>
      </c>
      <c r="AJ53" s="875">
        <f>AJ51/AF51*100</f>
        <v>22.222222222222221</v>
      </c>
      <c r="AK53" s="875"/>
      <c r="AL53" s="875"/>
      <c r="AM53" s="874">
        <f>AM51/AI51*100</f>
        <v>100</v>
      </c>
      <c r="AN53" s="876"/>
      <c r="AO53" s="1284"/>
      <c r="AP53" s="1284"/>
      <c r="AQ53" s="1284"/>
      <c r="AR53" s="1284"/>
      <c r="AS53" s="1284"/>
      <c r="AT53" s="1284"/>
      <c r="AU53" s="1284"/>
      <c r="AV53" s="1284"/>
      <c r="AW53" s="1284"/>
      <c r="AX53" s="1284"/>
      <c r="AY53" s="1284"/>
      <c r="AZ53" s="1283"/>
      <c r="BA53" s="875">
        <v>160.64954682779455</v>
      </c>
      <c r="BB53" s="877">
        <v>305.66801619433198</v>
      </c>
      <c r="BC53" s="874" t="e">
        <f>BC51/AY51*100</f>
        <v>#DIV/0!</v>
      </c>
      <c r="BD53" s="876"/>
      <c r="BE53" s="878"/>
      <c r="BF53" s="878"/>
      <c r="BG53" s="878"/>
      <c r="BH53" s="878"/>
      <c r="BI53" s="878"/>
      <c r="BJ53" s="878"/>
      <c r="BK53" s="878"/>
      <c r="BL53" s="878"/>
      <c r="BM53" s="878"/>
      <c r="BN53" s="878"/>
      <c r="BO53" s="878"/>
      <c r="BP53" s="1104">
        <v>94.982260516979224</v>
      </c>
      <c r="BQ53" s="875">
        <v>86.036671368124118</v>
      </c>
      <c r="BR53" s="877">
        <v>111.78807947019867</v>
      </c>
      <c r="BS53" s="874" t="e">
        <f>BS51/BO51*100</f>
        <v>#DIV/0!</v>
      </c>
      <c r="BT53" s="877"/>
      <c r="BU53" s="880"/>
      <c r="BV53" s="880"/>
      <c r="BW53" s="880"/>
      <c r="BX53" s="880"/>
      <c r="BY53" s="880"/>
      <c r="BZ53" s="881"/>
      <c r="CA53" s="880"/>
      <c r="CB53" s="880"/>
      <c r="CC53" s="881"/>
      <c r="CD53" s="880"/>
      <c r="CE53" s="1110"/>
      <c r="CF53" s="880" t="e">
        <f>CF51/SUM(BD51:BO51)*100</f>
        <v>#DIV/0!</v>
      </c>
      <c r="CG53" s="875" t="e">
        <f t="shared" ref="CG53:CU53" si="93">CG51/BQ51*100</f>
        <v>#DIV/0!</v>
      </c>
      <c r="CH53" s="1268" t="e">
        <f t="shared" si="93"/>
        <v>#DIV/0!</v>
      </c>
      <c r="CI53" s="874" t="e">
        <f>CI51/CE51*100</f>
        <v>#DIV/0!</v>
      </c>
      <c r="CJ53" s="1253" t="e">
        <f t="shared" si="93"/>
        <v>#DIV/0!</v>
      </c>
      <c r="CK53" s="1277" t="e">
        <f t="shared" si="93"/>
        <v>#DIV/0!</v>
      </c>
      <c r="CL53" s="1277" t="e">
        <f t="shared" si="93"/>
        <v>#DIV/0!</v>
      </c>
      <c r="CM53" s="1277" t="e">
        <f t="shared" si="93"/>
        <v>#DIV/0!</v>
      </c>
      <c r="CN53" s="1277" t="e">
        <f t="shared" si="93"/>
        <v>#DIV/0!</v>
      </c>
      <c r="CO53" s="1277" t="e">
        <f t="shared" si="93"/>
        <v>#DIV/0!</v>
      </c>
      <c r="CP53" s="1412" t="e">
        <f t="shared" si="93"/>
        <v>#DIV/0!</v>
      </c>
      <c r="CQ53" s="1412" t="e">
        <f t="shared" si="93"/>
        <v>#DIV/0!</v>
      </c>
      <c r="CR53" s="1412" t="e">
        <f>CR51/CB51*100</f>
        <v>#DIV/0!</v>
      </c>
      <c r="CS53" s="1412" t="e">
        <f t="shared" si="93"/>
        <v>#DIV/0!</v>
      </c>
      <c r="CT53" s="1412" t="e">
        <f t="shared" si="93"/>
        <v>#DIV/0!</v>
      </c>
      <c r="CU53" s="1412" t="e">
        <f t="shared" si="93"/>
        <v>#DIV/0!</v>
      </c>
      <c r="CV53" s="2104" t="e">
        <f>CV51/SUM(BT51:CE51)*100</f>
        <v>#DIV/0!</v>
      </c>
      <c r="CW53" s="875" t="e">
        <f t="shared" ref="CW53:DK53" si="94">CW51/CG51*100</f>
        <v>#DIV/0!</v>
      </c>
      <c r="CX53" s="2111" t="e">
        <f t="shared" si="94"/>
        <v>#DIV/0!</v>
      </c>
      <c r="CY53" s="877" t="e">
        <f t="shared" si="94"/>
        <v>#DIV/0!</v>
      </c>
      <c r="CZ53" s="1622" t="e">
        <f t="shared" si="94"/>
        <v>#DIV/0!</v>
      </c>
      <c r="DA53" s="1622" t="e">
        <f t="shared" si="94"/>
        <v>#DIV/0!</v>
      </c>
      <c r="DB53" s="1622" t="e">
        <f t="shared" si="94"/>
        <v>#DIV/0!</v>
      </c>
      <c r="DC53" s="1622" t="e">
        <f t="shared" si="94"/>
        <v>#DIV/0!</v>
      </c>
      <c r="DD53" s="1622">
        <f t="shared" si="94"/>
        <v>268.78172588832484</v>
      </c>
      <c r="DE53" s="1622">
        <f t="shared" si="94"/>
        <v>147.17868338557994</v>
      </c>
      <c r="DF53" s="1622">
        <f t="shared" si="94"/>
        <v>265.17857142857144</v>
      </c>
      <c r="DG53" s="1622">
        <f t="shared" si="94"/>
        <v>378.86178861788619</v>
      </c>
      <c r="DH53" s="1622">
        <f t="shared" si="94"/>
        <v>575.33632286995521</v>
      </c>
      <c r="DI53" s="1622">
        <f t="shared" si="94"/>
        <v>483.81294964028774</v>
      </c>
      <c r="DJ53" s="1412">
        <f t="shared" si="94"/>
        <v>326.20087336244541</v>
      </c>
      <c r="DK53" s="1622">
        <f t="shared" si="94"/>
        <v>244.76067270375162</v>
      </c>
      <c r="DL53" s="2096">
        <f>DL51/SUM(CJ51:CU51)*100</f>
        <v>391.36282127913927</v>
      </c>
      <c r="DM53" s="879">
        <f t="shared" ref="DM53:EA53" si="95">DM51/CW51*100</f>
        <v>0</v>
      </c>
      <c r="DN53" s="1268">
        <f t="shared" si="95"/>
        <v>509.49612403100775</v>
      </c>
      <c r="DO53" s="882">
        <f t="shared" si="95"/>
        <v>338.75884594447467</v>
      </c>
      <c r="DP53" s="2504">
        <f t="shared" si="95"/>
        <v>249.6</v>
      </c>
      <c r="DQ53" s="2495">
        <f t="shared" si="95"/>
        <v>0</v>
      </c>
      <c r="DR53" s="1622">
        <f t="shared" si="95"/>
        <v>0</v>
      </c>
      <c r="DS53" s="1622">
        <f t="shared" si="95"/>
        <v>0</v>
      </c>
      <c r="DT53" s="1622">
        <f t="shared" si="95"/>
        <v>0</v>
      </c>
      <c r="DU53" s="1622">
        <f t="shared" si="95"/>
        <v>0</v>
      </c>
      <c r="DV53" s="1622">
        <f t="shared" si="95"/>
        <v>0</v>
      </c>
      <c r="DW53" s="1622">
        <f t="shared" si="95"/>
        <v>0</v>
      </c>
      <c r="DX53" s="1622">
        <f t="shared" si="95"/>
        <v>0</v>
      </c>
      <c r="DY53" s="1622">
        <f t="shared" si="95"/>
        <v>0</v>
      </c>
      <c r="DZ53" s="1412">
        <f t="shared" si="95"/>
        <v>0</v>
      </c>
      <c r="EA53" s="1277">
        <f t="shared" si="95"/>
        <v>0</v>
      </c>
      <c r="EB53" s="2120">
        <f>EB51/SUM(CZ51:DK51)*100</f>
        <v>11.912943871706757</v>
      </c>
      <c r="EC53" s="875" t="e">
        <f>EC51/DM51*100</f>
        <v>#DIV/0!</v>
      </c>
      <c r="ED53" s="1268">
        <f>ED51/DN51*100</f>
        <v>29.669075694180297</v>
      </c>
      <c r="EE53" s="883">
        <f>EE51/DO51*100</f>
        <v>0</v>
      </c>
    </row>
    <row r="54" spans="2:135" ht="27.75" customHeight="1" thickTop="1" thickBot="1">
      <c r="B54" s="64" t="s">
        <v>176</v>
      </c>
      <c r="C54" s="65"/>
      <c r="D54" s="65"/>
      <c r="E54" s="621"/>
      <c r="F54" s="621"/>
      <c r="G54" s="617"/>
      <c r="H54" s="617"/>
      <c r="I54" s="617"/>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8"/>
      <c r="BA54" s="618"/>
      <c r="BB54" s="618"/>
      <c r="BC54" s="617"/>
      <c r="BD54" s="618"/>
      <c r="BE54" s="618"/>
      <c r="BF54" s="618"/>
      <c r="BG54" s="618"/>
      <c r="BH54" s="618"/>
      <c r="BI54" s="618"/>
      <c r="BJ54" s="618"/>
      <c r="BK54" s="618"/>
      <c r="BL54" s="618"/>
      <c r="BM54" s="618"/>
      <c r="BN54" s="618"/>
      <c r="BO54" s="618"/>
      <c r="BP54" s="618"/>
      <c r="BQ54" s="619"/>
      <c r="BR54" s="617"/>
      <c r="BS54" s="617"/>
      <c r="BT54" s="618"/>
      <c r="BU54" s="618"/>
      <c r="BV54" s="618"/>
      <c r="BW54" s="618"/>
      <c r="BX54" s="618"/>
      <c r="BY54" s="618"/>
      <c r="BZ54" s="618"/>
      <c r="CA54" s="618"/>
      <c r="CB54" s="618"/>
      <c r="CC54" s="618"/>
      <c r="CD54" s="618"/>
      <c r="CE54" s="618"/>
      <c r="CF54" s="617"/>
      <c r="CG54" s="618"/>
      <c r="CH54" s="1101"/>
      <c r="CI54" s="618"/>
      <c r="CJ54" s="618"/>
      <c r="CK54" s="618"/>
      <c r="CL54" s="618"/>
      <c r="CM54" s="618"/>
      <c r="CN54" s="618"/>
      <c r="CO54" s="1407"/>
      <c r="CP54" s="618"/>
      <c r="CQ54" s="618"/>
      <c r="CR54" s="618"/>
      <c r="CS54" s="618"/>
      <c r="CT54" s="618"/>
      <c r="CU54" s="618"/>
      <c r="CV54" s="617"/>
      <c r="CW54" s="618"/>
      <c r="CX54" s="1101"/>
      <c r="CY54" s="618"/>
      <c r="CZ54" s="618"/>
      <c r="DA54" s="618"/>
      <c r="DB54" s="618"/>
      <c r="DC54" s="618"/>
      <c r="DD54" s="618"/>
      <c r="DE54" s="618"/>
      <c r="DF54" s="618"/>
      <c r="DG54" s="618"/>
      <c r="DH54" s="618"/>
      <c r="DI54" s="618"/>
      <c r="DJ54" s="618"/>
      <c r="DK54" s="618"/>
      <c r="DL54" s="618"/>
      <c r="DM54" s="618"/>
      <c r="DN54" s="1101"/>
      <c r="DO54" s="2184"/>
      <c r="DP54" s="2505"/>
      <c r="DQ54" s="618"/>
      <c r="DR54" s="618"/>
      <c r="DS54" s="618"/>
      <c r="DT54" s="618"/>
      <c r="DU54" s="618"/>
      <c r="DV54" s="618"/>
      <c r="DW54" s="618"/>
      <c r="DX54" s="618"/>
      <c r="DY54" s="618"/>
      <c r="DZ54" s="618"/>
      <c r="EA54" s="618"/>
      <c r="EB54" s="618"/>
      <c r="EC54" s="618"/>
      <c r="ED54" s="1101"/>
      <c r="EE54" s="1461"/>
    </row>
    <row r="55" spans="2:135" ht="27.75" customHeight="1">
      <c r="B55" s="2574"/>
      <c r="C55" s="2804" t="s">
        <v>66</v>
      </c>
      <c r="D55" s="2798"/>
      <c r="E55" s="588"/>
      <c r="F55" s="588"/>
      <c r="G55" s="743">
        <v>232952</v>
      </c>
      <c r="H55" s="589">
        <v>530110</v>
      </c>
      <c r="I55" s="590">
        <v>644035</v>
      </c>
      <c r="J55" s="591">
        <v>170126</v>
      </c>
      <c r="K55" s="743">
        <v>285469</v>
      </c>
      <c r="L55" s="589">
        <v>690366</v>
      </c>
      <c r="M55" s="590">
        <v>666046</v>
      </c>
      <c r="N55" s="591">
        <v>364008</v>
      </c>
      <c r="O55" s="743">
        <f>O58+O61</f>
        <v>357817</v>
      </c>
      <c r="P55" s="589">
        <f>P58+P61</f>
        <v>628979</v>
      </c>
      <c r="Q55" s="590">
        <v>797716</v>
      </c>
      <c r="R55" s="591">
        <f>R58+R61</f>
        <v>262043</v>
      </c>
      <c r="S55" s="743">
        <f>S58+S61</f>
        <v>270264</v>
      </c>
      <c r="T55" s="589">
        <f>T58+T61</f>
        <v>1219307</v>
      </c>
      <c r="U55" s="590">
        <v>1222108</v>
      </c>
      <c r="V55" s="591">
        <v>630047</v>
      </c>
      <c r="W55" s="743">
        <f>W58+W61</f>
        <v>608703</v>
      </c>
      <c r="X55" s="589">
        <f>X58+X61</f>
        <v>1280325</v>
      </c>
      <c r="Y55" s="590">
        <v>1307073</v>
      </c>
      <c r="Z55" s="591">
        <f>Z58+Z61</f>
        <v>630063</v>
      </c>
      <c r="AA55" s="743">
        <f>AA58+AA61</f>
        <v>638042</v>
      </c>
      <c r="AB55" s="589">
        <f>AB58+AB61</f>
        <v>1267260</v>
      </c>
      <c r="AC55" s="590">
        <v>1225184</v>
      </c>
      <c r="AD55" s="591">
        <f>AD58+AD61</f>
        <v>666286</v>
      </c>
      <c r="AE55" s="743">
        <f>AE58+AE61</f>
        <v>621571</v>
      </c>
      <c r="AF55" s="589">
        <f>AF58+AF61</f>
        <v>1204502</v>
      </c>
      <c r="AG55" s="590">
        <v>1245312</v>
      </c>
      <c r="AH55" s="591">
        <f>AH58+AH61</f>
        <v>606786</v>
      </c>
      <c r="AI55" s="743">
        <f>AI58+AI61</f>
        <v>586556</v>
      </c>
      <c r="AJ55" s="589">
        <f>AJ58+AJ61</f>
        <v>1402693</v>
      </c>
      <c r="AK55" s="590">
        <v>1437168</v>
      </c>
      <c r="AL55" s="591">
        <v>709554</v>
      </c>
      <c r="AM55" s="743">
        <f>AM58+AM61</f>
        <v>714119</v>
      </c>
      <c r="AN55" s="592">
        <v>105272</v>
      </c>
      <c r="AO55" s="592">
        <v>120551</v>
      </c>
      <c r="AP55" s="592">
        <v>168629</v>
      </c>
      <c r="AQ55" s="592">
        <v>112350</v>
      </c>
      <c r="AR55" s="592">
        <v>124131</v>
      </c>
      <c r="AS55" s="592">
        <v>138987</v>
      </c>
      <c r="AT55" s="592">
        <v>127727</v>
      </c>
      <c r="AU55" s="592">
        <v>110322</v>
      </c>
      <c r="AV55" s="592">
        <v>141944</v>
      </c>
      <c r="AW55" s="592">
        <v>119993</v>
      </c>
      <c r="AX55" s="592">
        <v>125624</v>
      </c>
      <c r="AY55" s="593">
        <v>125141</v>
      </c>
      <c r="AZ55" s="589">
        <f>AZ58+AZ61</f>
        <v>1520673</v>
      </c>
      <c r="BA55" s="590">
        <v>1542897</v>
      </c>
      <c r="BB55" s="611">
        <v>769920</v>
      </c>
      <c r="BC55" s="743">
        <f>BC58+BC61</f>
        <v>755461</v>
      </c>
      <c r="BD55" s="593">
        <v>123261</v>
      </c>
      <c r="BE55" s="594">
        <v>122438</v>
      </c>
      <c r="BF55" s="594">
        <v>170982</v>
      </c>
      <c r="BG55" s="594">
        <v>126636</v>
      </c>
      <c r="BH55" s="594">
        <v>129724</v>
      </c>
      <c r="BI55" s="594">
        <v>144977</v>
      </c>
      <c r="BJ55" s="594">
        <v>142667</v>
      </c>
      <c r="BK55" s="594">
        <v>125541</v>
      </c>
      <c r="BL55" s="594">
        <v>146085</v>
      </c>
      <c r="BM55" s="594">
        <v>139624</v>
      </c>
      <c r="BN55" s="594">
        <v>142439</v>
      </c>
      <c r="BO55" s="594">
        <v>118823</v>
      </c>
      <c r="BP55" s="589">
        <f>BP58+BP61</f>
        <v>1633198</v>
      </c>
      <c r="BQ55" s="622">
        <v>1664359</v>
      </c>
      <c r="BR55" s="591">
        <v>818014</v>
      </c>
      <c r="BS55" s="743">
        <f>BS58+BS61</f>
        <v>815631</v>
      </c>
      <c r="BT55" s="593">
        <v>138671</v>
      </c>
      <c r="BU55" s="597">
        <v>128154</v>
      </c>
      <c r="BV55" s="597">
        <v>181036</v>
      </c>
      <c r="BW55" s="597">
        <v>160886</v>
      </c>
      <c r="BX55" s="597">
        <v>171108</v>
      </c>
      <c r="BY55" s="597">
        <v>168432</v>
      </c>
      <c r="BZ55" s="595">
        <v>169883</v>
      </c>
      <c r="CA55" s="597">
        <v>151359</v>
      </c>
      <c r="CB55" s="597">
        <v>179233</v>
      </c>
      <c r="CC55" s="595">
        <v>155940</v>
      </c>
      <c r="CD55" s="597">
        <v>167190</v>
      </c>
      <c r="CE55" s="1094">
        <v>151916</v>
      </c>
      <c r="CF55" s="1264">
        <f>SUM(BT55:CE55)</f>
        <v>1923808</v>
      </c>
      <c r="CG55" s="1298">
        <f>CG58+CG61</f>
        <v>1919018</v>
      </c>
      <c r="CH55" s="1312">
        <f>BT55+BU55+BV55+BW55+BX55+BY55</f>
        <v>948287</v>
      </c>
      <c r="CI55" s="1463">
        <f>BW55+BX55+BY55+BZ55+CA55+CB55</f>
        <v>1000901</v>
      </c>
      <c r="CJ55" s="1251">
        <v>153381</v>
      </c>
      <c r="CK55" s="597">
        <v>135486</v>
      </c>
      <c r="CL55" s="597">
        <f t="shared" ref="CL55:CV55" si="96">CL58+CL61</f>
        <v>154204</v>
      </c>
      <c r="CM55" s="597">
        <f t="shared" si="96"/>
        <v>82262</v>
      </c>
      <c r="CN55" s="597">
        <v>108824</v>
      </c>
      <c r="CO55" s="597">
        <f t="shared" si="96"/>
        <v>166531</v>
      </c>
      <c r="CP55" s="1410">
        <f t="shared" si="96"/>
        <v>179167</v>
      </c>
      <c r="CQ55" s="1410">
        <f t="shared" si="96"/>
        <v>163382</v>
      </c>
      <c r="CR55" s="1410">
        <f t="shared" si="96"/>
        <v>209886</v>
      </c>
      <c r="CS55" s="1410">
        <f t="shared" si="96"/>
        <v>199958</v>
      </c>
      <c r="CT55" s="1410">
        <f t="shared" si="96"/>
        <v>195909</v>
      </c>
      <c r="CU55" s="1410">
        <f t="shared" si="96"/>
        <v>210580</v>
      </c>
      <c r="CV55" s="2102">
        <f t="shared" si="96"/>
        <v>1959570</v>
      </c>
      <c r="CW55" s="622">
        <f t="shared" ref="CW55:DD55" si="97">CW58+CW61</f>
        <v>2155009</v>
      </c>
      <c r="CX55" s="591">
        <f t="shared" si="97"/>
        <v>800688</v>
      </c>
      <c r="CY55" s="2109">
        <f t="shared" si="97"/>
        <v>910052</v>
      </c>
      <c r="CZ55" s="1410">
        <f t="shared" si="97"/>
        <v>192356</v>
      </c>
      <c r="DA55" s="1410">
        <f t="shared" si="97"/>
        <v>183293</v>
      </c>
      <c r="DB55" s="1410">
        <f t="shared" si="97"/>
        <v>262861</v>
      </c>
      <c r="DC55" s="1410">
        <f t="shared" si="97"/>
        <v>223128</v>
      </c>
      <c r="DD55" s="1410">
        <f t="shared" si="97"/>
        <v>223626</v>
      </c>
      <c r="DE55" s="1410">
        <f t="shared" ref="DE55:DL55" si="98">DE58+DE61</f>
        <v>230184</v>
      </c>
      <c r="DF55" s="1410">
        <f t="shared" si="98"/>
        <v>235926</v>
      </c>
      <c r="DG55" s="1410">
        <f t="shared" si="98"/>
        <v>208080</v>
      </c>
      <c r="DH55" s="1410">
        <f t="shared" si="98"/>
        <v>221580</v>
      </c>
      <c r="DI55" s="1410">
        <f t="shared" si="98"/>
        <v>190653</v>
      </c>
      <c r="DJ55" s="1410">
        <f t="shared" si="98"/>
        <v>220323</v>
      </c>
      <c r="DK55" s="1410">
        <f t="shared" si="98"/>
        <v>229915</v>
      </c>
      <c r="DL55" s="2094">
        <f t="shared" si="98"/>
        <v>2621925</v>
      </c>
      <c r="DM55" s="1614">
        <f>DM58+DM61</f>
        <v>0</v>
      </c>
      <c r="DN55" s="1454">
        <f>DN58+DN61</f>
        <v>1315448</v>
      </c>
      <c r="DO55" s="2185">
        <f>DO58+DO61</f>
        <v>1342322</v>
      </c>
      <c r="DP55" s="2500">
        <f t="shared" ref="DP55:EB55" si="99">DP58+DP61</f>
        <v>246738</v>
      </c>
      <c r="DQ55" s="2491">
        <f t="shared" si="99"/>
        <v>0</v>
      </c>
      <c r="DR55" s="2476">
        <f t="shared" si="99"/>
        <v>0</v>
      </c>
      <c r="DS55" s="2476">
        <f t="shared" si="99"/>
        <v>0</v>
      </c>
      <c r="DT55" s="2476">
        <f t="shared" si="99"/>
        <v>0</v>
      </c>
      <c r="DU55" s="2476">
        <f t="shared" si="99"/>
        <v>0</v>
      </c>
      <c r="DV55" s="2476">
        <f t="shared" si="99"/>
        <v>0</v>
      </c>
      <c r="DW55" s="2476">
        <f t="shared" si="99"/>
        <v>0</v>
      </c>
      <c r="DX55" s="2476">
        <f t="shared" si="99"/>
        <v>0</v>
      </c>
      <c r="DY55" s="2476">
        <f t="shared" si="99"/>
        <v>0</v>
      </c>
      <c r="DZ55" s="2476">
        <f t="shared" si="99"/>
        <v>0</v>
      </c>
      <c r="EA55" s="2477">
        <f t="shared" si="99"/>
        <v>0</v>
      </c>
      <c r="EB55" s="2118">
        <f t="shared" si="99"/>
        <v>246738</v>
      </c>
      <c r="EC55" s="622">
        <f>EC58+EC61</f>
        <v>0</v>
      </c>
      <c r="ED55" s="1454">
        <f>ED58+ED61</f>
        <v>246738</v>
      </c>
      <c r="EE55" s="1458">
        <f>EE58+EE61</f>
        <v>0</v>
      </c>
    </row>
    <row r="56" spans="2:135" ht="27.75" customHeight="1" thickBot="1">
      <c r="B56" s="2574"/>
      <c r="C56" s="2571"/>
      <c r="D56" s="2800"/>
      <c r="E56" s="108"/>
      <c r="F56" s="108"/>
      <c r="G56" s="843" t="e">
        <f>G57-100</f>
        <v>#DIV/0!</v>
      </c>
      <c r="H56" s="598">
        <f t="shared" ref="H56:BX56" si="100">H57-100</f>
        <v>23.354547464193871</v>
      </c>
      <c r="I56" s="599">
        <f t="shared" si="100"/>
        <v>67.224484072993164</v>
      </c>
      <c r="J56" s="600">
        <f>J57-100</f>
        <v>-29.443138035575799</v>
      </c>
      <c r="K56" s="844">
        <f>K57-100</f>
        <v>22.544129262680727</v>
      </c>
      <c r="L56" s="598">
        <f t="shared" si="100"/>
        <v>30.194299296372463</v>
      </c>
      <c r="M56" s="599">
        <f t="shared" si="100"/>
        <v>3.4176713998462844</v>
      </c>
      <c r="N56" s="600">
        <f>N57-100</f>
        <v>113.9637680307537</v>
      </c>
      <c r="O56" s="844">
        <f>O57-100</f>
        <v>25.343557444065738</v>
      </c>
      <c r="P56" s="598">
        <f t="shared" si="100"/>
        <v>-8.8919500670658778</v>
      </c>
      <c r="Q56" s="599">
        <f t="shared" si="100"/>
        <v>19.768904850415737</v>
      </c>
      <c r="R56" s="600">
        <f>R57-100</f>
        <v>-28.021911606338321</v>
      </c>
      <c r="S56" s="844">
        <f>S57-100</f>
        <v>-24.468652970652599</v>
      </c>
      <c r="T56" s="598">
        <f t="shared" si="100"/>
        <v>93.854961771378697</v>
      </c>
      <c r="U56" s="599">
        <f t="shared" si="100"/>
        <v>53.200888536772482</v>
      </c>
      <c r="V56" s="600">
        <f>V57-100</f>
        <v>140.43649324729145</v>
      </c>
      <c r="W56" s="844">
        <f>W57-100</f>
        <v>125.22533522777729</v>
      </c>
      <c r="X56" s="598">
        <f t="shared" si="100"/>
        <v>5.0059583025439736</v>
      </c>
      <c r="Y56" s="599">
        <f t="shared" si="100"/>
        <v>6.9523315451662171</v>
      </c>
      <c r="Z56" s="600">
        <f>Z57-100</f>
        <v>2.5394930854361064E-3</v>
      </c>
      <c r="AA56" s="844">
        <f>AA57-100</f>
        <v>4.8199203881038812</v>
      </c>
      <c r="AB56" s="598">
        <f t="shared" si="100"/>
        <v>-1.0278879790498081</v>
      </c>
      <c r="AC56" s="599">
        <f t="shared" si="100"/>
        <v>-6.2650670620539159</v>
      </c>
      <c r="AD56" s="600">
        <f>AD57-100</f>
        <v>5.7314198954343141</v>
      </c>
      <c r="AE56" s="844">
        <f>AE57-100</f>
        <v>-2.5814915005595367</v>
      </c>
      <c r="AF56" s="598">
        <f t="shared" si="100"/>
        <v>-5</v>
      </c>
      <c r="AG56" s="599">
        <f t="shared" si="100"/>
        <v>1.6428552772481453</v>
      </c>
      <c r="AH56" s="600">
        <f>AH57-100</f>
        <v>-8.85796256796948</v>
      </c>
      <c r="AI56" s="842">
        <f>AI57-100</f>
        <v>-5.6333065731831198</v>
      </c>
      <c r="AJ56" s="598">
        <f t="shared" si="100"/>
        <v>16.455594262771427</v>
      </c>
      <c r="AK56" s="599">
        <f t="shared" si="100"/>
        <v>15.406259636139367</v>
      </c>
      <c r="AL56" s="600">
        <f>AL57-100</f>
        <v>16.939725002430905</v>
      </c>
      <c r="AM56" s="842">
        <f>AM57-100</f>
        <v>21.747795606898563</v>
      </c>
      <c r="AN56" s="483">
        <f t="shared" si="100"/>
        <v>-100</v>
      </c>
      <c r="AO56" s="601">
        <f t="shared" si="100"/>
        <v>-100</v>
      </c>
      <c r="AP56" s="601">
        <f t="shared" si="100"/>
        <v>-100</v>
      </c>
      <c r="AQ56" s="601">
        <f t="shared" si="100"/>
        <v>-100</v>
      </c>
      <c r="AR56" s="601">
        <f t="shared" si="100"/>
        <v>-100</v>
      </c>
      <c r="AS56" s="601">
        <f t="shared" si="100"/>
        <v>-100</v>
      </c>
      <c r="AT56" s="601">
        <f t="shared" si="100"/>
        <v>-100</v>
      </c>
      <c r="AU56" s="601">
        <f t="shared" si="100"/>
        <v>-100</v>
      </c>
      <c r="AV56" s="601">
        <f t="shared" si="100"/>
        <v>-100</v>
      </c>
      <c r="AW56" s="601">
        <f t="shared" si="100"/>
        <v>-100</v>
      </c>
      <c r="AX56" s="601">
        <f t="shared" si="100"/>
        <v>-100</v>
      </c>
      <c r="AY56" s="601">
        <f t="shared" si="100"/>
        <v>-100</v>
      </c>
      <c r="AZ56" s="602">
        <f t="shared" si="100"/>
        <v>8.4111303360901815</v>
      </c>
      <c r="BA56" s="603">
        <f t="shared" si="100"/>
        <v>7.3567599612571257</v>
      </c>
      <c r="BB56" s="1257">
        <f>BB57-100</f>
        <v>8.5075977304053083</v>
      </c>
      <c r="BC56" s="841">
        <f>BC57-100</f>
        <v>5.7892312065635991</v>
      </c>
      <c r="BD56" s="483">
        <f t="shared" si="100"/>
        <v>17.088114598373735</v>
      </c>
      <c r="BE56" s="601">
        <f t="shared" si="100"/>
        <v>1.5653126062828164</v>
      </c>
      <c r="BF56" s="601">
        <f t="shared" si="100"/>
        <v>1.3953709029880059</v>
      </c>
      <c r="BG56" s="601">
        <f t="shared" si="100"/>
        <v>12.715620827770351</v>
      </c>
      <c r="BH56" s="601">
        <f t="shared" si="100"/>
        <v>4.5057237918006052</v>
      </c>
      <c r="BI56" s="601">
        <f t="shared" si="100"/>
        <v>4.3097555886521803</v>
      </c>
      <c r="BJ56" s="601">
        <f t="shared" si="100"/>
        <v>11.696822128445831</v>
      </c>
      <c r="BK56" s="601">
        <f t="shared" si="100"/>
        <v>13.795072605645302</v>
      </c>
      <c r="BL56" s="601">
        <f t="shared" si="100"/>
        <v>2.9173476864115457</v>
      </c>
      <c r="BM56" s="601">
        <f t="shared" si="100"/>
        <v>16.360121007058751</v>
      </c>
      <c r="BN56" s="601">
        <f t="shared" si="100"/>
        <v>13.385181175571546</v>
      </c>
      <c r="BO56" s="601">
        <f t="shared" si="100"/>
        <v>-5.0487050606915318</v>
      </c>
      <c r="BP56" s="1103">
        <f t="shared" si="100"/>
        <v>7.3992336277866713</v>
      </c>
      <c r="BQ56" s="1296">
        <f t="shared" si="100"/>
        <v>7.8723336684172693</v>
      </c>
      <c r="BR56" s="1311">
        <f>BR57-100</f>
        <v>6.2466230257689119</v>
      </c>
      <c r="BS56" s="1310">
        <f>BS57-100</f>
        <v>7.9646732260169699</v>
      </c>
      <c r="BT56" s="483">
        <f t="shared" si="100"/>
        <v>12.501926805721197</v>
      </c>
      <c r="BU56" s="173">
        <f t="shared" si="100"/>
        <v>4.6684852741795737</v>
      </c>
      <c r="BV56" s="604">
        <f t="shared" si="100"/>
        <v>5.8820089016779775</v>
      </c>
      <c r="BW56" s="604">
        <f t="shared" si="100"/>
        <v>27.04702491412327</v>
      </c>
      <c r="BX56" s="604">
        <f t="shared" si="100"/>
        <v>31.901575652924663</v>
      </c>
      <c r="BY56" s="604">
        <f t="shared" ref="BY56:EE56" si="101">BY57-100</f>
        <v>16.178428302420372</v>
      </c>
      <c r="BZ56" s="173">
        <f t="shared" si="101"/>
        <v>19.076590942544527</v>
      </c>
      <c r="CA56" s="604">
        <f t="shared" si="101"/>
        <v>20.565392979186086</v>
      </c>
      <c r="CB56" s="604">
        <f t="shared" si="101"/>
        <v>22.690899134065788</v>
      </c>
      <c r="CC56" s="173">
        <v>11.685670085372138</v>
      </c>
      <c r="CD56" s="604">
        <f t="shared" si="101"/>
        <v>17.376561194616642</v>
      </c>
      <c r="CE56" s="1095">
        <f t="shared" si="101"/>
        <v>27.850668641592961</v>
      </c>
      <c r="CF56" s="1265">
        <f t="shared" si="101"/>
        <v>17.793995457988231</v>
      </c>
      <c r="CG56" s="1299">
        <f t="shared" si="101"/>
        <v>15.300725384367198</v>
      </c>
      <c r="CH56" s="605">
        <f>CH57-100</f>
        <v>15.925522057079718</v>
      </c>
      <c r="CI56" s="1464">
        <f t="shared" si="101"/>
        <v>22.71492868711465</v>
      </c>
      <c r="CJ56" s="1252">
        <f t="shared" si="101"/>
        <v>10.607841581873643</v>
      </c>
      <c r="CK56" s="604">
        <f t="shared" si="101"/>
        <v>5.7212416311624992</v>
      </c>
      <c r="CL56" s="604">
        <f t="shared" si="101"/>
        <v>-14.821361497160794</v>
      </c>
      <c r="CM56" s="604">
        <f t="shared" si="101"/>
        <v>-48.86938577626394</v>
      </c>
      <c r="CN56" s="604">
        <f t="shared" si="101"/>
        <v>-36.40040208523272</v>
      </c>
      <c r="CO56" s="604">
        <f t="shared" si="101"/>
        <v>-1.128645388049776</v>
      </c>
      <c r="CP56" s="1411">
        <f t="shared" si="101"/>
        <v>5.4649376335477768</v>
      </c>
      <c r="CQ56" s="1411">
        <f t="shared" si="101"/>
        <v>7.9433664334463145</v>
      </c>
      <c r="CR56" s="1411">
        <f t="shared" si="101"/>
        <v>17.102319327356014</v>
      </c>
      <c r="CS56" s="1411">
        <f t="shared" si="101"/>
        <v>28.227523406438365</v>
      </c>
      <c r="CT56" s="1411">
        <f t="shared" si="101"/>
        <v>17.177462766911901</v>
      </c>
      <c r="CU56" s="1411">
        <f t="shared" si="101"/>
        <v>38.616077305879571</v>
      </c>
      <c r="CV56" s="2103">
        <f t="shared" si="101"/>
        <v>1.8589173139938993</v>
      </c>
      <c r="CW56" s="1299">
        <f t="shared" si="101"/>
        <v>12.297487569162982</v>
      </c>
      <c r="CX56" s="605">
        <f>CX57-100</f>
        <v>-15.564802638863554</v>
      </c>
      <c r="CY56" s="1708">
        <f t="shared" si="101"/>
        <v>-9.0767218735918931</v>
      </c>
      <c r="CZ56" s="1411">
        <f t="shared" si="101"/>
        <v>25.410578885259568</v>
      </c>
      <c r="DA56" s="1411">
        <f t="shared" si="101"/>
        <v>35.285564560175942</v>
      </c>
      <c r="DB56" s="1411">
        <f t="shared" si="101"/>
        <v>70.463152706803953</v>
      </c>
      <c r="DC56" s="1411">
        <f t="shared" si="101"/>
        <v>171.24067005421699</v>
      </c>
      <c r="DD56" s="1411">
        <f t="shared" si="101"/>
        <v>105.49327354260089</v>
      </c>
      <c r="DE56" s="1411">
        <f t="shared" si="101"/>
        <v>38.222913451549545</v>
      </c>
      <c r="DF56" s="1411">
        <f t="shared" si="101"/>
        <v>31.679382922078275</v>
      </c>
      <c r="DG56" s="1411">
        <f t="shared" si="101"/>
        <v>27.357970890306163</v>
      </c>
      <c r="DH56" s="1411">
        <f t="shared" si="101"/>
        <v>5.5715960092621799</v>
      </c>
      <c r="DI56" s="1411">
        <f t="shared" si="101"/>
        <v>-4.6534772302183569</v>
      </c>
      <c r="DJ56" s="1411">
        <f t="shared" si="101"/>
        <v>12.461908334992273</v>
      </c>
      <c r="DK56" s="1411">
        <f t="shared" si="101"/>
        <v>9.1817836451704835</v>
      </c>
      <c r="DL56" s="2095">
        <f t="shared" si="101"/>
        <v>33.801037982822777</v>
      </c>
      <c r="DM56" s="1615">
        <f t="shared" si="101"/>
        <v>-100</v>
      </c>
      <c r="DN56" s="1448">
        <f>DN57-100</f>
        <v>64.289710848670154</v>
      </c>
      <c r="DO56" s="1578">
        <f t="shared" si="101"/>
        <v>47.49948354599519</v>
      </c>
      <c r="DP56" s="2501">
        <f t="shared" si="101"/>
        <v>28.271538189606758</v>
      </c>
      <c r="DQ56" s="2492">
        <f t="shared" si="101"/>
        <v>-100</v>
      </c>
      <c r="DR56" s="2478">
        <f t="shared" si="101"/>
        <v>-100</v>
      </c>
      <c r="DS56" s="2478">
        <f t="shared" si="101"/>
        <v>-100</v>
      </c>
      <c r="DT56" s="2478">
        <f t="shared" si="101"/>
        <v>-100</v>
      </c>
      <c r="DU56" s="2478">
        <f t="shared" si="101"/>
        <v>-100</v>
      </c>
      <c r="DV56" s="2478">
        <f t="shared" si="101"/>
        <v>-100</v>
      </c>
      <c r="DW56" s="2478">
        <f t="shared" si="101"/>
        <v>-100</v>
      </c>
      <c r="DX56" s="2478">
        <f t="shared" si="101"/>
        <v>-100</v>
      </c>
      <c r="DY56" s="2478">
        <f t="shared" si="101"/>
        <v>-100</v>
      </c>
      <c r="DZ56" s="2478">
        <f t="shared" si="101"/>
        <v>-100</v>
      </c>
      <c r="EA56" s="2479">
        <f t="shared" si="101"/>
        <v>-100</v>
      </c>
      <c r="EB56" s="2121">
        <f t="shared" si="101"/>
        <v>-90.589433336193821</v>
      </c>
      <c r="EC56" s="1299" t="e">
        <f t="shared" si="101"/>
        <v>#DIV/0!</v>
      </c>
      <c r="ED56" s="1448">
        <f>ED57-100</f>
        <v>-81.243044194829437</v>
      </c>
      <c r="EE56" s="1459">
        <f t="shared" si="101"/>
        <v>-100</v>
      </c>
    </row>
    <row r="57" spans="2:135" s="884" customFormat="1" ht="27.75" hidden="1" customHeight="1" thickBot="1">
      <c r="B57" s="2574"/>
      <c r="C57" s="2802"/>
      <c r="D57" s="2803"/>
      <c r="E57" s="854"/>
      <c r="F57" s="854"/>
      <c r="G57" s="874" t="e">
        <f>G55/A55*100</f>
        <v>#DIV/0!</v>
      </c>
      <c r="H57" s="875">
        <v>123.35454746419387</v>
      </c>
      <c r="I57" s="875">
        <v>167.22448407299316</v>
      </c>
      <c r="J57" s="875">
        <v>70.556861964424201</v>
      </c>
      <c r="K57" s="874">
        <f>K55/G55*100</f>
        <v>122.54412926268073</v>
      </c>
      <c r="L57" s="875">
        <v>130.19429929637246</v>
      </c>
      <c r="M57" s="875">
        <v>103.41767139984628</v>
      </c>
      <c r="N57" s="875">
        <v>213.9637680307537</v>
      </c>
      <c r="O57" s="874">
        <f>O55/K55*100</f>
        <v>125.34355744406574</v>
      </c>
      <c r="P57" s="875">
        <f>P55/L55*100</f>
        <v>91.108049932934122</v>
      </c>
      <c r="Q57" s="875">
        <v>119.76890485041574</v>
      </c>
      <c r="R57" s="875">
        <v>71.978088393661679</v>
      </c>
      <c r="S57" s="874">
        <f>S55/O55*100</f>
        <v>75.531347029347401</v>
      </c>
      <c r="T57" s="875">
        <v>193.8549617713787</v>
      </c>
      <c r="U57" s="875">
        <v>153.20088853677248</v>
      </c>
      <c r="V57" s="875">
        <v>240.43649324729145</v>
      </c>
      <c r="W57" s="874">
        <f>W55/S55*100</f>
        <v>225.22533522777729</v>
      </c>
      <c r="X57" s="875">
        <v>105.00595830254397</v>
      </c>
      <c r="Y57" s="875">
        <v>106.95233154516622</v>
      </c>
      <c r="Z57" s="875">
        <v>100.00253949308544</v>
      </c>
      <c r="AA57" s="874">
        <f>AA55/W55*100</f>
        <v>104.81992038810388</v>
      </c>
      <c r="AB57" s="875">
        <v>98.972112020950192</v>
      </c>
      <c r="AC57" s="875">
        <v>93.734932937946084</v>
      </c>
      <c r="AD57" s="875">
        <v>105.73141989543431</v>
      </c>
      <c r="AE57" s="874">
        <f>AE55/AA55*100</f>
        <v>97.418508499440463</v>
      </c>
      <c r="AF57" s="875">
        <v>95</v>
      </c>
      <c r="AG57" s="875">
        <v>101.64285527724815</v>
      </c>
      <c r="AH57" s="875">
        <v>91.14203743203052</v>
      </c>
      <c r="AI57" s="875">
        <f>AI55/AE55*100</f>
        <v>94.36669342681688</v>
      </c>
      <c r="AJ57" s="875">
        <v>116.45559426277143</v>
      </c>
      <c r="AK57" s="875">
        <v>115.40625963613937</v>
      </c>
      <c r="AL57" s="875">
        <v>116.9397250024309</v>
      </c>
      <c r="AM57" s="875">
        <f>AM55/AI55*100</f>
        <v>121.74779560689856</v>
      </c>
      <c r="AN57" s="875"/>
      <c r="AO57" s="875"/>
      <c r="AP57" s="875"/>
      <c r="AQ57" s="875"/>
      <c r="AR57" s="875"/>
      <c r="AS57" s="875"/>
      <c r="AT57" s="875"/>
      <c r="AU57" s="875"/>
      <c r="AV57" s="875"/>
      <c r="AW57" s="875"/>
      <c r="AX57" s="875"/>
      <c r="AY57" s="876"/>
      <c r="AZ57" s="875">
        <v>108.41113033609018</v>
      </c>
      <c r="BA57" s="875">
        <v>107.35675996125713</v>
      </c>
      <c r="BB57" s="879">
        <v>108.50759773040531</v>
      </c>
      <c r="BC57" s="875">
        <f>BC55/AM55*100</f>
        <v>105.7892312065636</v>
      </c>
      <c r="BD57" s="876">
        <v>117.08811459837374</v>
      </c>
      <c r="BE57" s="878">
        <v>101.56531260628282</v>
      </c>
      <c r="BF57" s="878">
        <v>101.39537090298801</v>
      </c>
      <c r="BG57" s="878">
        <v>112.71562082777035</v>
      </c>
      <c r="BH57" s="878">
        <v>104.50572379180061</v>
      </c>
      <c r="BI57" s="878">
        <v>104.30975558865218</v>
      </c>
      <c r="BJ57" s="878">
        <v>111.69682212844583</v>
      </c>
      <c r="BK57" s="878">
        <v>113.7950726056453</v>
      </c>
      <c r="BL57" s="878">
        <v>102.91734768641155</v>
      </c>
      <c r="BM57" s="878">
        <v>116.36012100705875</v>
      </c>
      <c r="BN57" s="878">
        <v>113.38518117557155</v>
      </c>
      <c r="BO57" s="878">
        <v>94.951294939308468</v>
      </c>
      <c r="BP57" s="1104">
        <v>107.39923362778667</v>
      </c>
      <c r="BQ57" s="876">
        <v>107.87233366841727</v>
      </c>
      <c r="BR57" s="875">
        <v>106.24662302576891</v>
      </c>
      <c r="BS57" s="879">
        <f>BS55/BC55*100</f>
        <v>107.96467322601697</v>
      </c>
      <c r="BT57" s="876">
        <v>112.5019268057212</v>
      </c>
      <c r="BU57" s="880">
        <v>104.66848527417957</v>
      </c>
      <c r="BV57" s="880">
        <v>105.88200890167798</v>
      </c>
      <c r="BW57" s="880">
        <v>127.04702491412327</v>
      </c>
      <c r="BX57" s="880">
        <v>131.90157565292466</v>
      </c>
      <c r="BY57" s="880">
        <v>116.17842830242037</v>
      </c>
      <c r="BZ57" s="881">
        <v>119.07659094254453</v>
      </c>
      <c r="CA57" s="880">
        <v>120.56539297918609</v>
      </c>
      <c r="CB57" s="880">
        <v>122.69089913406579</v>
      </c>
      <c r="CC57" s="881">
        <v>111.68567008537214</v>
      </c>
      <c r="CD57" s="880">
        <v>117.37656119461664</v>
      </c>
      <c r="CE57" s="1110">
        <f>CE55/BO55*100</f>
        <v>127.85066864159296</v>
      </c>
      <c r="CF57" s="880">
        <f>CF55/SUM(BD55:BO55)*100</f>
        <v>117.79399545798823</v>
      </c>
      <c r="CG57" s="876">
        <f t="shared" ref="CG57:CU57" si="102">CG55/BQ55*100</f>
        <v>115.3007253843672</v>
      </c>
      <c r="CH57" s="874">
        <f t="shared" si="102"/>
        <v>115.92552205707972</v>
      </c>
      <c r="CI57" s="1465">
        <f t="shared" si="102"/>
        <v>122.71492868711465</v>
      </c>
      <c r="CJ57" s="1253">
        <f t="shared" si="102"/>
        <v>110.60784158187364</v>
      </c>
      <c r="CK57" s="1277">
        <f t="shared" si="102"/>
        <v>105.7212416311625</v>
      </c>
      <c r="CL57" s="1277">
        <f t="shared" si="102"/>
        <v>85.178638502839206</v>
      </c>
      <c r="CM57" s="1277">
        <f t="shared" si="102"/>
        <v>51.13061422373606</v>
      </c>
      <c r="CN57" s="1277">
        <f t="shared" si="102"/>
        <v>63.59959791476728</v>
      </c>
      <c r="CO57" s="1277">
        <f t="shared" si="102"/>
        <v>98.871354611950224</v>
      </c>
      <c r="CP57" s="1412">
        <f t="shared" si="102"/>
        <v>105.46493763354778</v>
      </c>
      <c r="CQ57" s="1412">
        <f t="shared" si="102"/>
        <v>107.94336643344631</v>
      </c>
      <c r="CR57" s="1412">
        <f>CR55/CB55*100</f>
        <v>117.10231932735601</v>
      </c>
      <c r="CS57" s="1412">
        <f t="shared" si="102"/>
        <v>128.22752340643837</v>
      </c>
      <c r="CT57" s="1412">
        <f t="shared" si="102"/>
        <v>117.1774627669119</v>
      </c>
      <c r="CU57" s="1412">
        <f t="shared" si="102"/>
        <v>138.61607730587957</v>
      </c>
      <c r="CV57" s="2105">
        <f>CV55/SUM(BT55:CE55)*100</f>
        <v>101.8589173139939</v>
      </c>
      <c r="CW57" s="876">
        <f t="shared" ref="CW57:DK57" si="103">CW55/CG55*100</f>
        <v>112.29748756916298</v>
      </c>
      <c r="CX57" s="874">
        <f t="shared" si="103"/>
        <v>84.435197361136446</v>
      </c>
      <c r="CY57" s="877">
        <f t="shared" si="103"/>
        <v>90.923278126408107</v>
      </c>
      <c r="CZ57" s="1622">
        <f t="shared" si="103"/>
        <v>125.41057888525957</v>
      </c>
      <c r="DA57" s="1622">
        <f t="shared" si="103"/>
        <v>135.28556456017594</v>
      </c>
      <c r="DB57" s="1622">
        <f t="shared" si="103"/>
        <v>170.46315270680395</v>
      </c>
      <c r="DC57" s="1622">
        <f t="shared" si="103"/>
        <v>271.24067005421699</v>
      </c>
      <c r="DD57" s="1622">
        <f t="shared" si="103"/>
        <v>205.49327354260089</v>
      </c>
      <c r="DE57" s="1622">
        <f t="shared" si="103"/>
        <v>138.22291345154954</v>
      </c>
      <c r="DF57" s="1622">
        <f t="shared" si="103"/>
        <v>131.67938292207828</v>
      </c>
      <c r="DG57" s="1622">
        <f t="shared" si="103"/>
        <v>127.35797089030616</v>
      </c>
      <c r="DH57" s="1622">
        <f t="shared" si="103"/>
        <v>105.57159600926218</v>
      </c>
      <c r="DI57" s="1622">
        <f t="shared" si="103"/>
        <v>95.346522769781643</v>
      </c>
      <c r="DJ57" s="1412">
        <f t="shared" si="103"/>
        <v>112.46190833499227</v>
      </c>
      <c r="DK57" s="1622">
        <f t="shared" si="103"/>
        <v>109.18178364517048</v>
      </c>
      <c r="DL57" s="2096">
        <f>DL55/SUM(CJ55:CU55)*100</f>
        <v>133.80103798282278</v>
      </c>
      <c r="DM57" s="877">
        <f t="shared" ref="DM57:EA57" si="104">DM55/CW55*100</f>
        <v>0</v>
      </c>
      <c r="DN57" s="1093">
        <f t="shared" si="104"/>
        <v>164.28971084867015</v>
      </c>
      <c r="DO57" s="882">
        <f t="shared" si="104"/>
        <v>147.49948354599519</v>
      </c>
      <c r="DP57" s="2502">
        <f t="shared" si="104"/>
        <v>128.27153818960676</v>
      </c>
      <c r="DQ57" s="2493">
        <f t="shared" si="104"/>
        <v>0</v>
      </c>
      <c r="DR57" s="2480">
        <f t="shared" si="104"/>
        <v>0</v>
      </c>
      <c r="DS57" s="2480">
        <f t="shared" si="104"/>
        <v>0</v>
      </c>
      <c r="DT57" s="2480">
        <f t="shared" si="104"/>
        <v>0</v>
      </c>
      <c r="DU57" s="2480">
        <f t="shared" si="104"/>
        <v>0</v>
      </c>
      <c r="DV57" s="2480">
        <f t="shared" si="104"/>
        <v>0</v>
      </c>
      <c r="DW57" s="2480">
        <f t="shared" si="104"/>
        <v>0</v>
      </c>
      <c r="DX57" s="2480">
        <f t="shared" si="104"/>
        <v>0</v>
      </c>
      <c r="DY57" s="2480">
        <f t="shared" si="104"/>
        <v>0</v>
      </c>
      <c r="DZ57" s="2480">
        <f t="shared" si="104"/>
        <v>0</v>
      </c>
      <c r="EA57" s="2481">
        <f t="shared" si="104"/>
        <v>0</v>
      </c>
      <c r="EB57" s="2120">
        <f>EB55/SUM(CZ55:DK55)*100</f>
        <v>9.4105666638061738</v>
      </c>
      <c r="EC57" s="876" t="e">
        <f>EC55/DM55*100</f>
        <v>#DIV/0!</v>
      </c>
      <c r="ED57" s="1093">
        <f>ED55/DN55*100</f>
        <v>18.756955805170559</v>
      </c>
      <c r="EE57" s="883">
        <f>EE55/DO55*100</f>
        <v>0</v>
      </c>
    </row>
    <row r="58" spans="2:135" ht="27.75" customHeight="1">
      <c r="B58" s="2574"/>
      <c r="C58" s="2797" t="s">
        <v>70</v>
      </c>
      <c r="D58" s="2798"/>
      <c r="E58" s="588"/>
      <c r="F58" s="588"/>
      <c r="G58" s="743">
        <v>53799</v>
      </c>
      <c r="H58" s="589">
        <v>251142</v>
      </c>
      <c r="I58" s="590">
        <v>347508</v>
      </c>
      <c r="J58" s="591">
        <v>61638</v>
      </c>
      <c r="K58" s="743">
        <v>136080</v>
      </c>
      <c r="L58" s="589">
        <v>392234</v>
      </c>
      <c r="M58" s="590">
        <v>343544</v>
      </c>
      <c r="N58" s="591">
        <v>218643</v>
      </c>
      <c r="O58" s="851">
        <v>206422</v>
      </c>
      <c r="P58" s="589">
        <v>316325</v>
      </c>
      <c r="Q58" s="590">
        <v>456806</v>
      </c>
      <c r="R58" s="591">
        <v>106897</v>
      </c>
      <c r="S58" s="743">
        <v>142300</v>
      </c>
      <c r="T58" s="589">
        <v>678026</v>
      </c>
      <c r="U58" s="590">
        <v>658518</v>
      </c>
      <c r="V58" s="591">
        <v>366692</v>
      </c>
      <c r="W58" s="743">
        <v>328651</v>
      </c>
      <c r="X58" s="589">
        <v>679127</v>
      </c>
      <c r="Y58" s="590">
        <v>718496</v>
      </c>
      <c r="Z58" s="591">
        <v>329732</v>
      </c>
      <c r="AA58" s="743">
        <v>322028</v>
      </c>
      <c r="AB58" s="589">
        <v>684253</v>
      </c>
      <c r="AC58" s="590">
        <v>646352</v>
      </c>
      <c r="AD58" s="591">
        <v>370974</v>
      </c>
      <c r="AE58" s="743">
        <v>307659</v>
      </c>
      <c r="AF58" s="589">
        <v>633608</v>
      </c>
      <c r="AG58" s="590">
        <v>640264</v>
      </c>
      <c r="AH58" s="591">
        <v>334727</v>
      </c>
      <c r="AI58" s="743">
        <v>296130</v>
      </c>
      <c r="AJ58" s="589">
        <v>678661</v>
      </c>
      <c r="AK58" s="590">
        <v>671705</v>
      </c>
      <c r="AL58" s="591">
        <v>365806</v>
      </c>
      <c r="AM58" s="743">
        <v>344624</v>
      </c>
      <c r="AN58" s="592">
        <v>43333</v>
      </c>
      <c r="AO58" s="592">
        <v>60675</v>
      </c>
      <c r="AP58" s="592">
        <v>84990</v>
      </c>
      <c r="AQ58" s="592">
        <v>43764</v>
      </c>
      <c r="AR58" s="592">
        <v>50153</v>
      </c>
      <c r="AS58" s="592">
        <v>65038</v>
      </c>
      <c r="AT58" s="592">
        <v>55068</v>
      </c>
      <c r="AU58" s="592">
        <v>45246</v>
      </c>
      <c r="AV58" s="592">
        <v>57683</v>
      </c>
      <c r="AW58" s="592">
        <v>47358</v>
      </c>
      <c r="AX58" s="592">
        <v>52570</v>
      </c>
      <c r="AY58" s="593">
        <v>52721</v>
      </c>
      <c r="AZ58" s="589">
        <f>658599+2</f>
        <v>658601</v>
      </c>
      <c r="BA58" s="590">
        <v>644188</v>
      </c>
      <c r="BB58" s="611">
        <v>347953</v>
      </c>
      <c r="BC58" s="743">
        <v>316952</v>
      </c>
      <c r="BD58" s="593">
        <v>44655</v>
      </c>
      <c r="BE58" s="594">
        <v>54713</v>
      </c>
      <c r="BF58" s="594">
        <v>75222</v>
      </c>
      <c r="BG58" s="594">
        <v>40531</v>
      </c>
      <c r="BH58" s="594">
        <v>41397</v>
      </c>
      <c r="BI58" s="594">
        <v>52265</v>
      </c>
      <c r="BJ58" s="594">
        <v>55792</v>
      </c>
      <c r="BK58" s="594">
        <v>44941</v>
      </c>
      <c r="BL58" s="594">
        <v>52964</v>
      </c>
      <c r="BM58" s="594">
        <v>53722</v>
      </c>
      <c r="BN58" s="594">
        <v>55227</v>
      </c>
      <c r="BO58" s="594">
        <v>45236</v>
      </c>
      <c r="BP58" s="1102">
        <v>616665</v>
      </c>
      <c r="BQ58" s="622">
        <v>632794</v>
      </c>
      <c r="BR58" s="591">
        <v>308779</v>
      </c>
      <c r="BS58" s="1309">
        <f>BG58+BH58+BI58+BJ58+BK58+BL58</f>
        <v>287890</v>
      </c>
      <c r="BT58" s="593">
        <v>49937</v>
      </c>
      <c r="BU58" s="597">
        <v>59974</v>
      </c>
      <c r="BV58" s="597">
        <v>80826</v>
      </c>
      <c r="BW58" s="597">
        <v>47944</v>
      </c>
      <c r="BX58" s="597">
        <v>49758</v>
      </c>
      <c r="BY58" s="597">
        <v>53958</v>
      </c>
      <c r="BZ58" s="595">
        <v>59591</v>
      </c>
      <c r="CA58" s="597">
        <v>45056</v>
      </c>
      <c r="CB58" s="597">
        <v>63021</v>
      </c>
      <c r="CC58" s="595">
        <v>39724</v>
      </c>
      <c r="CD58" s="597">
        <v>47547</v>
      </c>
      <c r="CE58" s="1094">
        <v>41221</v>
      </c>
      <c r="CF58" s="1264">
        <f>SUM(BT58:CE58)</f>
        <v>638557</v>
      </c>
      <c r="CG58" s="622">
        <f>BW58+BX58+BY58+BZ58+CA58+CB58+CC58+CD58+CE58+CJ58+CK58+CL58</f>
        <v>601282</v>
      </c>
      <c r="CH58" s="1312">
        <f>BT58+BU58+BV58+BW58+BX58+BY58</f>
        <v>342397</v>
      </c>
      <c r="CI58" s="1463">
        <f>BW58+BX58+BY58+BZ58+CA58+CB58</f>
        <v>319328</v>
      </c>
      <c r="CJ58" s="1251">
        <v>41088</v>
      </c>
      <c r="CK58" s="597">
        <v>47258</v>
      </c>
      <c r="CL58" s="597">
        <v>65116</v>
      </c>
      <c r="CM58" s="597">
        <v>34684</v>
      </c>
      <c r="CN58" s="597">
        <v>29170</v>
      </c>
      <c r="CO58" s="597">
        <v>36574</v>
      </c>
      <c r="CP58" s="1410">
        <v>43888</v>
      </c>
      <c r="CQ58" s="1410">
        <v>36705</v>
      </c>
      <c r="CR58" s="1410">
        <v>56975</v>
      </c>
      <c r="CS58" s="1410">
        <v>49558</v>
      </c>
      <c r="CT58" s="1410">
        <v>49716</v>
      </c>
      <c r="CU58" s="1410">
        <v>45019</v>
      </c>
      <c r="CV58" s="2102">
        <f>SUM(CJ58:CU58)</f>
        <v>535751</v>
      </c>
      <c r="CW58" s="622">
        <v>544412</v>
      </c>
      <c r="CX58" s="591">
        <v>253890</v>
      </c>
      <c r="CY58" s="2109">
        <f>CM58+CN58+CO58+CP58+CQ58+CR58</f>
        <v>237996</v>
      </c>
      <c r="CZ58" s="1410">
        <v>45381</v>
      </c>
      <c r="DA58" s="1410">
        <v>49011</v>
      </c>
      <c r="DB58" s="1410">
        <v>67731</v>
      </c>
      <c r="DC58" s="1410">
        <v>39426</v>
      </c>
      <c r="DD58" s="1410">
        <v>36500</v>
      </c>
      <c r="DE58" s="1410">
        <v>42309</v>
      </c>
      <c r="DF58" s="1410">
        <v>53164</v>
      </c>
      <c r="DG58" s="1410">
        <v>46534</v>
      </c>
      <c r="DH58" s="1410">
        <v>45190</v>
      </c>
      <c r="DI58" s="1410">
        <v>36191</v>
      </c>
      <c r="DJ58" s="1410">
        <v>51246</v>
      </c>
      <c r="DK58" s="1410">
        <v>52921</v>
      </c>
      <c r="DL58" s="2094">
        <f>SUM(CZ58:DK58)</f>
        <v>565604</v>
      </c>
      <c r="DM58" s="1614"/>
      <c r="DN58" s="1454">
        <f>CZ58+DA58+DB58+DC58+DD58+DE58</f>
        <v>280358</v>
      </c>
      <c r="DO58" s="2185">
        <f>DC58+DD58+DE58+DF58+DG58+DH58</f>
        <v>263123</v>
      </c>
      <c r="DP58" s="2500">
        <v>52503</v>
      </c>
      <c r="DQ58" s="2491"/>
      <c r="DR58" s="2476"/>
      <c r="DS58" s="2476"/>
      <c r="DT58" s="2476"/>
      <c r="DU58" s="2476"/>
      <c r="DV58" s="2476"/>
      <c r="DW58" s="2476"/>
      <c r="DX58" s="2476"/>
      <c r="DY58" s="2476"/>
      <c r="DZ58" s="2476"/>
      <c r="EA58" s="2477"/>
      <c r="EB58" s="2118">
        <f>SUM(DP58:EA58)</f>
        <v>52503</v>
      </c>
      <c r="EC58" s="622"/>
      <c r="ED58" s="1454">
        <f>DP58+DQ58+DR58+DS58+DT58+DU58</f>
        <v>52503</v>
      </c>
      <c r="EE58" s="1458">
        <f>DS58+DT58+DU58+DV58+DW58+DX58</f>
        <v>0</v>
      </c>
    </row>
    <row r="59" spans="2:135" ht="25.5" customHeight="1" thickBot="1">
      <c r="B59" s="2574"/>
      <c r="C59" s="2799"/>
      <c r="D59" s="2800"/>
      <c r="E59" s="108"/>
      <c r="F59" s="108"/>
      <c r="G59" s="843" t="e">
        <f>G60-100</f>
        <v>#DIV/0!</v>
      </c>
      <c r="H59" s="598">
        <f t="shared" ref="H59:BX59" si="105">H60-100</f>
        <v>140.52521692493346</v>
      </c>
      <c r="I59" s="599">
        <f t="shared" si="105"/>
        <v>254.54573279600061</v>
      </c>
      <c r="J59" s="600">
        <f>J60-100</f>
        <v>23.592396535129922</v>
      </c>
      <c r="K59" s="844">
        <f>K60-100</f>
        <v>152.94150448893103</v>
      </c>
      <c r="L59" s="847">
        <f t="shared" si="105"/>
        <v>56.180168988062519</v>
      </c>
      <c r="M59" s="848">
        <f t="shared" si="105"/>
        <v>-1.1406931638983906</v>
      </c>
      <c r="N59" s="849">
        <f>N60-100</f>
        <v>254.72111359875402</v>
      </c>
      <c r="O59" s="850">
        <f>O60-100</f>
        <v>51.691651969429756</v>
      </c>
      <c r="P59" s="847">
        <f t="shared" si="105"/>
        <v>-19.361146662451503</v>
      </c>
      <c r="Q59" s="599">
        <f t="shared" si="105"/>
        <v>32.968702698926478</v>
      </c>
      <c r="R59" s="600">
        <f>R60-100</f>
        <v>-51.11666049221791</v>
      </c>
      <c r="S59" s="844">
        <f>S60-100</f>
        <v>-31.063549427871067</v>
      </c>
      <c r="T59" s="598">
        <f t="shared" si="105"/>
        <v>114.34474037777602</v>
      </c>
      <c r="U59" s="599">
        <f t="shared" si="105"/>
        <v>44.157038217536524</v>
      </c>
      <c r="V59" s="600">
        <f>V60-100</f>
        <v>243.03301308736451</v>
      </c>
      <c r="W59" s="844">
        <f>W60-100</f>
        <v>130.95643007730149</v>
      </c>
      <c r="X59" s="598">
        <f>X60-100</f>
        <v>0.16430436129259363</v>
      </c>
      <c r="Y59" s="599">
        <f t="shared" si="105"/>
        <v>9.1080274191442072</v>
      </c>
      <c r="Z59" s="600">
        <f>Z60-100</f>
        <v>-10.080121737043626</v>
      </c>
      <c r="AA59" s="844">
        <f>AA60-100</f>
        <v>-2.0152076214586288</v>
      </c>
      <c r="AB59" s="598">
        <f t="shared" si="105"/>
        <v>0.75523762965232777</v>
      </c>
      <c r="AC59" s="599">
        <f t="shared" si="105"/>
        <v>-10.040974480024943</v>
      </c>
      <c r="AD59" s="600">
        <f>AD60-100</f>
        <v>12.508757191511805</v>
      </c>
      <c r="AE59" s="844">
        <f>AE60-100</f>
        <v>-4.4620343572608618</v>
      </c>
      <c r="AF59" s="598">
        <f t="shared" si="105"/>
        <v>-7.4015020759865138</v>
      </c>
      <c r="AG59" s="599">
        <f t="shared" si="105"/>
        <v>-0.94190162635838703</v>
      </c>
      <c r="AH59" s="600">
        <f>AH60-100</f>
        <v>-9.7707656062149937</v>
      </c>
      <c r="AI59" s="842">
        <f>AI60-100</f>
        <v>-3.7473306485427003</v>
      </c>
      <c r="AJ59" s="598">
        <f t="shared" si="105"/>
        <v>7.110547846618104</v>
      </c>
      <c r="AK59" s="599">
        <f t="shared" si="105"/>
        <v>4.9106306148713657</v>
      </c>
      <c r="AL59" s="600">
        <f>AL60-100</f>
        <v>9.2848799170667462</v>
      </c>
      <c r="AM59" s="842">
        <f>AM60-100</f>
        <v>16.375915982845385</v>
      </c>
      <c r="AN59" s="483">
        <f t="shared" si="105"/>
        <v>-100</v>
      </c>
      <c r="AO59" s="601">
        <f t="shared" si="105"/>
        <v>-100</v>
      </c>
      <c r="AP59" s="601">
        <f t="shared" si="105"/>
        <v>-100</v>
      </c>
      <c r="AQ59" s="601">
        <f t="shared" si="105"/>
        <v>-100</v>
      </c>
      <c r="AR59" s="601">
        <f t="shared" si="105"/>
        <v>-100</v>
      </c>
      <c r="AS59" s="601">
        <f t="shared" si="105"/>
        <v>-100</v>
      </c>
      <c r="AT59" s="601">
        <f t="shared" si="105"/>
        <v>-100</v>
      </c>
      <c r="AU59" s="601">
        <f t="shared" si="105"/>
        <v>-100</v>
      </c>
      <c r="AV59" s="601">
        <f t="shared" si="105"/>
        <v>-100</v>
      </c>
      <c r="AW59" s="601">
        <f t="shared" si="105"/>
        <v>-100</v>
      </c>
      <c r="AX59" s="601">
        <f t="shared" si="105"/>
        <v>-100</v>
      </c>
      <c r="AY59" s="601">
        <f t="shared" si="105"/>
        <v>-100</v>
      </c>
      <c r="AZ59" s="172">
        <f t="shared" si="105"/>
        <v>-2.956115055970514</v>
      </c>
      <c r="BA59" s="168">
        <f t="shared" si="105"/>
        <v>-4.0965900209169206</v>
      </c>
      <c r="BB59" s="1258">
        <f>BB60-100</f>
        <v>-4.880455760703768</v>
      </c>
      <c r="BC59" s="846">
        <f>BC60-100</f>
        <v>-8.0296206880542229</v>
      </c>
      <c r="BD59" s="170">
        <f t="shared" si="105"/>
        <v>3.0507926984053739</v>
      </c>
      <c r="BE59" s="171">
        <f t="shared" si="105"/>
        <v>-9.8261227853316768</v>
      </c>
      <c r="BF59" s="171">
        <f t="shared" si="105"/>
        <v>-11.493116837274968</v>
      </c>
      <c r="BG59" s="171">
        <f t="shared" si="105"/>
        <v>-7.3873503336075288</v>
      </c>
      <c r="BH59" s="171">
        <f t="shared" si="105"/>
        <v>-17.4585767551293</v>
      </c>
      <c r="BI59" s="171">
        <f t="shared" si="105"/>
        <v>-19.639287800977883</v>
      </c>
      <c r="BJ59" s="171">
        <f t="shared" si="105"/>
        <v>1.3111062686133437</v>
      </c>
      <c r="BK59" s="171">
        <f t="shared" si="105"/>
        <v>-0.67409273747955467</v>
      </c>
      <c r="BL59" s="171">
        <f t="shared" si="105"/>
        <v>-8.1809198550699449</v>
      </c>
      <c r="BM59" s="171">
        <f t="shared" si="105"/>
        <v>13.438067485958015</v>
      </c>
      <c r="BN59" s="171">
        <f t="shared" si="105"/>
        <v>5.0542134297127745</v>
      </c>
      <c r="BO59" s="171">
        <f t="shared" si="105"/>
        <v>-14.197378653667414</v>
      </c>
      <c r="BP59" s="1070">
        <f t="shared" si="105"/>
        <v>-6.3683667907178716</v>
      </c>
      <c r="BQ59" s="1297">
        <f t="shared" si="105"/>
        <v>-1.7687383186274843</v>
      </c>
      <c r="BR59" s="605">
        <f>BR60-100</f>
        <v>-11.258417085066085</v>
      </c>
      <c r="BS59" s="1310">
        <f>BS60-100</f>
        <v>-9.169211741841039</v>
      </c>
      <c r="BT59" s="170">
        <f t="shared" si="105"/>
        <v>11.82846265815698</v>
      </c>
      <c r="BU59" s="606">
        <f t="shared" si="105"/>
        <v>9.6156306545062336</v>
      </c>
      <c r="BV59" s="604">
        <f t="shared" si="105"/>
        <v>7.4542336377776905</v>
      </c>
      <c r="BW59" s="604">
        <f t="shared" si="105"/>
        <v>18.292622748581294</v>
      </c>
      <c r="BX59" s="604">
        <f t="shared" si="105"/>
        <v>20.197115733024134</v>
      </c>
      <c r="BY59" s="604">
        <f t="shared" ref="BY59:EE59" si="106">BY60-100</f>
        <v>3.2392614560413193</v>
      </c>
      <c r="BZ59" s="173">
        <f t="shared" si="106"/>
        <v>6.8130489335006246</v>
      </c>
      <c r="CA59" s="604">
        <f t="shared" si="106"/>
        <v>0.25589105716383642</v>
      </c>
      <c r="CB59" s="604">
        <f t="shared" si="106"/>
        <v>18.988369458500102</v>
      </c>
      <c r="CC59" s="173">
        <v>-26.056364245560488</v>
      </c>
      <c r="CD59" s="604">
        <f t="shared" si="106"/>
        <v>-13.906241512303765</v>
      </c>
      <c r="CE59" s="1095">
        <f t="shared" si="106"/>
        <v>-8.8756742417543535</v>
      </c>
      <c r="CF59" s="1265">
        <f t="shared" si="106"/>
        <v>3.550063648820668</v>
      </c>
      <c r="CG59" s="1297">
        <f t="shared" si="106"/>
        <v>-4.9798196569499709</v>
      </c>
      <c r="CH59" s="605">
        <f>CH60-100</f>
        <v>10.887398430592768</v>
      </c>
      <c r="CI59" s="1464">
        <f t="shared" si="106"/>
        <v>10.92014311021569</v>
      </c>
      <c r="CJ59" s="1254">
        <f t="shared" si="106"/>
        <v>-17.720327612792119</v>
      </c>
      <c r="CK59" s="175">
        <f t="shared" si="106"/>
        <v>-21.202521092473404</v>
      </c>
      <c r="CL59" s="604">
        <f t="shared" si="106"/>
        <v>-19.436814886298961</v>
      </c>
      <c r="CM59" s="604">
        <f t="shared" si="106"/>
        <v>-27.657266811279825</v>
      </c>
      <c r="CN59" s="604">
        <f t="shared" si="106"/>
        <v>-41.37626110374211</v>
      </c>
      <c r="CO59" s="604">
        <f t="shared" si="106"/>
        <v>-32.217650765410127</v>
      </c>
      <c r="CP59" s="1413">
        <f t="shared" si="106"/>
        <v>-26.351294658589381</v>
      </c>
      <c r="CQ59" s="1413">
        <f t="shared" si="106"/>
        <v>-18.534712357954547</v>
      </c>
      <c r="CR59" s="1413">
        <f t="shared" si="106"/>
        <v>-9.5936275209850663</v>
      </c>
      <c r="CS59" s="1413">
        <f t="shared" si="106"/>
        <v>24.755815124358065</v>
      </c>
      <c r="CT59" s="1411">
        <f t="shared" si="106"/>
        <v>4.561802006435741</v>
      </c>
      <c r="CU59" s="1413">
        <f t="shared" si="106"/>
        <v>9.2137502729191567</v>
      </c>
      <c r="CV59" s="2103">
        <f t="shared" si="106"/>
        <v>-16.099737376616346</v>
      </c>
      <c r="CW59" s="1297">
        <f t="shared" si="106"/>
        <v>-9.45812447404046</v>
      </c>
      <c r="CX59" s="605">
        <f>CX60-100</f>
        <v>-25.849233492115872</v>
      </c>
      <c r="CY59" s="1708">
        <f t="shared" si="106"/>
        <v>-25.469736446537723</v>
      </c>
      <c r="CZ59" s="1413">
        <f t="shared" si="106"/>
        <v>10.44830607476635</v>
      </c>
      <c r="DA59" s="1413">
        <f t="shared" si="106"/>
        <v>3.7094248592830894</v>
      </c>
      <c r="DB59" s="1413">
        <f t="shared" si="106"/>
        <v>4.0159100681860025</v>
      </c>
      <c r="DC59" s="1413">
        <f t="shared" si="106"/>
        <v>13.672010148771776</v>
      </c>
      <c r="DD59" s="1413">
        <f t="shared" si="106"/>
        <v>25.128556736372971</v>
      </c>
      <c r="DE59" s="1413">
        <f t="shared" si="106"/>
        <v>15.680538087165743</v>
      </c>
      <c r="DF59" s="1413">
        <f t="shared" si="106"/>
        <v>21.135617936565794</v>
      </c>
      <c r="DG59" s="1413">
        <f t="shared" si="106"/>
        <v>26.77836806974527</v>
      </c>
      <c r="DH59" s="1413">
        <f t="shared" si="106"/>
        <v>-20.684510750329082</v>
      </c>
      <c r="DI59" s="1413">
        <f t="shared" si="106"/>
        <v>-26.972436337221026</v>
      </c>
      <c r="DJ59" s="1413">
        <f t="shared" si="106"/>
        <v>3.0774800868935444</v>
      </c>
      <c r="DK59" s="1413">
        <f t="shared" si="106"/>
        <v>17.552588906905967</v>
      </c>
      <c r="DL59" s="2095">
        <f t="shared" si="106"/>
        <v>5.5721781200595046</v>
      </c>
      <c r="DM59" s="1616">
        <f t="shared" si="106"/>
        <v>-100</v>
      </c>
      <c r="DN59" s="1448">
        <f>DN60-100</f>
        <v>10.424987199180748</v>
      </c>
      <c r="DO59" s="1578">
        <f t="shared" si="106"/>
        <v>10.557740466226335</v>
      </c>
      <c r="DP59" s="2503">
        <f t="shared" si="106"/>
        <v>15.693792556356186</v>
      </c>
      <c r="DQ59" s="2494">
        <f t="shared" si="106"/>
        <v>-100</v>
      </c>
      <c r="DR59" s="2482">
        <f t="shared" si="106"/>
        <v>-100</v>
      </c>
      <c r="DS59" s="2482">
        <f t="shared" si="106"/>
        <v>-100</v>
      </c>
      <c r="DT59" s="2482">
        <f t="shared" si="106"/>
        <v>-100</v>
      </c>
      <c r="DU59" s="2482">
        <f t="shared" si="106"/>
        <v>-100</v>
      </c>
      <c r="DV59" s="2482">
        <f t="shared" si="106"/>
        <v>-100</v>
      </c>
      <c r="DW59" s="2482">
        <f t="shared" si="106"/>
        <v>-100</v>
      </c>
      <c r="DX59" s="2482">
        <f t="shared" si="106"/>
        <v>-100</v>
      </c>
      <c r="DY59" s="2482">
        <f t="shared" si="106"/>
        <v>-100</v>
      </c>
      <c r="DZ59" s="2482">
        <f t="shared" si="106"/>
        <v>-100</v>
      </c>
      <c r="EA59" s="2479">
        <f t="shared" si="106"/>
        <v>-100</v>
      </c>
      <c r="EB59" s="2121">
        <f t="shared" si="106"/>
        <v>-90.717357020105936</v>
      </c>
      <c r="EC59" s="1297" t="e">
        <f t="shared" si="106"/>
        <v>#DIV/0!</v>
      </c>
      <c r="ED59" s="1448">
        <f>ED60-100</f>
        <v>-81.272872541536174</v>
      </c>
      <c r="EE59" s="1459">
        <f t="shared" si="106"/>
        <v>-100</v>
      </c>
    </row>
    <row r="60" spans="2:135" s="884" customFormat="1" ht="27.75" hidden="1" customHeight="1" thickBot="1">
      <c r="B60" s="2574"/>
      <c r="C60" s="2802"/>
      <c r="D60" s="2803"/>
      <c r="E60" s="854"/>
      <c r="F60" s="854"/>
      <c r="G60" s="874" t="e">
        <f>G58/A58*100</f>
        <v>#DIV/0!</v>
      </c>
      <c r="H60" s="875">
        <v>240.52521692493346</v>
      </c>
      <c r="I60" s="875">
        <v>354.54573279600061</v>
      </c>
      <c r="J60" s="875">
        <v>123.59239653512992</v>
      </c>
      <c r="K60" s="874">
        <f>K58/G58*100</f>
        <v>252.94150448893103</v>
      </c>
      <c r="L60" s="875">
        <v>156.18016898806252</v>
      </c>
      <c r="M60" s="875">
        <v>98.859306836101609</v>
      </c>
      <c r="N60" s="875">
        <v>354.72111359875402</v>
      </c>
      <c r="O60" s="874">
        <f>O58/K58*100</f>
        <v>151.69165196942976</v>
      </c>
      <c r="P60" s="875">
        <v>80.638853337548497</v>
      </c>
      <c r="Q60" s="875">
        <v>132.96870269892648</v>
      </c>
      <c r="R60" s="875">
        <v>48.88333950778209</v>
      </c>
      <c r="S60" s="874">
        <f>S58/O58*100</f>
        <v>68.936450572128933</v>
      </c>
      <c r="T60" s="875">
        <v>214.34474037777602</v>
      </c>
      <c r="U60" s="875">
        <v>144.15703821753652</v>
      </c>
      <c r="V60" s="875">
        <v>343.03301308736451</v>
      </c>
      <c r="W60" s="874">
        <f>W58/S58*100</f>
        <v>230.95643007730149</v>
      </c>
      <c r="X60" s="875">
        <v>100.16430436129259</v>
      </c>
      <c r="Y60" s="875">
        <v>109.10802741914421</v>
      </c>
      <c r="Z60" s="875">
        <v>89.919878262956374</v>
      </c>
      <c r="AA60" s="874">
        <f>AA58/W58*100</f>
        <v>97.984792378541371</v>
      </c>
      <c r="AB60" s="875">
        <v>100.75523762965233</v>
      </c>
      <c r="AC60" s="875">
        <v>89.959025519975057</v>
      </c>
      <c r="AD60" s="875">
        <v>112.5087571915118</v>
      </c>
      <c r="AE60" s="874">
        <f>AE58/AA58*100</f>
        <v>95.537965642739138</v>
      </c>
      <c r="AF60" s="875">
        <v>92.598497924013486</v>
      </c>
      <c r="AG60" s="875">
        <v>99.058098373641613</v>
      </c>
      <c r="AH60" s="875">
        <v>90.229234393785006</v>
      </c>
      <c r="AI60" s="875">
        <f>AI58/AE58*100</f>
        <v>96.2526693514573</v>
      </c>
      <c r="AJ60" s="875">
        <v>107.1105478466181</v>
      </c>
      <c r="AK60" s="875">
        <v>104.91063061487137</v>
      </c>
      <c r="AL60" s="875">
        <v>109.28487991706675</v>
      </c>
      <c r="AM60" s="875">
        <f>AM58/AI58*100</f>
        <v>116.37591598284538</v>
      </c>
      <c r="AN60" s="875"/>
      <c r="AO60" s="875"/>
      <c r="AP60" s="875"/>
      <c r="AQ60" s="875"/>
      <c r="AR60" s="875"/>
      <c r="AS60" s="875"/>
      <c r="AT60" s="875"/>
      <c r="AU60" s="875"/>
      <c r="AV60" s="875"/>
      <c r="AW60" s="875"/>
      <c r="AX60" s="875"/>
      <c r="AY60" s="876"/>
      <c r="AZ60" s="875">
        <v>97.043884944029486</v>
      </c>
      <c r="BA60" s="875">
        <v>95.903409979083079</v>
      </c>
      <c r="BB60" s="879">
        <v>95.119544239296232</v>
      </c>
      <c r="BC60" s="875">
        <f>BC58/AM58*100</f>
        <v>91.970379311945777</v>
      </c>
      <c r="BD60" s="876">
        <v>103.05079269840537</v>
      </c>
      <c r="BE60" s="878">
        <v>90.173877214668323</v>
      </c>
      <c r="BF60" s="878">
        <v>88.506883162725032</v>
      </c>
      <c r="BG60" s="878">
        <v>92.612649666392471</v>
      </c>
      <c r="BH60" s="878">
        <v>82.5414232448707</v>
      </c>
      <c r="BI60" s="878">
        <v>80.360712199022117</v>
      </c>
      <c r="BJ60" s="878">
        <v>101.31110626861334</v>
      </c>
      <c r="BK60" s="878">
        <v>99.325907262520445</v>
      </c>
      <c r="BL60" s="878">
        <v>91.819080144930055</v>
      </c>
      <c r="BM60" s="878">
        <v>113.43806748595802</v>
      </c>
      <c r="BN60" s="878">
        <v>105.05421342971277</v>
      </c>
      <c r="BO60" s="878">
        <v>85.802621346332586</v>
      </c>
      <c r="BP60" s="1104">
        <v>93.631633209282128</v>
      </c>
      <c r="BQ60" s="876">
        <v>98.231261681372516</v>
      </c>
      <c r="BR60" s="875">
        <v>88.741582914933915</v>
      </c>
      <c r="BS60" s="879">
        <f>BS58/BC58*100</f>
        <v>90.830788258158961</v>
      </c>
      <c r="BT60" s="876">
        <v>111.82846265815698</v>
      </c>
      <c r="BU60" s="880">
        <v>109.61563065450623</v>
      </c>
      <c r="BV60" s="880">
        <v>107.45423363777769</v>
      </c>
      <c r="BW60" s="880">
        <v>118.29262274858129</v>
      </c>
      <c r="BX60" s="880">
        <v>120.19711573302413</v>
      </c>
      <c r="BY60" s="880">
        <v>103.23926145604132</v>
      </c>
      <c r="BZ60" s="881">
        <v>106.81304893350062</v>
      </c>
      <c r="CA60" s="880">
        <v>100.25589105716384</v>
      </c>
      <c r="CB60" s="880">
        <v>118.9883694585001</v>
      </c>
      <c r="CC60" s="881">
        <v>73.943635754439512</v>
      </c>
      <c r="CD60" s="880">
        <v>86.093758487696235</v>
      </c>
      <c r="CE60" s="1110">
        <f>CE58/BO58*100</f>
        <v>91.124325758245647</v>
      </c>
      <c r="CF60" s="880">
        <f>CF58/SUM(BD58:BO58)*100</f>
        <v>103.55006364882067</v>
      </c>
      <c r="CG60" s="876">
        <f t="shared" ref="CG60:CU60" si="107">CG58/BQ58*100</f>
        <v>95.020180343050029</v>
      </c>
      <c r="CH60" s="874">
        <f t="shared" si="107"/>
        <v>110.88739843059277</v>
      </c>
      <c r="CI60" s="1465">
        <f t="shared" si="107"/>
        <v>110.92014311021569</v>
      </c>
      <c r="CJ60" s="1253">
        <f t="shared" si="107"/>
        <v>82.279672387207881</v>
      </c>
      <c r="CK60" s="1277">
        <f t="shared" si="107"/>
        <v>78.797478907526596</v>
      </c>
      <c r="CL60" s="1277">
        <f t="shared" si="107"/>
        <v>80.563185113701039</v>
      </c>
      <c r="CM60" s="1277">
        <f t="shared" si="107"/>
        <v>72.342733188720175</v>
      </c>
      <c r="CN60" s="1277">
        <f t="shared" si="107"/>
        <v>58.62373889625789</v>
      </c>
      <c r="CO60" s="1277">
        <f t="shared" si="107"/>
        <v>67.782349234589873</v>
      </c>
      <c r="CP60" s="1412">
        <f t="shared" si="107"/>
        <v>73.648705341410619</v>
      </c>
      <c r="CQ60" s="1412">
        <f t="shared" si="107"/>
        <v>81.465287642045453</v>
      </c>
      <c r="CR60" s="1412">
        <f>CR58/CB58*100</f>
        <v>90.406372479014934</v>
      </c>
      <c r="CS60" s="1412">
        <f t="shared" si="107"/>
        <v>124.75581512435807</v>
      </c>
      <c r="CT60" s="1412">
        <f t="shared" si="107"/>
        <v>104.56180200643574</v>
      </c>
      <c r="CU60" s="1412">
        <f t="shared" si="107"/>
        <v>109.21375027291916</v>
      </c>
      <c r="CV60" s="2105">
        <f>CV58/SUM(BT58:CE58)*100</f>
        <v>83.900262623383654</v>
      </c>
      <c r="CW60" s="876">
        <f t="shared" ref="CW60:DK60" si="108">CW58/CG58*100</f>
        <v>90.54187552595954</v>
      </c>
      <c r="CX60" s="874">
        <f t="shared" si="108"/>
        <v>74.150766507884128</v>
      </c>
      <c r="CY60" s="877">
        <f t="shared" si="108"/>
        <v>74.530263553462277</v>
      </c>
      <c r="CZ60" s="1622">
        <f t="shared" si="108"/>
        <v>110.44830607476635</v>
      </c>
      <c r="DA60" s="1622">
        <f t="shared" si="108"/>
        <v>103.70942485928309</v>
      </c>
      <c r="DB60" s="1622">
        <f t="shared" si="108"/>
        <v>104.015910068186</v>
      </c>
      <c r="DC60" s="1622">
        <f t="shared" si="108"/>
        <v>113.67201014877178</v>
      </c>
      <c r="DD60" s="1622">
        <f t="shared" si="108"/>
        <v>125.12855673637297</v>
      </c>
      <c r="DE60" s="1622">
        <f t="shared" si="108"/>
        <v>115.68053808716574</v>
      </c>
      <c r="DF60" s="1622">
        <f t="shared" si="108"/>
        <v>121.13561793656579</v>
      </c>
      <c r="DG60" s="1622">
        <f t="shared" si="108"/>
        <v>126.77836806974527</v>
      </c>
      <c r="DH60" s="1622">
        <f t="shared" si="108"/>
        <v>79.315489249670918</v>
      </c>
      <c r="DI60" s="1622">
        <f t="shared" si="108"/>
        <v>73.027563662778974</v>
      </c>
      <c r="DJ60" s="1412">
        <f t="shared" si="108"/>
        <v>103.07748008689354</v>
      </c>
      <c r="DK60" s="1622">
        <f t="shared" si="108"/>
        <v>117.55258890690597</v>
      </c>
      <c r="DL60" s="2096">
        <f>DL58/SUM(CJ58:CU58)*100</f>
        <v>105.5721781200595</v>
      </c>
      <c r="DM60" s="877">
        <f t="shared" ref="DM60:EA60" si="109">DM58/CW58*100</f>
        <v>0</v>
      </c>
      <c r="DN60" s="1093">
        <f t="shared" si="109"/>
        <v>110.42498719918075</v>
      </c>
      <c r="DO60" s="882">
        <f t="shared" si="109"/>
        <v>110.55774046622633</v>
      </c>
      <c r="DP60" s="2502">
        <f t="shared" si="109"/>
        <v>115.69379255635619</v>
      </c>
      <c r="DQ60" s="2493">
        <f t="shared" si="109"/>
        <v>0</v>
      </c>
      <c r="DR60" s="2480">
        <f t="shared" si="109"/>
        <v>0</v>
      </c>
      <c r="DS60" s="2480">
        <f t="shared" si="109"/>
        <v>0</v>
      </c>
      <c r="DT60" s="2480">
        <f t="shared" si="109"/>
        <v>0</v>
      </c>
      <c r="DU60" s="2480">
        <f t="shared" si="109"/>
        <v>0</v>
      </c>
      <c r="DV60" s="2480">
        <f t="shared" si="109"/>
        <v>0</v>
      </c>
      <c r="DW60" s="2480">
        <f t="shared" si="109"/>
        <v>0</v>
      </c>
      <c r="DX60" s="2480">
        <f t="shared" si="109"/>
        <v>0</v>
      </c>
      <c r="DY60" s="2480">
        <f t="shared" si="109"/>
        <v>0</v>
      </c>
      <c r="DZ60" s="2480">
        <f t="shared" si="109"/>
        <v>0</v>
      </c>
      <c r="EA60" s="2481">
        <f t="shared" si="109"/>
        <v>0</v>
      </c>
      <c r="EB60" s="2120">
        <f>EB58/SUM(CZ58:DK58)*100</f>
        <v>9.2826429798940602</v>
      </c>
      <c r="EC60" s="876" t="e">
        <f>EC58/DM58*100</f>
        <v>#DIV/0!</v>
      </c>
      <c r="ED60" s="1093">
        <f>ED58/DN58*100</f>
        <v>18.727127458463823</v>
      </c>
      <c r="EE60" s="883">
        <f>EE58/DO58*100</f>
        <v>0</v>
      </c>
    </row>
    <row r="61" spans="2:135" ht="27.75" customHeight="1">
      <c r="B61" s="2574"/>
      <c r="C61" s="2797" t="s">
        <v>72</v>
      </c>
      <c r="D61" s="2798"/>
      <c r="E61" s="588"/>
      <c r="F61" s="588"/>
      <c r="G61" s="743">
        <v>179153</v>
      </c>
      <c r="H61" s="589">
        <v>278968</v>
      </c>
      <c r="I61" s="590">
        <v>296527</v>
      </c>
      <c r="J61" s="591">
        <v>108488</v>
      </c>
      <c r="K61" s="743">
        <v>149389</v>
      </c>
      <c r="L61" s="589">
        <v>298132</v>
      </c>
      <c r="M61" s="590">
        <v>322502</v>
      </c>
      <c r="N61" s="591">
        <v>145365</v>
      </c>
      <c r="O61" s="743">
        <v>151395</v>
      </c>
      <c r="P61" s="589">
        <v>312654</v>
      </c>
      <c r="Q61" s="590">
        <v>340910</v>
      </c>
      <c r="R61" s="591">
        <v>155146</v>
      </c>
      <c r="S61" s="743">
        <v>127964</v>
      </c>
      <c r="T61" s="589">
        <v>541281</v>
      </c>
      <c r="U61" s="590">
        <v>563590</v>
      </c>
      <c r="V61" s="591">
        <v>263355</v>
      </c>
      <c r="W61" s="743">
        <v>280052</v>
      </c>
      <c r="X61" s="589">
        <v>601198</v>
      </c>
      <c r="Y61" s="590">
        <v>588577</v>
      </c>
      <c r="Z61" s="591">
        <v>300331</v>
      </c>
      <c r="AA61" s="743">
        <v>316014</v>
      </c>
      <c r="AB61" s="589">
        <v>583007</v>
      </c>
      <c r="AC61" s="590">
        <v>578832</v>
      </c>
      <c r="AD61" s="591">
        <v>295312</v>
      </c>
      <c r="AE61" s="743">
        <v>313912</v>
      </c>
      <c r="AF61" s="589">
        <v>570894</v>
      </c>
      <c r="AG61" s="590">
        <v>605048</v>
      </c>
      <c r="AH61" s="591">
        <v>272059</v>
      </c>
      <c r="AI61" s="743">
        <v>290426</v>
      </c>
      <c r="AJ61" s="589">
        <v>724032</v>
      </c>
      <c r="AK61" s="590">
        <v>765463</v>
      </c>
      <c r="AL61" s="591">
        <v>343748</v>
      </c>
      <c r="AM61" s="743">
        <v>369495</v>
      </c>
      <c r="AN61" s="592">
        <v>61939</v>
      </c>
      <c r="AO61" s="592">
        <v>59876</v>
      </c>
      <c r="AP61" s="592">
        <v>83639</v>
      </c>
      <c r="AQ61" s="592">
        <v>68586</v>
      </c>
      <c r="AR61" s="592">
        <v>73978</v>
      </c>
      <c r="AS61" s="592">
        <v>73949</v>
      </c>
      <c r="AT61" s="592">
        <v>72659</v>
      </c>
      <c r="AU61" s="592">
        <v>65076</v>
      </c>
      <c r="AV61" s="592">
        <v>84261</v>
      </c>
      <c r="AW61" s="592">
        <v>72635</v>
      </c>
      <c r="AX61" s="592">
        <v>73054</v>
      </c>
      <c r="AY61" s="593">
        <v>72420</v>
      </c>
      <c r="AZ61" s="589">
        <v>862072</v>
      </c>
      <c r="BA61" s="590">
        <v>898709</v>
      </c>
      <c r="BB61" s="611">
        <v>421967</v>
      </c>
      <c r="BC61" s="743">
        <v>438509</v>
      </c>
      <c r="BD61" s="593">
        <v>78606</v>
      </c>
      <c r="BE61" s="594">
        <v>67725</v>
      </c>
      <c r="BF61" s="594">
        <v>95760</v>
      </c>
      <c r="BG61" s="594">
        <v>86105</v>
      </c>
      <c r="BH61" s="594">
        <v>88327</v>
      </c>
      <c r="BI61" s="594">
        <v>92712</v>
      </c>
      <c r="BJ61" s="594">
        <v>86875</v>
      </c>
      <c r="BK61" s="594">
        <v>80600</v>
      </c>
      <c r="BL61" s="594">
        <v>93121</v>
      </c>
      <c r="BM61" s="594">
        <v>85902</v>
      </c>
      <c r="BN61" s="594">
        <v>87212</v>
      </c>
      <c r="BO61" s="594">
        <v>73587</v>
      </c>
      <c r="BP61" s="1102">
        <v>1016533</v>
      </c>
      <c r="BQ61" s="622">
        <v>1031565</v>
      </c>
      <c r="BR61" s="591">
        <v>509235</v>
      </c>
      <c r="BS61" s="1309">
        <v>527741</v>
      </c>
      <c r="BT61" s="593">
        <v>88734</v>
      </c>
      <c r="BU61" s="597">
        <v>68180</v>
      </c>
      <c r="BV61" s="597">
        <v>100210</v>
      </c>
      <c r="BW61" s="597">
        <v>112942</v>
      </c>
      <c r="BX61" s="597">
        <v>121350</v>
      </c>
      <c r="BY61" s="597">
        <v>114474</v>
      </c>
      <c r="BZ61" s="595">
        <v>110292</v>
      </c>
      <c r="CA61" s="597">
        <v>106303</v>
      </c>
      <c r="CB61" s="597">
        <v>116212</v>
      </c>
      <c r="CC61" s="595">
        <v>116216</v>
      </c>
      <c r="CD61" s="597">
        <v>119643</v>
      </c>
      <c r="CE61" s="1094">
        <v>110695</v>
      </c>
      <c r="CF61" s="1264">
        <f>SUM(BT61:CE61)</f>
        <v>1285251</v>
      </c>
      <c r="CG61" s="622">
        <f>BW61+BX61+BY61+BZ61+CA61+CB61+CC61+CD61+CE61+CJ61+CK61+CL61</f>
        <v>1317736</v>
      </c>
      <c r="CH61" s="1312">
        <f>BT61+BU61+BV61+BW61+BX61+BY61</f>
        <v>605890</v>
      </c>
      <c r="CI61" s="1463">
        <f>BW61+BX61+BY61+BZ61+CA61+CB61</f>
        <v>681573</v>
      </c>
      <c r="CJ61" s="1251">
        <v>112293</v>
      </c>
      <c r="CK61" s="597">
        <v>88228</v>
      </c>
      <c r="CL61" s="597">
        <v>89088</v>
      </c>
      <c r="CM61" s="597">
        <v>47578</v>
      </c>
      <c r="CN61" s="597">
        <v>79654</v>
      </c>
      <c r="CO61" s="597">
        <v>129957</v>
      </c>
      <c r="CP61" s="1410">
        <v>135279</v>
      </c>
      <c r="CQ61" s="1410">
        <v>126677</v>
      </c>
      <c r="CR61" s="1410">
        <f>CR64+CR67+CR70+CR76</f>
        <v>152911</v>
      </c>
      <c r="CS61" s="1410">
        <f>CS64+CS67+CS70+CS76</f>
        <v>150400</v>
      </c>
      <c r="CT61" s="1410">
        <v>146193</v>
      </c>
      <c r="CU61" s="1410">
        <v>165561</v>
      </c>
      <c r="CV61" s="2102">
        <f>SUM(CJ61:CU61)</f>
        <v>1423819</v>
      </c>
      <c r="CW61" s="622">
        <v>1610597</v>
      </c>
      <c r="CX61" s="591">
        <v>546798</v>
      </c>
      <c r="CY61" s="2109">
        <f>CY64+CY67+CY70+CY76</f>
        <v>672056</v>
      </c>
      <c r="CZ61" s="1410">
        <v>146975</v>
      </c>
      <c r="DA61" s="1410">
        <v>134282</v>
      </c>
      <c r="DB61" s="1410">
        <v>195130</v>
      </c>
      <c r="DC61" s="1410">
        <v>183702</v>
      </c>
      <c r="DD61" s="1410">
        <v>187126</v>
      </c>
      <c r="DE61" s="1410">
        <v>187875</v>
      </c>
      <c r="DF61" s="1410">
        <v>182762</v>
      </c>
      <c r="DG61" s="1410">
        <v>161546</v>
      </c>
      <c r="DH61" s="1410">
        <v>176390</v>
      </c>
      <c r="DI61" s="1410">
        <v>154462</v>
      </c>
      <c r="DJ61" s="1410">
        <v>169077</v>
      </c>
      <c r="DK61" s="1410">
        <v>176994</v>
      </c>
      <c r="DL61" s="2094">
        <f>SUM(CZ61:DK61)</f>
        <v>2056321</v>
      </c>
      <c r="DM61" s="1614"/>
      <c r="DN61" s="1454">
        <f>CZ61+DA61+DB61+DC61+DD61+DE61</f>
        <v>1035090</v>
      </c>
      <c r="DO61" s="2185">
        <f>DO64+DO67+DO70+DO76</f>
        <v>1079199</v>
      </c>
      <c r="DP61" s="2500">
        <v>194235</v>
      </c>
      <c r="DQ61" s="2491"/>
      <c r="DR61" s="2476"/>
      <c r="DS61" s="2476"/>
      <c r="DT61" s="2476"/>
      <c r="DU61" s="2476"/>
      <c r="DV61" s="2476"/>
      <c r="DW61" s="2476"/>
      <c r="DX61" s="2476"/>
      <c r="DY61" s="2476"/>
      <c r="DZ61" s="2476"/>
      <c r="EA61" s="2477"/>
      <c r="EB61" s="2118">
        <f>SUM(DP61:EA61)</f>
        <v>194235</v>
      </c>
      <c r="EC61" s="622"/>
      <c r="ED61" s="1454">
        <f>DP61+DQ61+DR61+DS61+DT61+DU61</f>
        <v>194235</v>
      </c>
      <c r="EE61" s="1458">
        <f>EE64+EE67+EE70+EE76</f>
        <v>0</v>
      </c>
    </row>
    <row r="62" spans="2:135" ht="27.75" customHeight="1" thickBot="1">
      <c r="B62" s="2574"/>
      <c r="C62" s="2799"/>
      <c r="D62" s="2800"/>
      <c r="E62" s="108"/>
      <c r="F62" s="108"/>
      <c r="G62" s="843" t="e">
        <f>G63-100</f>
        <v>#DIV/0!</v>
      </c>
      <c r="H62" s="598">
        <f t="shared" ref="H62:BX62" si="110">H63-100</f>
        <v>-14.251024341363106</v>
      </c>
      <c r="I62" s="599">
        <f t="shared" si="110"/>
        <v>3.277409557776096</v>
      </c>
      <c r="J62" s="600">
        <f>J63-100</f>
        <v>-43.273358536343054</v>
      </c>
      <c r="K62" s="844">
        <f>K63-100</f>
        <v>-16.613732396331628</v>
      </c>
      <c r="L62" s="598">
        <f t="shared" si="110"/>
        <v>6.8004215537265935</v>
      </c>
      <c r="M62" s="599">
        <f t="shared" si="110"/>
        <v>8.7597419459273453</v>
      </c>
      <c r="N62" s="600">
        <f>N63-100</f>
        <v>33.9917778924858</v>
      </c>
      <c r="O62" s="844">
        <f>O63-100</f>
        <v>1.3428030176251298</v>
      </c>
      <c r="P62" s="598">
        <f t="shared" si="110"/>
        <v>4.8709967396991942</v>
      </c>
      <c r="Q62" s="599">
        <f t="shared" si="110"/>
        <v>5.7078715790909769</v>
      </c>
      <c r="R62" s="600">
        <f>R63-100</f>
        <v>6.7148213118701108</v>
      </c>
      <c r="S62" s="844">
        <f>S63-100</f>
        <v>-15.476733049308095</v>
      </c>
      <c r="T62" s="598">
        <f t="shared" si="110"/>
        <v>73.075372962460648</v>
      </c>
      <c r="U62" s="599">
        <f t="shared" si="110"/>
        <v>65.31929248188672</v>
      </c>
      <c r="V62" s="600">
        <f>V63-100</f>
        <v>69.746561303546315</v>
      </c>
      <c r="W62" s="844">
        <f>W63-100</f>
        <v>118.85217717483042</v>
      </c>
      <c r="X62" s="598">
        <f t="shared" si="110"/>
        <v>11.073176409295726</v>
      </c>
      <c r="Y62" s="599">
        <f t="shared" si="110"/>
        <v>4.4335421139480786</v>
      </c>
      <c r="Z62" s="600">
        <f>Z63-100</f>
        <v>14.040363767538125</v>
      </c>
      <c r="AA62" s="844">
        <f>AA63-100</f>
        <v>12.841186636767461</v>
      </c>
      <c r="AB62" s="598">
        <f t="shared" si="110"/>
        <v>-3.0458206201955988</v>
      </c>
      <c r="AC62" s="599">
        <f t="shared" si="110"/>
        <v>-1.6556882107183952</v>
      </c>
      <c r="AD62" s="600">
        <f>AD63-100</f>
        <v>-1.7194413232729744</v>
      </c>
      <c r="AE62" s="844">
        <f>AE63-100</f>
        <v>-0.66516040428588497</v>
      </c>
      <c r="AF62" s="598">
        <f t="shared" si="110"/>
        <v>-2.0776765973650413</v>
      </c>
      <c r="AG62" s="599">
        <f t="shared" si="110"/>
        <v>4.5291207120546204</v>
      </c>
      <c r="AH62" s="600">
        <f>AH63-100</f>
        <v>-7.8740450777482778</v>
      </c>
      <c r="AI62" s="842">
        <f>AI63-100</f>
        <v>-7.4817146206580247</v>
      </c>
      <c r="AJ62" s="598">
        <f t="shared" si="110"/>
        <v>26.827542233339628</v>
      </c>
      <c r="AK62" s="599">
        <f t="shared" si="110"/>
        <v>26.512772540360444</v>
      </c>
      <c r="AL62" s="600">
        <f>AL63-100</f>
        <v>26.358429948316811</v>
      </c>
      <c r="AM62" s="842">
        <f>AM63-100</f>
        <v>27.225179563813157</v>
      </c>
      <c r="AN62" s="483">
        <f t="shared" si="110"/>
        <v>-100</v>
      </c>
      <c r="AO62" s="601">
        <f t="shared" si="110"/>
        <v>-100</v>
      </c>
      <c r="AP62" s="601">
        <f t="shared" si="110"/>
        <v>-100</v>
      </c>
      <c r="AQ62" s="601">
        <f t="shared" si="110"/>
        <v>-100</v>
      </c>
      <c r="AR62" s="601">
        <f t="shared" si="110"/>
        <v>-100</v>
      </c>
      <c r="AS62" s="601">
        <f t="shared" si="110"/>
        <v>-100</v>
      </c>
      <c r="AT62" s="601">
        <f t="shared" si="110"/>
        <v>-100</v>
      </c>
      <c r="AU62" s="601">
        <f t="shared" si="110"/>
        <v>-100</v>
      </c>
      <c r="AV62" s="601">
        <f t="shared" si="110"/>
        <v>-100</v>
      </c>
      <c r="AW62" s="601">
        <f t="shared" si="110"/>
        <v>-100</v>
      </c>
      <c r="AX62" s="601">
        <f t="shared" si="110"/>
        <v>-100</v>
      </c>
      <c r="AY62" s="601">
        <f t="shared" si="110"/>
        <v>-100</v>
      </c>
      <c r="AZ62" s="602">
        <f t="shared" si="110"/>
        <v>19.066113465225115</v>
      </c>
      <c r="BA62" s="603">
        <f t="shared" si="110"/>
        <v>17.407242414068349</v>
      </c>
      <c r="BB62" s="1257">
        <f>BB63-100</f>
        <v>22.754750573094242</v>
      </c>
      <c r="BC62" s="841">
        <f>BC63-100</f>
        <v>18.677925276390738</v>
      </c>
      <c r="BD62" s="483">
        <f t="shared" si="110"/>
        <v>26.908732785482499</v>
      </c>
      <c r="BE62" s="601">
        <f t="shared" si="110"/>
        <v>13.108758100073487</v>
      </c>
      <c r="BF62" s="601">
        <f t="shared" si="110"/>
        <v>14.492043185595222</v>
      </c>
      <c r="BG62" s="601">
        <f t="shared" si="110"/>
        <v>25.54311375499374</v>
      </c>
      <c r="BH62" s="601">
        <f t="shared" si="110"/>
        <v>19.396307010192217</v>
      </c>
      <c r="BI62" s="601">
        <f t="shared" si="110"/>
        <v>25.372892128358743</v>
      </c>
      <c r="BJ62" s="601">
        <f t="shared" si="110"/>
        <v>19.565366988260237</v>
      </c>
      <c r="BK62" s="601">
        <f t="shared" si="110"/>
        <v>23.855184707111675</v>
      </c>
      <c r="BL62" s="601">
        <f t="shared" si="110"/>
        <v>10.514947603280291</v>
      </c>
      <c r="BM62" s="601">
        <f t="shared" si="110"/>
        <v>18.265299098230869</v>
      </c>
      <c r="BN62" s="601">
        <f t="shared" si="110"/>
        <v>19.380184521039226</v>
      </c>
      <c r="BO62" s="601">
        <f t="shared" si="110"/>
        <v>1.6114333057166448</v>
      </c>
      <c r="BP62" s="1103">
        <f t="shared" si="110"/>
        <v>17.917296931114805</v>
      </c>
      <c r="BQ62" s="1296">
        <f t="shared" si="110"/>
        <v>14.782983145823621</v>
      </c>
      <c r="BR62" s="1311">
        <f>BR63-100</f>
        <v>20.6812381062974</v>
      </c>
      <c r="BS62" s="1310">
        <f>BS63-100</f>
        <v>20.348955209585213</v>
      </c>
      <c r="BT62" s="483">
        <f t="shared" si="110"/>
        <v>12.884512632623469</v>
      </c>
      <c r="BU62" s="173">
        <f t="shared" si="110"/>
        <v>0.67183462532298677</v>
      </c>
      <c r="BV62" s="604">
        <f t="shared" si="110"/>
        <v>4.6470342522974022</v>
      </c>
      <c r="BW62" s="604">
        <f t="shared" si="110"/>
        <v>31.167760292665918</v>
      </c>
      <c r="BX62" s="604">
        <f t="shared" si="110"/>
        <v>37.387208894222596</v>
      </c>
      <c r="BY62" s="604">
        <f t="shared" ref="BY62:EE62" si="111">BY63-100</f>
        <v>23.472689619466735</v>
      </c>
      <c r="BZ62" s="173">
        <f t="shared" si="111"/>
        <v>26.954820143884888</v>
      </c>
      <c r="CA62" s="604">
        <f t="shared" si="111"/>
        <v>31.889578163771716</v>
      </c>
      <c r="CB62" s="604">
        <f t="shared" si="111"/>
        <v>24.796769794138811</v>
      </c>
      <c r="CC62" s="173">
        <v>35.289050313147527</v>
      </c>
      <c r="CD62" s="604">
        <f t="shared" si="111"/>
        <v>37.186396367472355</v>
      </c>
      <c r="CE62" s="1095">
        <f t="shared" si="111"/>
        <v>50.427385271855087</v>
      </c>
      <c r="CF62" s="1265">
        <f t="shared" si="111"/>
        <v>26.434878587196465</v>
      </c>
      <c r="CG62" s="1299">
        <f t="shared" si="111"/>
        <v>27.741441402141405</v>
      </c>
      <c r="CH62" s="605">
        <f>CH63-100</f>
        <v>18.980431431460914</v>
      </c>
      <c r="CI62" s="1464">
        <f t="shared" si="111"/>
        <v>29.149147024771622</v>
      </c>
      <c r="CJ62" s="1252">
        <f t="shared" si="111"/>
        <v>26.550138616539314</v>
      </c>
      <c r="CK62" s="604">
        <f t="shared" si="111"/>
        <v>29.404517453798775</v>
      </c>
      <c r="CL62" s="604">
        <f t="shared" si="111"/>
        <v>-11.098692745235013</v>
      </c>
      <c r="CM62" s="604">
        <f t="shared" si="111"/>
        <v>-57.873953002426028</v>
      </c>
      <c r="CN62" s="604">
        <f t="shared" si="111"/>
        <v>-34.360115368768035</v>
      </c>
      <c r="CO62" s="604">
        <f t="shared" si="111"/>
        <v>13.52534199905655</v>
      </c>
      <c r="CP62" s="1411">
        <f t="shared" si="111"/>
        <v>22.655314982047642</v>
      </c>
      <c r="CQ62" s="1411">
        <f t="shared" si="111"/>
        <v>19.165968975475749</v>
      </c>
      <c r="CR62" s="1411">
        <f t="shared" si="111"/>
        <v>31.579354971947822</v>
      </c>
      <c r="CS62" s="1411">
        <f t="shared" si="111"/>
        <v>29.414194258966063</v>
      </c>
      <c r="CT62" s="1411">
        <f t="shared" si="111"/>
        <v>22.191018279381169</v>
      </c>
      <c r="CU62" s="1411">
        <f t="shared" si="111"/>
        <v>49.5650210036587</v>
      </c>
      <c r="CV62" s="2103">
        <f t="shared" si="111"/>
        <v>10.78139600747248</v>
      </c>
      <c r="CW62" s="1299">
        <f t="shared" si="111"/>
        <v>22.224557878057524</v>
      </c>
      <c r="CX62" s="605">
        <f>CX63-100</f>
        <v>-9.7529254485137642</v>
      </c>
      <c r="CY62" s="1708">
        <f t="shared" si="111"/>
        <v>-1.3963287864982874</v>
      </c>
      <c r="CZ62" s="1411">
        <f t="shared" si="111"/>
        <v>30.885273347403682</v>
      </c>
      <c r="DA62" s="1411">
        <f t="shared" si="111"/>
        <v>52.19884843813756</v>
      </c>
      <c r="DB62" s="1411">
        <f t="shared" si="111"/>
        <v>119.03062140804596</v>
      </c>
      <c r="DC62" s="1411">
        <f t="shared" si="111"/>
        <v>286.10702425490774</v>
      </c>
      <c r="DD62" s="1411">
        <f t="shared" si="111"/>
        <v>134.92354432922392</v>
      </c>
      <c r="DE62" s="1411">
        <f t="shared" si="111"/>
        <v>44.567049100856423</v>
      </c>
      <c r="DF62" s="1411">
        <f t="shared" si="111"/>
        <v>35.100052484125399</v>
      </c>
      <c r="DG62" s="1411">
        <f t="shared" si="111"/>
        <v>27.525912359781174</v>
      </c>
      <c r="DH62" s="1411">
        <f t="shared" si="111"/>
        <v>15.354683443310165</v>
      </c>
      <c r="DI62" s="1411">
        <f t="shared" si="111"/>
        <v>2.7007978723404307</v>
      </c>
      <c r="DJ62" s="1411">
        <f t="shared" si="111"/>
        <v>15.653280252816486</v>
      </c>
      <c r="DK62" s="1411">
        <f t="shared" si="111"/>
        <v>6.9056118288727504</v>
      </c>
      <c r="DL62" s="2095">
        <f t="shared" si="111"/>
        <v>44.422921733731613</v>
      </c>
      <c r="DM62" s="1615">
        <f t="shared" si="111"/>
        <v>-100</v>
      </c>
      <c r="DN62" s="1448">
        <f>DN63-100</f>
        <v>89.300253475689374</v>
      </c>
      <c r="DO62" s="1578">
        <f t="shared" si="111"/>
        <v>60.581707476757884</v>
      </c>
      <c r="DP62" s="2501">
        <f t="shared" si="111"/>
        <v>32.155128423201234</v>
      </c>
      <c r="DQ62" s="2492">
        <f t="shared" si="111"/>
        <v>-100</v>
      </c>
      <c r="DR62" s="2478">
        <f t="shared" si="111"/>
        <v>-100</v>
      </c>
      <c r="DS62" s="2478">
        <f t="shared" si="111"/>
        <v>-100</v>
      </c>
      <c r="DT62" s="2478">
        <f t="shared" si="111"/>
        <v>-100</v>
      </c>
      <c r="DU62" s="2478">
        <f t="shared" si="111"/>
        <v>-100</v>
      </c>
      <c r="DV62" s="2478">
        <f t="shared" si="111"/>
        <v>-100</v>
      </c>
      <c r="DW62" s="2478">
        <f t="shared" si="111"/>
        <v>-100</v>
      </c>
      <c r="DX62" s="2478">
        <f t="shared" si="111"/>
        <v>-100</v>
      </c>
      <c r="DY62" s="2478">
        <f t="shared" si="111"/>
        <v>-100</v>
      </c>
      <c r="DZ62" s="2478">
        <f t="shared" si="111"/>
        <v>-100</v>
      </c>
      <c r="EA62" s="2479">
        <f t="shared" si="111"/>
        <v>-100</v>
      </c>
      <c r="EB62" s="2121">
        <f t="shared" si="111"/>
        <v>-90.554247123868308</v>
      </c>
      <c r="EC62" s="1299" t="e">
        <f t="shared" si="111"/>
        <v>#DIV/0!</v>
      </c>
      <c r="ED62" s="1448">
        <f>ED63-100</f>
        <v>-81.234965075500682</v>
      </c>
      <c r="EE62" s="1459">
        <f t="shared" si="111"/>
        <v>-100</v>
      </c>
    </row>
    <row r="63" spans="2:135" s="884" customFormat="1" ht="27.75" hidden="1" customHeight="1" thickBot="1">
      <c r="B63" s="2574"/>
      <c r="C63" s="2571"/>
      <c r="D63" s="2803"/>
      <c r="E63" s="854"/>
      <c r="F63" s="854"/>
      <c r="G63" s="874" t="e">
        <f>G61/A61*100</f>
        <v>#DIV/0!</v>
      </c>
      <c r="H63" s="875">
        <v>85.748975658636894</v>
      </c>
      <c r="I63" s="875">
        <v>103.2774095577761</v>
      </c>
      <c r="J63" s="875">
        <v>56.726641463656946</v>
      </c>
      <c r="K63" s="874">
        <f>K61/G61*100</f>
        <v>83.386267603668372</v>
      </c>
      <c r="L63" s="875">
        <v>106.80042155372659</v>
      </c>
      <c r="M63" s="875">
        <v>108.75974194592735</v>
      </c>
      <c r="N63" s="875">
        <v>133.9917778924858</v>
      </c>
      <c r="O63" s="874">
        <f>O61/K61*100</f>
        <v>101.34280301762513</v>
      </c>
      <c r="P63" s="875">
        <f>P61/L61*100</f>
        <v>104.87099673969919</v>
      </c>
      <c r="Q63" s="875">
        <v>105.70787157909098</v>
      </c>
      <c r="R63" s="875">
        <v>106.71482131187011</v>
      </c>
      <c r="S63" s="874">
        <f>S61/O61*100</f>
        <v>84.523266950691905</v>
      </c>
      <c r="T63" s="875">
        <v>173.07537296246065</v>
      </c>
      <c r="U63" s="875">
        <v>165.31929248188672</v>
      </c>
      <c r="V63" s="875">
        <v>169.74656130354632</v>
      </c>
      <c r="W63" s="874">
        <f>W61/S61*100</f>
        <v>218.85217717483042</v>
      </c>
      <c r="X63" s="875">
        <v>111.07317640929573</v>
      </c>
      <c r="Y63" s="875">
        <v>104.43354211394808</v>
      </c>
      <c r="Z63" s="875">
        <v>114.04036376753812</v>
      </c>
      <c r="AA63" s="874">
        <f>AA61/W61*100</f>
        <v>112.84118663676746</v>
      </c>
      <c r="AB63" s="875">
        <v>96.954179379804401</v>
      </c>
      <c r="AC63" s="875">
        <v>98.344311789281605</v>
      </c>
      <c r="AD63" s="875">
        <v>98.280558676727026</v>
      </c>
      <c r="AE63" s="874">
        <f>AE61/AA61*100</f>
        <v>99.334839595714115</v>
      </c>
      <c r="AF63" s="875">
        <v>97.922323402634959</v>
      </c>
      <c r="AG63" s="875">
        <v>104.52912071205462</v>
      </c>
      <c r="AH63" s="875">
        <v>92.125954922251722</v>
      </c>
      <c r="AI63" s="875">
        <f>AI61/AE61*100</f>
        <v>92.518285379341975</v>
      </c>
      <c r="AJ63" s="875">
        <v>126.82754223333963</v>
      </c>
      <c r="AK63" s="875">
        <v>126.51277254036044</v>
      </c>
      <c r="AL63" s="875">
        <v>126.35842994831681</v>
      </c>
      <c r="AM63" s="875">
        <f>AM61/AI61*100</f>
        <v>127.22517956381316</v>
      </c>
      <c r="AN63" s="875"/>
      <c r="AO63" s="875"/>
      <c r="AP63" s="875"/>
      <c r="AQ63" s="875"/>
      <c r="AR63" s="875"/>
      <c r="AS63" s="875"/>
      <c r="AT63" s="875"/>
      <c r="AU63" s="875"/>
      <c r="AV63" s="875"/>
      <c r="AW63" s="875"/>
      <c r="AX63" s="875"/>
      <c r="AY63" s="876"/>
      <c r="AZ63" s="875">
        <v>119.06611346522511</v>
      </c>
      <c r="BA63" s="875">
        <v>117.40724241406835</v>
      </c>
      <c r="BB63" s="879">
        <v>122.75475057309424</v>
      </c>
      <c r="BC63" s="875">
        <f>BC61/AM61*100</f>
        <v>118.67792527639074</v>
      </c>
      <c r="BD63" s="876">
        <v>126.9087327854825</v>
      </c>
      <c r="BE63" s="878">
        <v>113.10875810007349</v>
      </c>
      <c r="BF63" s="878">
        <v>114.49204318559522</v>
      </c>
      <c r="BG63" s="878">
        <v>125.54311375499374</v>
      </c>
      <c r="BH63" s="878">
        <v>119.39630701019222</v>
      </c>
      <c r="BI63" s="878">
        <v>125.37289212835874</v>
      </c>
      <c r="BJ63" s="878">
        <v>119.56536698826024</v>
      </c>
      <c r="BK63" s="878">
        <v>123.85518470711168</v>
      </c>
      <c r="BL63" s="878">
        <v>110.51494760328029</v>
      </c>
      <c r="BM63" s="878">
        <v>118.26529909823087</v>
      </c>
      <c r="BN63" s="878">
        <v>119.38018452103923</v>
      </c>
      <c r="BO63" s="878">
        <v>101.61143330571664</v>
      </c>
      <c r="BP63" s="1104">
        <v>117.91729693111481</v>
      </c>
      <c r="BQ63" s="876">
        <v>114.78298314582362</v>
      </c>
      <c r="BR63" s="875">
        <v>120.6812381062974</v>
      </c>
      <c r="BS63" s="879">
        <f>BS61/BC61*100</f>
        <v>120.34895520958521</v>
      </c>
      <c r="BT63" s="893">
        <v>112.88451263262347</v>
      </c>
      <c r="BU63" s="894">
        <v>100.67183462532299</v>
      </c>
      <c r="BV63" s="894">
        <v>104.6470342522974</v>
      </c>
      <c r="BW63" s="894">
        <v>131.16776029266592</v>
      </c>
      <c r="BX63" s="894">
        <v>137.3872088942226</v>
      </c>
      <c r="BY63" s="880">
        <f>BY61/BI61*100</f>
        <v>123.47268961946673</v>
      </c>
      <c r="BZ63" s="881">
        <f>BZ61/BJ61*100</f>
        <v>126.95482014388489</v>
      </c>
      <c r="CA63" s="880">
        <f>CA61/BK61*100</f>
        <v>131.88957816377172</v>
      </c>
      <c r="CB63" s="880">
        <f>CB61/BL61*100</f>
        <v>124.79676979413881</v>
      </c>
      <c r="CC63" s="881">
        <v>135.28905031314753</v>
      </c>
      <c r="CD63" s="880">
        <f>CD61/BN61*100</f>
        <v>137.18639636747235</v>
      </c>
      <c r="CE63" s="1110">
        <f>CE61/BO61*100</f>
        <v>150.42738527185509</v>
      </c>
      <c r="CF63" s="880">
        <f>CF61/SUM(BD61:BO61)*100</f>
        <v>126.43487858719647</v>
      </c>
      <c r="CG63" s="876">
        <f t="shared" ref="CG63:CU63" si="112">CG61/BQ61*100</f>
        <v>127.7414414021414</v>
      </c>
      <c r="CH63" s="874">
        <f t="shared" si="112"/>
        <v>118.98043143146091</v>
      </c>
      <c r="CI63" s="1465">
        <f t="shared" si="112"/>
        <v>129.14914702477162</v>
      </c>
      <c r="CJ63" s="1253">
        <f t="shared" si="112"/>
        <v>126.55013861653931</v>
      </c>
      <c r="CK63" s="1277">
        <f t="shared" si="112"/>
        <v>129.40451745379877</v>
      </c>
      <c r="CL63" s="1277">
        <f t="shared" si="112"/>
        <v>88.901307254764987</v>
      </c>
      <c r="CM63" s="1277">
        <f t="shared" si="112"/>
        <v>42.126046997573972</v>
      </c>
      <c r="CN63" s="1277">
        <f t="shared" si="112"/>
        <v>65.639884631231965</v>
      </c>
      <c r="CO63" s="1277">
        <f t="shared" si="112"/>
        <v>113.52534199905655</v>
      </c>
      <c r="CP63" s="1412">
        <f t="shared" si="112"/>
        <v>122.65531498204764</v>
      </c>
      <c r="CQ63" s="1412">
        <f t="shared" si="112"/>
        <v>119.16596897547575</v>
      </c>
      <c r="CR63" s="1412">
        <f>CR61/CB61*100</f>
        <v>131.57935497194782</v>
      </c>
      <c r="CS63" s="1412">
        <f t="shared" si="112"/>
        <v>129.41419425896606</v>
      </c>
      <c r="CT63" s="1412">
        <f t="shared" si="112"/>
        <v>122.19101827938117</v>
      </c>
      <c r="CU63" s="1412">
        <f t="shared" si="112"/>
        <v>149.5650210036587</v>
      </c>
      <c r="CV63" s="2105">
        <f>CV61/SUM(BT61:CE61)*100</f>
        <v>110.78139600747248</v>
      </c>
      <c r="CW63" s="876">
        <f t="shared" ref="CW63:DK63" si="113">CW61/CG61*100</f>
        <v>122.22455787805752</v>
      </c>
      <c r="CX63" s="874">
        <f t="shared" si="113"/>
        <v>90.247074551486236</v>
      </c>
      <c r="CY63" s="877">
        <f t="shared" si="113"/>
        <v>98.603671213501713</v>
      </c>
      <c r="CZ63" s="1622">
        <f t="shared" si="113"/>
        <v>130.88527334740368</v>
      </c>
      <c r="DA63" s="1622">
        <f t="shared" si="113"/>
        <v>152.19884843813756</v>
      </c>
      <c r="DB63" s="1622">
        <f t="shared" si="113"/>
        <v>219.03062140804596</v>
      </c>
      <c r="DC63" s="1622">
        <f t="shared" si="113"/>
        <v>386.10702425490774</v>
      </c>
      <c r="DD63" s="1622">
        <f t="shared" si="113"/>
        <v>234.92354432922392</v>
      </c>
      <c r="DE63" s="1622">
        <f t="shared" si="113"/>
        <v>144.56704910085642</v>
      </c>
      <c r="DF63" s="1622">
        <f t="shared" si="113"/>
        <v>135.1000524841254</v>
      </c>
      <c r="DG63" s="1622">
        <f t="shared" si="113"/>
        <v>127.52591235978117</v>
      </c>
      <c r="DH63" s="1622">
        <f t="shared" si="113"/>
        <v>115.35468344331017</v>
      </c>
      <c r="DI63" s="1622">
        <f t="shared" si="113"/>
        <v>102.70079787234043</v>
      </c>
      <c r="DJ63" s="1412">
        <f t="shared" si="113"/>
        <v>115.65328025281649</v>
      </c>
      <c r="DK63" s="1622">
        <f t="shared" si="113"/>
        <v>106.90561182887275</v>
      </c>
      <c r="DL63" s="2096">
        <f>DL61/SUM(CJ61:CU61)*100</f>
        <v>144.42292173373161</v>
      </c>
      <c r="DM63" s="877">
        <f t="shared" ref="DM63:EA63" si="114">DM61/CW61*100</f>
        <v>0</v>
      </c>
      <c r="DN63" s="1093">
        <f t="shared" si="114"/>
        <v>189.30025347568937</v>
      </c>
      <c r="DO63" s="882">
        <f t="shared" si="114"/>
        <v>160.58170747675788</v>
      </c>
      <c r="DP63" s="2502">
        <f t="shared" si="114"/>
        <v>132.15512842320123</v>
      </c>
      <c r="DQ63" s="2493">
        <f t="shared" si="114"/>
        <v>0</v>
      </c>
      <c r="DR63" s="2480">
        <f t="shared" si="114"/>
        <v>0</v>
      </c>
      <c r="DS63" s="2480">
        <f t="shared" si="114"/>
        <v>0</v>
      </c>
      <c r="DT63" s="2480">
        <f t="shared" si="114"/>
        <v>0</v>
      </c>
      <c r="DU63" s="2480">
        <f t="shared" si="114"/>
        <v>0</v>
      </c>
      <c r="DV63" s="2480">
        <f t="shared" si="114"/>
        <v>0</v>
      </c>
      <c r="DW63" s="2480">
        <f t="shared" si="114"/>
        <v>0</v>
      </c>
      <c r="DX63" s="2480">
        <f t="shared" si="114"/>
        <v>0</v>
      </c>
      <c r="DY63" s="2480">
        <f t="shared" si="114"/>
        <v>0</v>
      </c>
      <c r="DZ63" s="2480">
        <f t="shared" si="114"/>
        <v>0</v>
      </c>
      <c r="EA63" s="2481">
        <f t="shared" si="114"/>
        <v>0</v>
      </c>
      <c r="EB63" s="2120">
        <f>EB61/SUM(CZ61:DK61)*100</f>
        <v>9.445752876131694</v>
      </c>
      <c r="EC63" s="876" t="e">
        <f>EC61/DM61*100</f>
        <v>#DIV/0!</v>
      </c>
      <c r="ED63" s="1093">
        <f>ED61/DN61*100</f>
        <v>18.765034924499318</v>
      </c>
      <c r="EE63" s="883">
        <f>EE61/DO61*100</f>
        <v>0</v>
      </c>
    </row>
    <row r="64" spans="2:135" ht="27" customHeight="1">
      <c r="B64" s="108"/>
      <c r="C64" s="108"/>
      <c r="D64" s="2573" t="s">
        <v>34</v>
      </c>
      <c r="E64" s="588"/>
      <c r="F64" s="588"/>
      <c r="G64" s="743">
        <v>140632</v>
      </c>
      <c r="H64" s="589">
        <v>205569</v>
      </c>
      <c r="I64" s="590">
        <v>208557</v>
      </c>
      <c r="J64" s="591">
        <v>85283</v>
      </c>
      <c r="K64" s="743">
        <v>113038</v>
      </c>
      <c r="L64" s="589">
        <v>196245</v>
      </c>
      <c r="M64" s="590">
        <v>210789</v>
      </c>
      <c r="N64" s="591">
        <v>95179</v>
      </c>
      <c r="O64" s="743">
        <v>102739</v>
      </c>
      <c r="P64" s="589">
        <v>185649</v>
      </c>
      <c r="Q64" s="590">
        <v>214901</v>
      </c>
      <c r="R64" s="591">
        <v>88971</v>
      </c>
      <c r="S64" s="743">
        <v>70448</v>
      </c>
      <c r="T64" s="589">
        <v>347199</v>
      </c>
      <c r="U64" s="590">
        <v>348463</v>
      </c>
      <c r="V64" s="591">
        <v>179357</v>
      </c>
      <c r="W64" s="743">
        <v>177491</v>
      </c>
      <c r="X64" s="589">
        <v>361446</v>
      </c>
      <c r="Y64" s="590">
        <v>341866</v>
      </c>
      <c r="Z64" s="591">
        <v>185267</v>
      </c>
      <c r="AA64" s="743">
        <v>197709</v>
      </c>
      <c r="AB64" s="589">
        <v>326753</v>
      </c>
      <c r="AC64" s="590">
        <v>319645</v>
      </c>
      <c r="AD64" s="591">
        <v>166773</v>
      </c>
      <c r="AE64" s="743">
        <v>189790</v>
      </c>
      <c r="AF64" s="589">
        <v>284884</v>
      </c>
      <c r="AG64" s="590">
        <v>282246</v>
      </c>
      <c r="AH64" s="591">
        <v>137678</v>
      </c>
      <c r="AI64" s="743">
        <v>153444</v>
      </c>
      <c r="AJ64" s="589">
        <v>274220</v>
      </c>
      <c r="AK64" s="622">
        <v>270233</v>
      </c>
      <c r="AL64" s="591">
        <v>131303</v>
      </c>
      <c r="AM64" s="743">
        <v>147336</v>
      </c>
      <c r="AN64" s="593">
        <v>15802</v>
      </c>
      <c r="AO64" s="594">
        <v>18427</v>
      </c>
      <c r="AP64" s="594">
        <v>21773</v>
      </c>
      <c r="AQ64" s="594">
        <v>21401</v>
      </c>
      <c r="AR64" s="594">
        <v>22749</v>
      </c>
      <c r="AS64" s="594">
        <v>20686</v>
      </c>
      <c r="AT64" s="594">
        <v>21919</v>
      </c>
      <c r="AU64" s="594">
        <v>22331</v>
      </c>
      <c r="AV64" s="594">
        <v>23461</v>
      </c>
      <c r="AW64" s="594">
        <v>20153</v>
      </c>
      <c r="AX64" s="594">
        <v>21119</v>
      </c>
      <c r="AY64" s="595">
        <v>23915</v>
      </c>
      <c r="AZ64" s="589">
        <v>253736</v>
      </c>
      <c r="BA64" s="590">
        <v>254158</v>
      </c>
      <c r="BB64" s="611">
        <v>120838</v>
      </c>
      <c r="BC64" s="743">
        <v>132547</v>
      </c>
      <c r="BD64" s="593">
        <v>16799</v>
      </c>
      <c r="BE64" s="594">
        <v>17615</v>
      </c>
      <c r="BF64" s="594">
        <v>22010</v>
      </c>
      <c r="BG64" s="594">
        <v>20018</v>
      </c>
      <c r="BH64" s="594">
        <v>23712</v>
      </c>
      <c r="BI64" s="594">
        <v>22279</v>
      </c>
      <c r="BJ64" s="594">
        <v>21334</v>
      </c>
      <c r="BK64" s="594">
        <v>23553</v>
      </c>
      <c r="BL64" s="594">
        <v>21135</v>
      </c>
      <c r="BM64" s="594">
        <v>19387</v>
      </c>
      <c r="BN64" s="594">
        <v>19784</v>
      </c>
      <c r="BO64" s="594">
        <v>21345</v>
      </c>
      <c r="BP64" s="1102">
        <v>248972</v>
      </c>
      <c r="BQ64" s="1307">
        <v>237924</v>
      </c>
      <c r="BR64" s="1315">
        <v>122433</v>
      </c>
      <c r="BS64" s="1309">
        <v>132032</v>
      </c>
      <c r="BT64" s="623">
        <v>12510</v>
      </c>
      <c r="BU64" s="624">
        <v>13594</v>
      </c>
      <c r="BV64" s="624">
        <v>19273</v>
      </c>
      <c r="BW64" s="624">
        <v>24345</v>
      </c>
      <c r="BX64" s="624">
        <v>34472</v>
      </c>
      <c r="BY64" s="624">
        <v>29181</v>
      </c>
      <c r="BZ64" s="669">
        <v>31727</v>
      </c>
      <c r="CA64" s="624">
        <v>38911</v>
      </c>
      <c r="CB64" s="624">
        <v>28159</v>
      </c>
      <c r="CC64" s="669">
        <v>30964</v>
      </c>
      <c r="CD64" s="624">
        <v>32125</v>
      </c>
      <c r="CE64" s="1098">
        <v>31584</v>
      </c>
      <c r="CF64" s="1264">
        <f>SUM(BT64:CE64)</f>
        <v>326845</v>
      </c>
      <c r="CG64" s="622">
        <f>BW64+BX64+BY64+BZ64+CA64+CB64+CC64+CD64+CE64+CJ64+CK64+CL64</f>
        <v>349826</v>
      </c>
      <c r="CH64" s="1312">
        <f>BT64+BU64+BV64+BW64+BX64+BY64</f>
        <v>133375</v>
      </c>
      <c r="CI64" s="1463">
        <f>BW64+BX64+BY64+BZ64+CA64+CB64</f>
        <v>186795</v>
      </c>
      <c r="CJ64" s="1256">
        <v>23477</v>
      </c>
      <c r="CK64" s="624">
        <v>26072</v>
      </c>
      <c r="CL64" s="624">
        <v>18809</v>
      </c>
      <c r="CM64" s="624">
        <v>10485</v>
      </c>
      <c r="CN64" s="624">
        <v>22281</v>
      </c>
      <c r="CO64" s="624">
        <v>35791</v>
      </c>
      <c r="CP64" s="1416">
        <v>35417</v>
      </c>
      <c r="CQ64" s="1416">
        <v>35587</v>
      </c>
      <c r="CR64" s="1416">
        <v>37296</v>
      </c>
      <c r="CS64" s="1416">
        <v>41920</v>
      </c>
      <c r="CT64" s="1416">
        <v>43106</v>
      </c>
      <c r="CU64" s="1416">
        <v>56408</v>
      </c>
      <c r="CV64" s="2102">
        <f>SUM(CJ64:CU64)</f>
        <v>386649</v>
      </c>
      <c r="CW64" s="622">
        <v>476356</v>
      </c>
      <c r="CX64" s="591">
        <v>136915</v>
      </c>
      <c r="CY64" s="2109">
        <f>CM64+CN64+CO64+CP64+CQ64+CR64</f>
        <v>176857</v>
      </c>
      <c r="CZ64" s="1416">
        <v>40866</v>
      </c>
      <c r="DA64" s="1416">
        <v>47915</v>
      </c>
      <c r="DB64" s="1416">
        <v>69284</v>
      </c>
      <c r="DC64" s="1416">
        <v>66778</v>
      </c>
      <c r="DD64" s="1416">
        <v>68310</v>
      </c>
      <c r="DE64" s="1416">
        <v>55863</v>
      </c>
      <c r="DF64" s="1416">
        <v>66478</v>
      </c>
      <c r="DG64" s="1416">
        <v>58756</v>
      </c>
      <c r="DH64" s="1416">
        <v>50600</v>
      </c>
      <c r="DI64" s="1416">
        <v>48872</v>
      </c>
      <c r="DJ64" s="1416">
        <v>47246</v>
      </c>
      <c r="DK64" s="1416">
        <v>53478</v>
      </c>
      <c r="DL64" s="2094">
        <f>SUM(CZ64:DK64)</f>
        <v>674446</v>
      </c>
      <c r="DM64" s="1614"/>
      <c r="DN64" s="1454">
        <f>CZ64+DA64+DB64+DC64+DD64+DE64</f>
        <v>349016</v>
      </c>
      <c r="DO64" s="2185">
        <f>DC64+DD64+DE64+DF64+DG64+DH64</f>
        <v>366785</v>
      </c>
      <c r="DP64" s="2508">
        <v>46704</v>
      </c>
      <c r="DQ64" s="2497"/>
      <c r="DR64" s="2487"/>
      <c r="DS64" s="2487"/>
      <c r="DT64" s="2487"/>
      <c r="DU64" s="2487"/>
      <c r="DV64" s="2487"/>
      <c r="DW64" s="2487"/>
      <c r="DX64" s="2487"/>
      <c r="DY64" s="2487"/>
      <c r="DZ64" s="2487"/>
      <c r="EA64" s="2488"/>
      <c r="EB64" s="2118">
        <f>SUM(DP64:EA64)</f>
        <v>46704</v>
      </c>
      <c r="EC64" s="622"/>
      <c r="ED64" s="1454">
        <f>DP64+DQ64+DR64+DS64+DT64+DU64</f>
        <v>46704</v>
      </c>
      <c r="EE64" s="1458">
        <f>DS64+DT64+DU64+DV64+DW64+DX64</f>
        <v>0</v>
      </c>
    </row>
    <row r="65" spans="2:135" ht="27" customHeight="1" thickBot="1">
      <c r="B65" s="108"/>
      <c r="C65" s="108"/>
      <c r="D65" s="2574"/>
      <c r="E65" s="108"/>
      <c r="F65" s="108"/>
      <c r="G65" s="843" t="e">
        <f>G66-100</f>
        <v>#DIV/0!</v>
      </c>
      <c r="H65" s="598">
        <f t="shared" ref="H65:BX65" si="115">H66-100</f>
        <v>-19.490157989143626</v>
      </c>
      <c r="I65" s="599">
        <f t="shared" si="115"/>
        <v>-6.2724143199978499</v>
      </c>
      <c r="J65" s="600">
        <f>J66-100</f>
        <v>-44.62466479231734</v>
      </c>
      <c r="K65" s="844">
        <f>K66-100</f>
        <v>-19.621423289151835</v>
      </c>
      <c r="L65" s="598">
        <f t="shared" si="115"/>
        <v>-4.5357033404842184</v>
      </c>
      <c r="M65" s="599">
        <f t="shared" si="115"/>
        <v>1.0702110214473777</v>
      </c>
      <c r="N65" s="600">
        <f>N66-100</f>
        <v>11.603719381353855</v>
      </c>
      <c r="O65" s="844">
        <f>O66-100</f>
        <v>-9.1110953838532112</v>
      </c>
      <c r="P65" s="598">
        <f t="shared" si="115"/>
        <v>-5.3993732324390464</v>
      </c>
      <c r="Q65" s="599">
        <f t="shared" si="115"/>
        <v>1.9507659318085899</v>
      </c>
      <c r="R65" s="600">
        <f>R66-100</f>
        <v>-6.5224471784742377</v>
      </c>
      <c r="S65" s="844">
        <f>S66-100</f>
        <v>-31.430128772909995</v>
      </c>
      <c r="T65" s="598">
        <f t="shared" si="115"/>
        <v>87.019052082155042</v>
      </c>
      <c r="U65" s="599">
        <f t="shared" si="115"/>
        <v>62.150478592468176</v>
      </c>
      <c r="V65" s="600">
        <f>V66-100</f>
        <v>101.59040586258445</v>
      </c>
      <c r="W65" s="844">
        <f>W66-100</f>
        <v>151.94611628435158</v>
      </c>
      <c r="X65" s="598">
        <f t="shared" si="115"/>
        <v>4.1034104360899732</v>
      </c>
      <c r="Y65" s="599">
        <f t="shared" si="115"/>
        <v>-1.8931708674952574</v>
      </c>
      <c r="Z65" s="600">
        <f>Z66-100</f>
        <v>3.2951041777014467</v>
      </c>
      <c r="AA65" s="844">
        <f>AA66-100</f>
        <v>11.391000107047674</v>
      </c>
      <c r="AB65" s="598">
        <f t="shared" si="115"/>
        <v>-9.5983909076321225</v>
      </c>
      <c r="AC65" s="599">
        <f t="shared" si="115"/>
        <v>-6.4999151714414438</v>
      </c>
      <c r="AD65" s="600">
        <f>AD66-100</f>
        <v>-9.9823497978592997</v>
      </c>
      <c r="AE65" s="844">
        <f>AE66-100</f>
        <v>-4.0324054333922135</v>
      </c>
      <c r="AF65" s="598">
        <f t="shared" si="115"/>
        <v>-12.813654350533881</v>
      </c>
      <c r="AG65" s="599">
        <f t="shared" si="115"/>
        <v>-11.700167373179625</v>
      </c>
      <c r="AH65" s="600">
        <f>AH66-100</f>
        <v>-17.445869535236525</v>
      </c>
      <c r="AI65" s="842">
        <f>AI66-100</f>
        <v>-19.150640181252967</v>
      </c>
      <c r="AJ65" s="598">
        <f t="shared" si="115"/>
        <v>-3.7385999031123447</v>
      </c>
      <c r="AK65" s="599">
        <f t="shared" si="115"/>
        <v>-4.2562162085556565</v>
      </c>
      <c r="AL65" s="600">
        <f>AL66-100</f>
        <v>-4.6185920485831105</v>
      </c>
      <c r="AM65" s="842">
        <f>AM66-100</f>
        <v>-3.9806053022601162</v>
      </c>
      <c r="AN65" s="483">
        <f t="shared" si="115"/>
        <v>-100</v>
      </c>
      <c r="AO65" s="601">
        <f t="shared" si="115"/>
        <v>-100</v>
      </c>
      <c r="AP65" s="601">
        <f t="shared" si="115"/>
        <v>-100</v>
      </c>
      <c r="AQ65" s="601">
        <f t="shared" si="115"/>
        <v>-100</v>
      </c>
      <c r="AR65" s="601">
        <f t="shared" si="115"/>
        <v>-100</v>
      </c>
      <c r="AS65" s="601">
        <f t="shared" si="115"/>
        <v>-100</v>
      </c>
      <c r="AT65" s="601">
        <f t="shared" si="115"/>
        <v>-100</v>
      </c>
      <c r="AU65" s="601">
        <f t="shared" si="115"/>
        <v>-100</v>
      </c>
      <c r="AV65" s="601">
        <f t="shared" si="115"/>
        <v>-100</v>
      </c>
      <c r="AW65" s="601">
        <f t="shared" si="115"/>
        <v>-100</v>
      </c>
      <c r="AX65" s="601">
        <f t="shared" si="115"/>
        <v>-100</v>
      </c>
      <c r="AY65" s="601">
        <f t="shared" si="115"/>
        <v>-100</v>
      </c>
      <c r="AZ65" s="172">
        <f t="shared" si="115"/>
        <v>-7.4685649269189298</v>
      </c>
      <c r="BA65" s="168">
        <f t="shared" si="115"/>
        <v>-5.9485703078454435</v>
      </c>
      <c r="BB65" s="1258">
        <f>BB66-100</f>
        <v>-7.9701149250207521</v>
      </c>
      <c r="BC65" s="846">
        <f>BC66-100</f>
        <v>-10.037601129391334</v>
      </c>
      <c r="BD65" s="170">
        <f t="shared" si="115"/>
        <v>6.309327933173023</v>
      </c>
      <c r="BE65" s="171">
        <f t="shared" si="115"/>
        <v>-4.4065773050415089</v>
      </c>
      <c r="BF65" s="171">
        <f t="shared" si="115"/>
        <v>1.088504110595693</v>
      </c>
      <c r="BG65" s="171">
        <f t="shared" si="115"/>
        <v>-6.4623148451006927</v>
      </c>
      <c r="BH65" s="171">
        <f t="shared" si="115"/>
        <v>4.2331531056310183</v>
      </c>
      <c r="BI65" s="171">
        <f t="shared" si="115"/>
        <v>7.7008604853524076</v>
      </c>
      <c r="BJ65" s="171">
        <f t="shared" si="115"/>
        <v>-2.6689173776176034</v>
      </c>
      <c r="BK65" s="171">
        <f t="shared" si="115"/>
        <v>5.4722135148448388</v>
      </c>
      <c r="BL65" s="171">
        <f t="shared" si="115"/>
        <v>-9.9143259025616999</v>
      </c>
      <c r="BM65" s="171">
        <f t="shared" si="115"/>
        <v>-3.8009229395127306</v>
      </c>
      <c r="BN65" s="171">
        <f t="shared" si="115"/>
        <v>-6.321322032293196</v>
      </c>
      <c r="BO65" s="171">
        <f t="shared" si="115"/>
        <v>-10.746393476897339</v>
      </c>
      <c r="BP65" s="1070">
        <f t="shared" si="115"/>
        <v>-1.8779361225841029</v>
      </c>
      <c r="BQ65" s="1297">
        <f t="shared" si="115"/>
        <v>-6.3873653396706089</v>
      </c>
      <c r="BR65" s="605">
        <f>BR66-100</f>
        <v>1.3199490226584345</v>
      </c>
      <c r="BS65" s="1310">
        <f>BS66-100</f>
        <v>-0.38854142304238337</v>
      </c>
      <c r="BT65" s="170">
        <f t="shared" si="115"/>
        <v>-25.531281623906182</v>
      </c>
      <c r="BU65" s="606">
        <f t="shared" si="115"/>
        <v>-22.827135963667331</v>
      </c>
      <c r="BV65" s="604">
        <f t="shared" si="115"/>
        <v>-12.435256701499327</v>
      </c>
      <c r="BW65" s="604">
        <f t="shared" si="115"/>
        <v>21.615546008592261</v>
      </c>
      <c r="BX65" s="604">
        <f t="shared" si="115"/>
        <v>45.377867746288814</v>
      </c>
      <c r="BY65" s="604">
        <f t="shared" ref="BY65:EE65" si="116">BY66-100</f>
        <v>30.979846492212403</v>
      </c>
      <c r="BZ65" s="173">
        <f t="shared" si="116"/>
        <v>48.715665135464519</v>
      </c>
      <c r="CA65" s="604">
        <f t="shared" si="116"/>
        <v>65.206130853819047</v>
      </c>
      <c r="CB65" s="604">
        <f t="shared" si="116"/>
        <v>33.233972084220511</v>
      </c>
      <c r="CC65" s="173">
        <v>59.715273121163676</v>
      </c>
      <c r="CD65" s="604">
        <f t="shared" si="116"/>
        <v>62.378689850384148</v>
      </c>
      <c r="CE65" s="1095">
        <f t="shared" si="116"/>
        <v>47.969079409697827</v>
      </c>
      <c r="CF65" s="1265">
        <f t="shared" si="116"/>
        <v>31.278341654248891</v>
      </c>
      <c r="CG65" s="1297">
        <f t="shared" si="116"/>
        <v>47.03266589331048</v>
      </c>
      <c r="CH65" s="605">
        <f>CH66-100</f>
        <v>8.9371329625182767</v>
      </c>
      <c r="CI65" s="1464">
        <f t="shared" si="116"/>
        <v>41.477066165778012</v>
      </c>
      <c r="CJ65" s="1254">
        <f t="shared" si="116"/>
        <v>87.665867306155064</v>
      </c>
      <c r="CK65" s="175">
        <f t="shared" si="116"/>
        <v>91.790495806973667</v>
      </c>
      <c r="CL65" s="604">
        <f t="shared" si="116"/>
        <v>-2.4075131012296964</v>
      </c>
      <c r="CM65" s="604">
        <f t="shared" si="116"/>
        <v>-56.931608133086876</v>
      </c>
      <c r="CN65" s="604">
        <f t="shared" si="116"/>
        <v>-35.364933859364129</v>
      </c>
      <c r="CO65" s="604">
        <f t="shared" si="116"/>
        <v>22.651725437784862</v>
      </c>
      <c r="CP65" s="1413">
        <f t="shared" si="116"/>
        <v>11.630472468244719</v>
      </c>
      <c r="CQ65" s="1413">
        <f t="shared" si="116"/>
        <v>-8.5425715093418404</v>
      </c>
      <c r="CR65" s="1413">
        <f t="shared" si="116"/>
        <v>32.447885223196835</v>
      </c>
      <c r="CS65" s="1413">
        <f t="shared" si="116"/>
        <v>35.383025448908398</v>
      </c>
      <c r="CT65" s="1411">
        <f t="shared" si="116"/>
        <v>34.182101167315182</v>
      </c>
      <c r="CU65" s="1413">
        <f t="shared" si="116"/>
        <v>78.596757852076991</v>
      </c>
      <c r="CV65" s="2103">
        <f t="shared" si="116"/>
        <v>18.297358074928496</v>
      </c>
      <c r="CW65" s="1297">
        <f t="shared" si="116"/>
        <v>36.169409935224962</v>
      </c>
      <c r="CX65" s="605">
        <f>CX66-100</f>
        <v>2.6541705716963406</v>
      </c>
      <c r="CY65" s="1708">
        <f t="shared" si="116"/>
        <v>-5.3202708851950007</v>
      </c>
      <c r="CZ65" s="1413">
        <f t="shared" si="116"/>
        <v>74.068236997912862</v>
      </c>
      <c r="DA65" s="1413">
        <f t="shared" si="116"/>
        <v>83.779533599263573</v>
      </c>
      <c r="DB65" s="1413">
        <f t="shared" si="116"/>
        <v>268.35557445903555</v>
      </c>
      <c r="DC65" s="1413">
        <f t="shared" si="116"/>
        <v>536.89079637577493</v>
      </c>
      <c r="DD65" s="1413">
        <f t="shared" si="116"/>
        <v>206.58408509492392</v>
      </c>
      <c r="DE65" s="1413">
        <f t="shared" si="116"/>
        <v>56.081137716185623</v>
      </c>
      <c r="DF65" s="1413">
        <f t="shared" si="116"/>
        <v>87.700821639325767</v>
      </c>
      <c r="DG65" s="1413">
        <f t="shared" si="116"/>
        <v>65.105235057745801</v>
      </c>
      <c r="DH65" s="1413">
        <f t="shared" si="116"/>
        <v>35.671385671385679</v>
      </c>
      <c r="DI65" s="1413">
        <f t="shared" si="116"/>
        <v>16.583969465648863</v>
      </c>
      <c r="DJ65" s="1413">
        <f t="shared" si="116"/>
        <v>9.6042314294993787</v>
      </c>
      <c r="DK65" s="1413">
        <f t="shared" si="116"/>
        <v>-5.1942986810381484</v>
      </c>
      <c r="DL65" s="2095">
        <f t="shared" si="116"/>
        <v>74.43365946892402</v>
      </c>
      <c r="DM65" s="1616">
        <f t="shared" si="116"/>
        <v>-100</v>
      </c>
      <c r="DN65" s="1448">
        <f>DN66-100</f>
        <v>154.91436292590294</v>
      </c>
      <c r="DO65" s="1578">
        <f t="shared" si="116"/>
        <v>107.39071679379384</v>
      </c>
      <c r="DP65" s="2503">
        <f t="shared" si="116"/>
        <v>14.285714285714278</v>
      </c>
      <c r="DQ65" s="2494">
        <f t="shared" si="116"/>
        <v>-100</v>
      </c>
      <c r="DR65" s="2482">
        <f t="shared" si="116"/>
        <v>-100</v>
      </c>
      <c r="DS65" s="2482">
        <f t="shared" si="116"/>
        <v>-100</v>
      </c>
      <c r="DT65" s="2482">
        <f t="shared" si="116"/>
        <v>-100</v>
      </c>
      <c r="DU65" s="2482">
        <f t="shared" si="116"/>
        <v>-100</v>
      </c>
      <c r="DV65" s="2482">
        <f t="shared" si="116"/>
        <v>-100</v>
      </c>
      <c r="DW65" s="2482">
        <f t="shared" si="116"/>
        <v>-100</v>
      </c>
      <c r="DX65" s="2482">
        <f t="shared" si="116"/>
        <v>-100</v>
      </c>
      <c r="DY65" s="2482">
        <f t="shared" si="116"/>
        <v>-100</v>
      </c>
      <c r="DZ65" s="2482">
        <f t="shared" si="116"/>
        <v>-100</v>
      </c>
      <c r="EA65" s="2479">
        <f t="shared" si="116"/>
        <v>-100</v>
      </c>
      <c r="EB65" s="2121">
        <f t="shared" si="116"/>
        <v>-93.075205427862272</v>
      </c>
      <c r="EC65" s="1297" t="e">
        <f t="shared" si="116"/>
        <v>#DIV/0!</v>
      </c>
      <c r="ED65" s="1448">
        <f>ED66-100</f>
        <v>-86.618378527058937</v>
      </c>
      <c r="EE65" s="1459">
        <f t="shared" si="116"/>
        <v>-100</v>
      </c>
    </row>
    <row r="66" spans="2:135" s="884" customFormat="1" ht="27.75" hidden="1" customHeight="1" thickBot="1">
      <c r="B66" s="866"/>
      <c r="C66" s="866"/>
      <c r="D66" s="2575"/>
      <c r="E66" s="854"/>
      <c r="F66" s="854"/>
      <c r="G66" s="874" t="e">
        <f>G64/A64*100</f>
        <v>#DIV/0!</v>
      </c>
      <c r="H66" s="875">
        <v>80.509842010856374</v>
      </c>
      <c r="I66" s="875">
        <v>93.72758568000215</v>
      </c>
      <c r="J66" s="875">
        <v>55.37533520768266</v>
      </c>
      <c r="K66" s="874">
        <f>K64/G64*100</f>
        <v>80.378576710848165</v>
      </c>
      <c r="L66" s="875">
        <v>95.464296659515782</v>
      </c>
      <c r="M66" s="875">
        <v>101.07021102144738</v>
      </c>
      <c r="N66" s="875">
        <v>111.60371938135386</v>
      </c>
      <c r="O66" s="874">
        <f>O64/K64*100</f>
        <v>90.888904616146789</v>
      </c>
      <c r="P66" s="875">
        <v>94.600626767560954</v>
      </c>
      <c r="Q66" s="875">
        <v>101.95076593180859</v>
      </c>
      <c r="R66" s="875">
        <v>93.477552821525762</v>
      </c>
      <c r="S66" s="874">
        <f>S64/O64*100</f>
        <v>68.569871227090005</v>
      </c>
      <c r="T66" s="875">
        <v>187.01905208215504</v>
      </c>
      <c r="U66" s="875">
        <v>162.15047859246818</v>
      </c>
      <c r="V66" s="875">
        <v>201.59040586258445</v>
      </c>
      <c r="W66" s="874">
        <f>W64/S64*100</f>
        <v>251.94611628435158</v>
      </c>
      <c r="X66" s="875">
        <v>104.10341043608997</v>
      </c>
      <c r="Y66" s="875">
        <v>98.106829132504743</v>
      </c>
      <c r="Z66" s="875">
        <v>103.29510417770145</v>
      </c>
      <c r="AA66" s="874">
        <f>AA64/W64*100</f>
        <v>111.39100010704767</v>
      </c>
      <c r="AB66" s="875">
        <v>90.401609092367877</v>
      </c>
      <c r="AC66" s="875">
        <v>93.500084828558556</v>
      </c>
      <c r="AD66" s="875">
        <v>90.0176502021407</v>
      </c>
      <c r="AE66" s="874">
        <v>95.967594566607787</v>
      </c>
      <c r="AF66" s="875">
        <v>87.186345649466119</v>
      </c>
      <c r="AG66" s="875">
        <v>88.299832626820375</v>
      </c>
      <c r="AH66" s="875">
        <v>82.554130464763475</v>
      </c>
      <c r="AI66" s="875">
        <f>AI64/AE64*100</f>
        <v>80.849359818747033</v>
      </c>
      <c r="AJ66" s="875">
        <v>96.261400096887655</v>
      </c>
      <c r="AK66" s="876">
        <v>95.743783791444343</v>
      </c>
      <c r="AL66" s="875">
        <v>95.38140795141689</v>
      </c>
      <c r="AM66" s="875">
        <f>AM64/AI64*100</f>
        <v>96.019394697739884</v>
      </c>
      <c r="AN66" s="876"/>
      <c r="AO66" s="878"/>
      <c r="AP66" s="878"/>
      <c r="AQ66" s="878"/>
      <c r="AR66" s="878"/>
      <c r="AS66" s="878"/>
      <c r="AT66" s="878"/>
      <c r="AU66" s="878"/>
      <c r="AV66" s="878"/>
      <c r="AW66" s="878"/>
      <c r="AX66" s="878"/>
      <c r="AY66" s="881"/>
      <c r="AZ66" s="875">
        <v>92.53143507308107</v>
      </c>
      <c r="BA66" s="875">
        <v>94.051429692154557</v>
      </c>
      <c r="BB66" s="879">
        <v>92.029885074979248</v>
      </c>
      <c r="BC66" s="875">
        <f>BC64/AM64*100</f>
        <v>89.962398870608666</v>
      </c>
      <c r="BD66" s="876">
        <v>106.30932793317302</v>
      </c>
      <c r="BE66" s="878">
        <v>95.593422694958491</v>
      </c>
      <c r="BF66" s="878">
        <v>101.08850411059569</v>
      </c>
      <c r="BG66" s="878">
        <v>93.537685154899307</v>
      </c>
      <c r="BH66" s="878">
        <v>104.23315310563102</v>
      </c>
      <c r="BI66" s="878">
        <v>107.70086048535241</v>
      </c>
      <c r="BJ66" s="878">
        <v>97.331082622382397</v>
      </c>
      <c r="BK66" s="878">
        <v>105.47221351484484</v>
      </c>
      <c r="BL66" s="878">
        <v>90.0856740974383</v>
      </c>
      <c r="BM66" s="878">
        <v>96.199077060487269</v>
      </c>
      <c r="BN66" s="878">
        <v>93.678677967706804</v>
      </c>
      <c r="BO66" s="878">
        <v>89.253606523102661</v>
      </c>
      <c r="BP66" s="1104">
        <v>98.122063877415897</v>
      </c>
      <c r="BQ66" s="876">
        <v>93.612634660329391</v>
      </c>
      <c r="BR66" s="875">
        <v>101.31994902265843</v>
      </c>
      <c r="BS66" s="879">
        <f>BS64/BC64*100</f>
        <v>99.611458576957617</v>
      </c>
      <c r="BT66" s="893">
        <v>74.468718376093818</v>
      </c>
      <c r="BU66" s="894">
        <v>77.172864036332669</v>
      </c>
      <c r="BV66" s="894">
        <v>87.564743298500673</v>
      </c>
      <c r="BW66" s="894">
        <v>121.61554600859226</v>
      </c>
      <c r="BX66" s="894">
        <v>145.37786774628881</v>
      </c>
      <c r="BY66" s="880">
        <f>BY64/BI64*100</f>
        <v>130.9798464922124</v>
      </c>
      <c r="BZ66" s="881">
        <f>BZ64/BJ64*100</f>
        <v>148.71566513546452</v>
      </c>
      <c r="CA66" s="880">
        <f>CA64/BK64*100</f>
        <v>165.20613085381905</v>
      </c>
      <c r="CB66" s="880">
        <f>CB64/BL64*100</f>
        <v>133.23397208422051</v>
      </c>
      <c r="CC66" s="881">
        <v>159.71527312116368</v>
      </c>
      <c r="CD66" s="880">
        <f>CD64/BN64*100</f>
        <v>162.37868985038415</v>
      </c>
      <c r="CE66" s="1110">
        <f>CE64/BO64*100</f>
        <v>147.96907940969783</v>
      </c>
      <c r="CF66" s="880">
        <f>CF64/SUM(BD64:BO64)*100</f>
        <v>131.27834165424889</v>
      </c>
      <c r="CG66" s="876">
        <f t="shared" ref="CG66:CU66" si="117">CG64/BQ64*100</f>
        <v>147.03266589331048</v>
      </c>
      <c r="CH66" s="874">
        <f t="shared" si="117"/>
        <v>108.93713296251828</v>
      </c>
      <c r="CI66" s="1465">
        <f t="shared" si="117"/>
        <v>141.47706616577801</v>
      </c>
      <c r="CJ66" s="1253">
        <f t="shared" si="117"/>
        <v>187.66586730615506</v>
      </c>
      <c r="CK66" s="1277">
        <f t="shared" si="117"/>
        <v>191.79049580697367</v>
      </c>
      <c r="CL66" s="1277">
        <f t="shared" si="117"/>
        <v>97.592486898770304</v>
      </c>
      <c r="CM66" s="1277">
        <f t="shared" si="117"/>
        <v>43.068391866913124</v>
      </c>
      <c r="CN66" s="1277">
        <f t="shared" si="117"/>
        <v>64.635066140635871</v>
      </c>
      <c r="CO66" s="1277">
        <f t="shared" si="117"/>
        <v>122.65172543778486</v>
      </c>
      <c r="CP66" s="1412">
        <f t="shared" si="117"/>
        <v>111.63047246824472</v>
      </c>
      <c r="CQ66" s="1412">
        <f t="shared" si="117"/>
        <v>91.45742849065816</v>
      </c>
      <c r="CR66" s="1412">
        <f>CR64/CB64*100</f>
        <v>132.44788522319683</v>
      </c>
      <c r="CS66" s="1412">
        <f t="shared" si="117"/>
        <v>135.3830254489084</v>
      </c>
      <c r="CT66" s="1412">
        <f t="shared" si="117"/>
        <v>134.18210116731518</v>
      </c>
      <c r="CU66" s="1412">
        <f t="shared" si="117"/>
        <v>178.59675785207699</v>
      </c>
      <c r="CV66" s="2105">
        <f>CV64/SUM(BT64:CE64)*100</f>
        <v>118.2973580749285</v>
      </c>
      <c r="CW66" s="876">
        <f t="shared" ref="CW66:DK66" si="118">CW64/CG64*100</f>
        <v>136.16940993522496</v>
      </c>
      <c r="CX66" s="874">
        <f t="shared" si="118"/>
        <v>102.65417057169634</v>
      </c>
      <c r="CY66" s="877">
        <f t="shared" si="118"/>
        <v>94.679729114804999</v>
      </c>
      <c r="CZ66" s="1622">
        <f t="shared" si="118"/>
        <v>174.06823699791286</v>
      </c>
      <c r="DA66" s="1622">
        <f t="shared" si="118"/>
        <v>183.77953359926357</v>
      </c>
      <c r="DB66" s="1622">
        <f t="shared" si="118"/>
        <v>368.35557445903555</v>
      </c>
      <c r="DC66" s="1622">
        <f t="shared" si="118"/>
        <v>636.89079637577493</v>
      </c>
      <c r="DD66" s="1622">
        <f t="shared" si="118"/>
        <v>306.58408509492392</v>
      </c>
      <c r="DE66" s="1622">
        <f t="shared" si="118"/>
        <v>156.08113771618562</v>
      </c>
      <c r="DF66" s="1622">
        <f t="shared" si="118"/>
        <v>187.70082163932577</v>
      </c>
      <c r="DG66" s="1622">
        <f t="shared" si="118"/>
        <v>165.1052350577458</v>
      </c>
      <c r="DH66" s="1622">
        <f t="shared" si="118"/>
        <v>135.67138567138568</v>
      </c>
      <c r="DI66" s="1622">
        <f t="shared" si="118"/>
        <v>116.58396946564886</v>
      </c>
      <c r="DJ66" s="1412">
        <f t="shared" si="118"/>
        <v>109.60423142949938</v>
      </c>
      <c r="DK66" s="1622">
        <f t="shared" si="118"/>
        <v>94.805701318961852</v>
      </c>
      <c r="DL66" s="2096">
        <f>DL64/SUM(CJ64:CU64)*100</f>
        <v>174.43365946892402</v>
      </c>
      <c r="DM66" s="877">
        <f t="shared" ref="DM66:EA66" si="119">DM64/CW64*100</f>
        <v>0</v>
      </c>
      <c r="DN66" s="1093">
        <f t="shared" si="119"/>
        <v>254.91436292590294</v>
      </c>
      <c r="DO66" s="882">
        <f t="shared" si="119"/>
        <v>207.39071679379384</v>
      </c>
      <c r="DP66" s="2502">
        <f t="shared" si="119"/>
        <v>114.28571428571428</v>
      </c>
      <c r="DQ66" s="2493">
        <f t="shared" si="119"/>
        <v>0</v>
      </c>
      <c r="DR66" s="2480">
        <f t="shared" si="119"/>
        <v>0</v>
      </c>
      <c r="DS66" s="2480">
        <f t="shared" si="119"/>
        <v>0</v>
      </c>
      <c r="DT66" s="2480">
        <f t="shared" si="119"/>
        <v>0</v>
      </c>
      <c r="DU66" s="2480">
        <f t="shared" si="119"/>
        <v>0</v>
      </c>
      <c r="DV66" s="2480">
        <f t="shared" si="119"/>
        <v>0</v>
      </c>
      <c r="DW66" s="2480">
        <f t="shared" si="119"/>
        <v>0</v>
      </c>
      <c r="DX66" s="2480">
        <f t="shared" si="119"/>
        <v>0</v>
      </c>
      <c r="DY66" s="2480">
        <f t="shared" si="119"/>
        <v>0</v>
      </c>
      <c r="DZ66" s="2480">
        <f t="shared" si="119"/>
        <v>0</v>
      </c>
      <c r="EA66" s="2481">
        <f t="shared" si="119"/>
        <v>0</v>
      </c>
      <c r="EB66" s="2120">
        <f>EB64/SUM(CZ64:DK64)*100</f>
        <v>6.9247945721377251</v>
      </c>
      <c r="EC66" s="876" t="e">
        <f>EC64/DM64*100</f>
        <v>#DIV/0!</v>
      </c>
      <c r="ED66" s="1093">
        <f>ED64/DN64*100</f>
        <v>13.381621472941069</v>
      </c>
      <c r="EE66" s="883">
        <f>EE64/DO64*100</f>
        <v>0</v>
      </c>
    </row>
    <row r="67" spans="2:135" ht="27.75" customHeight="1">
      <c r="B67" s="108"/>
      <c r="C67" s="108"/>
      <c r="D67" s="2573" t="s">
        <v>42</v>
      </c>
      <c r="E67" s="588"/>
      <c r="F67" s="588"/>
      <c r="G67" s="743">
        <v>31644</v>
      </c>
      <c r="H67" s="589">
        <v>54848</v>
      </c>
      <c r="I67" s="590">
        <v>64121</v>
      </c>
      <c r="J67" s="591">
        <v>18182</v>
      </c>
      <c r="K67" s="743">
        <v>27334</v>
      </c>
      <c r="L67" s="589">
        <v>70561</v>
      </c>
      <c r="M67" s="590">
        <v>76113</v>
      </c>
      <c r="N67" s="591">
        <v>35119</v>
      </c>
      <c r="O67" s="743">
        <v>33899</v>
      </c>
      <c r="P67" s="589">
        <v>83110</v>
      </c>
      <c r="Q67" s="590">
        <v>78340</v>
      </c>
      <c r="R67" s="591">
        <v>45317</v>
      </c>
      <c r="S67" s="743">
        <v>38362</v>
      </c>
      <c r="T67" s="589">
        <v>107187</v>
      </c>
      <c r="U67" s="590">
        <v>124244</v>
      </c>
      <c r="V67" s="591">
        <v>44140</v>
      </c>
      <c r="W67" s="743">
        <v>56143</v>
      </c>
      <c r="X67" s="589">
        <v>153207</v>
      </c>
      <c r="Y67" s="590">
        <v>160766</v>
      </c>
      <c r="Z67" s="591">
        <v>73463</v>
      </c>
      <c r="AA67" s="743">
        <v>74434</v>
      </c>
      <c r="AB67" s="612">
        <v>171919</v>
      </c>
      <c r="AC67" s="590">
        <v>176504</v>
      </c>
      <c r="AD67" s="591">
        <v>87547</v>
      </c>
      <c r="AE67" s="743">
        <v>81243</v>
      </c>
      <c r="AF67" s="612">
        <v>201362</v>
      </c>
      <c r="AG67" s="590">
        <v>220590</v>
      </c>
      <c r="AH67" s="591">
        <v>97301</v>
      </c>
      <c r="AI67" s="743">
        <v>96449</v>
      </c>
      <c r="AJ67" s="612">
        <v>285954</v>
      </c>
      <c r="AK67" s="622">
        <v>318973</v>
      </c>
      <c r="AL67" s="591">
        <v>140176</v>
      </c>
      <c r="AM67" s="743">
        <v>141446</v>
      </c>
      <c r="AN67" s="625">
        <v>30363</v>
      </c>
      <c r="AO67" s="626">
        <v>28082</v>
      </c>
      <c r="AP67" s="626">
        <v>43762</v>
      </c>
      <c r="AQ67" s="626">
        <v>30262</v>
      </c>
      <c r="AR67" s="626">
        <v>33817</v>
      </c>
      <c r="AS67" s="626">
        <v>34618</v>
      </c>
      <c r="AT67" s="626">
        <v>31628</v>
      </c>
      <c r="AU67" s="626">
        <v>24185</v>
      </c>
      <c r="AV67" s="626">
        <v>40551</v>
      </c>
      <c r="AW67" s="626">
        <v>33501</v>
      </c>
      <c r="AX67" s="626">
        <v>32537</v>
      </c>
      <c r="AY67" s="627">
        <v>29634</v>
      </c>
      <c r="AZ67" s="612">
        <v>392940</v>
      </c>
      <c r="BA67" s="590">
        <v>411313</v>
      </c>
      <c r="BB67" s="611">
        <v>200904</v>
      </c>
      <c r="BC67" s="743">
        <v>195061</v>
      </c>
      <c r="BD67" s="593">
        <v>39331</v>
      </c>
      <c r="BE67" s="594">
        <v>32721</v>
      </c>
      <c r="BF67" s="594">
        <v>48528</v>
      </c>
      <c r="BG67" s="594">
        <v>40819</v>
      </c>
      <c r="BH67" s="594">
        <v>41087</v>
      </c>
      <c r="BI67" s="594">
        <v>45652</v>
      </c>
      <c r="BJ67" s="594">
        <v>39783</v>
      </c>
      <c r="BK67" s="594">
        <v>30217</v>
      </c>
      <c r="BL67" s="594">
        <v>46441</v>
      </c>
      <c r="BM67" s="594">
        <v>38589</v>
      </c>
      <c r="BN67" s="594">
        <v>37242</v>
      </c>
      <c r="BO67" s="594">
        <v>25309</v>
      </c>
      <c r="BP67" s="1106">
        <v>465719</v>
      </c>
      <c r="BQ67" s="1307">
        <v>479360</v>
      </c>
      <c r="BR67" s="1315">
        <v>248138</v>
      </c>
      <c r="BS67" s="1309">
        <f>BG67+BH67+BI67+BJ67+BK67+BL67</f>
        <v>243999</v>
      </c>
      <c r="BT67" s="623">
        <v>48408</v>
      </c>
      <c r="BU67" s="624">
        <v>33794</v>
      </c>
      <c r="BV67" s="624">
        <v>52019</v>
      </c>
      <c r="BW67" s="624">
        <v>52048</v>
      </c>
      <c r="BX67" s="624">
        <v>49931</v>
      </c>
      <c r="BY67" s="624">
        <v>49534</v>
      </c>
      <c r="BZ67" s="669">
        <v>42289</v>
      </c>
      <c r="CA67" s="624">
        <v>33690</v>
      </c>
      <c r="CB67" s="624">
        <v>49661</v>
      </c>
      <c r="CC67" s="669">
        <v>45745</v>
      </c>
      <c r="CD67" s="624">
        <v>43245</v>
      </c>
      <c r="CE67" s="1098">
        <v>34201</v>
      </c>
      <c r="CF67" s="1264">
        <f>SUM(BT67:CE67)</f>
        <v>534565</v>
      </c>
      <c r="CG67" s="622">
        <f>BW67+BX67+BY67+BZ67+CA67+CB67+CC67+CD67+CE67+CJ67+CK67+CL67</f>
        <v>532281</v>
      </c>
      <c r="CH67" s="1312">
        <f>BT67+BU67+BV67+BW67+BX67+BY67</f>
        <v>285734</v>
      </c>
      <c r="CI67" s="1463">
        <f>BW67+BX67+BY67+BZ67+CA67+CB67</f>
        <v>277153</v>
      </c>
      <c r="CJ67" s="1256">
        <v>49761</v>
      </c>
      <c r="CK67" s="624">
        <v>40837</v>
      </c>
      <c r="CL67" s="624">
        <v>41339</v>
      </c>
      <c r="CM67" s="624">
        <v>7313</v>
      </c>
      <c r="CN67" s="624">
        <v>20460</v>
      </c>
      <c r="CO67" s="624">
        <v>45514</v>
      </c>
      <c r="CP67" s="1416">
        <v>48393</v>
      </c>
      <c r="CQ67" s="1416">
        <v>36602</v>
      </c>
      <c r="CR67" s="1416">
        <v>64596</v>
      </c>
      <c r="CS67" s="1416">
        <v>54751</v>
      </c>
      <c r="CT67" s="1416">
        <v>45087</v>
      </c>
      <c r="CU67" s="1416">
        <v>52440</v>
      </c>
      <c r="CV67" s="2102">
        <f>SUM(CJ67:CU67)</f>
        <v>507093</v>
      </c>
      <c r="CW67" s="622">
        <v>530780</v>
      </c>
      <c r="CX67" s="591">
        <v>205224</v>
      </c>
      <c r="CY67" s="2109">
        <f>CM67+CN67+CO67+CP67+CQ67+CR67</f>
        <v>222878</v>
      </c>
      <c r="CZ67" s="1416">
        <v>46186</v>
      </c>
      <c r="DA67" s="1416">
        <v>43716</v>
      </c>
      <c r="DB67" s="1416">
        <v>65722</v>
      </c>
      <c r="DC67" s="1416">
        <v>55309</v>
      </c>
      <c r="DD67" s="1416">
        <v>55681</v>
      </c>
      <c r="DE67" s="1416">
        <v>66937</v>
      </c>
      <c r="DF67" s="1416">
        <v>53932</v>
      </c>
      <c r="DG67" s="1416">
        <v>41387</v>
      </c>
      <c r="DH67" s="1416">
        <v>55275</v>
      </c>
      <c r="DI67" s="1416">
        <v>37291</v>
      </c>
      <c r="DJ67" s="1416">
        <v>46058</v>
      </c>
      <c r="DK67" s="1416">
        <v>30447</v>
      </c>
      <c r="DL67" s="2094">
        <f>SUM(CZ67:DK67)</f>
        <v>597941</v>
      </c>
      <c r="DM67" s="1614"/>
      <c r="DN67" s="1454">
        <f>CZ67+DA67+DB67+DC67+DD67+DE67</f>
        <v>333551</v>
      </c>
      <c r="DO67" s="2185">
        <f>DC67+DD67+DE67+DF67+DG67+DH67</f>
        <v>328521</v>
      </c>
      <c r="DP67" s="2508">
        <v>73950</v>
      </c>
      <c r="DQ67" s="2497"/>
      <c r="DR67" s="2487"/>
      <c r="DS67" s="2487"/>
      <c r="DT67" s="2487"/>
      <c r="DU67" s="2487"/>
      <c r="DV67" s="2487"/>
      <c r="DW67" s="2487"/>
      <c r="DX67" s="2487"/>
      <c r="DY67" s="2487"/>
      <c r="DZ67" s="2487"/>
      <c r="EA67" s="2488"/>
      <c r="EB67" s="2118">
        <f>SUM(DP67:EA67)</f>
        <v>73950</v>
      </c>
      <c r="EC67" s="622"/>
      <c r="ED67" s="1454">
        <f>DP67+DQ67+DR67+DS67+DT67+DU67</f>
        <v>73950</v>
      </c>
      <c r="EE67" s="1458">
        <f>DS67+DT67+DU67+DV67+DW67+DX67</f>
        <v>0</v>
      </c>
    </row>
    <row r="68" spans="2:135" ht="27.75" customHeight="1" thickBot="1">
      <c r="B68" s="108"/>
      <c r="C68" s="108"/>
      <c r="D68" s="2574"/>
      <c r="E68" s="108"/>
      <c r="F68" s="108"/>
      <c r="G68" s="843" t="e">
        <f>G69-100</f>
        <v>#DIV/0!</v>
      </c>
      <c r="H68" s="598">
        <f t="shared" ref="H68:BX68" si="120">H69-100</f>
        <v>-5.4034942481157628</v>
      </c>
      <c r="I68" s="599">
        <f t="shared" si="120"/>
        <v>20.243408468664441</v>
      </c>
      <c r="J68" s="600">
        <f>J69-100</f>
        <v>-40.668950889215203</v>
      </c>
      <c r="K68" s="844">
        <f>K69-100</f>
        <v>-13.620275565668067</v>
      </c>
      <c r="L68" s="598">
        <f t="shared" si="120"/>
        <v>28.296382730455065</v>
      </c>
      <c r="M68" s="599">
        <f t="shared" si="120"/>
        <v>18.702141264172425</v>
      </c>
      <c r="N68" s="600">
        <f>N69-100</f>
        <v>93.152568474315245</v>
      </c>
      <c r="O68" s="844">
        <f>O69-100</f>
        <v>24.017706885197924</v>
      </c>
      <c r="P68" s="598">
        <f t="shared" si="120"/>
        <v>17.784611896089913</v>
      </c>
      <c r="Q68" s="599">
        <f t="shared" si="120"/>
        <v>2.9259127875658635</v>
      </c>
      <c r="R68" s="600">
        <f>R69-100</f>
        <v>28.981463025712571</v>
      </c>
      <c r="S68" s="844">
        <f>S69-100</f>
        <v>13.165580105607845</v>
      </c>
      <c r="T68" s="598">
        <f t="shared" si="120"/>
        <v>29.004188330444833</v>
      </c>
      <c r="U68" s="599">
        <f t="shared" si="120"/>
        <v>58.595864181771759</v>
      </c>
      <c r="V68" s="600">
        <f>V69-100</f>
        <v>-2.5542530410402406</v>
      </c>
      <c r="W68" s="844">
        <f>W69-100</f>
        <v>46.350555236953227</v>
      </c>
      <c r="X68" s="598">
        <f t="shared" si="120"/>
        <v>42.934311063841676</v>
      </c>
      <c r="Y68" s="599">
        <f t="shared" si="120"/>
        <v>29.395383278065736</v>
      </c>
      <c r="Z68" s="600">
        <f>Z69-100</f>
        <v>66.431807884005451</v>
      </c>
      <c r="AA68" s="844">
        <f>AA69-100</f>
        <v>32.5793064139786</v>
      </c>
      <c r="AB68" s="628">
        <f t="shared" ref="AB68:AK68" si="121">AB69-100</f>
        <v>12.213541156735658</v>
      </c>
      <c r="AC68" s="599">
        <f t="shared" si="121"/>
        <v>9.7893833273204507</v>
      </c>
      <c r="AD68" s="600">
        <f>AD69-100</f>
        <v>19.171555749152631</v>
      </c>
      <c r="AE68" s="844">
        <f>AE69-100</f>
        <v>9.1477013192895669</v>
      </c>
      <c r="AF68" s="628">
        <f t="shared" si="121"/>
        <v>17.126088448629886</v>
      </c>
      <c r="AG68" s="599">
        <f t="shared" si="121"/>
        <v>24.977337624076497</v>
      </c>
      <c r="AH68" s="600">
        <f>AH69-100</f>
        <v>11.141444024352637</v>
      </c>
      <c r="AI68" s="842">
        <f>AI69-100</f>
        <v>18.716689437859273</v>
      </c>
      <c r="AJ68" s="628">
        <f t="shared" si="121"/>
        <v>42.009912495902881</v>
      </c>
      <c r="AK68" s="599">
        <f t="shared" si="121"/>
        <v>44.59993653384106</v>
      </c>
      <c r="AL68" s="600">
        <f>AL69-100</f>
        <v>44.064295330983242</v>
      </c>
      <c r="AM68" s="842">
        <f>AM69-100</f>
        <v>46.653671888770219</v>
      </c>
      <c r="AN68" s="629">
        <f t="shared" si="120"/>
        <v>-89.381858620617308</v>
      </c>
      <c r="AO68" s="630">
        <f t="shared" si="120"/>
        <v>-91.196120047778336</v>
      </c>
      <c r="AP68" s="630">
        <f t="shared" si="120"/>
        <v>44.129367980766062</v>
      </c>
      <c r="AQ68" s="630">
        <f t="shared" si="120"/>
        <v>7.7629798447404141</v>
      </c>
      <c r="AR68" s="630">
        <f t="shared" si="120"/>
        <v>-22.72519537498286</v>
      </c>
      <c r="AS68" s="630">
        <f t="shared" si="120"/>
        <v>14.39428986848192</v>
      </c>
      <c r="AT68" s="630">
        <f t="shared" si="120"/>
        <v>-6.4730756719992968</v>
      </c>
      <c r="AU68" s="630">
        <f t="shared" si="120"/>
        <v>-30.137500722167658</v>
      </c>
      <c r="AV68" s="630">
        <f t="shared" si="120"/>
        <v>28.212343493107369</v>
      </c>
      <c r="AW68" s="630">
        <f t="shared" si="120"/>
        <v>38.519743642753781</v>
      </c>
      <c r="AX68" s="630">
        <f t="shared" si="120"/>
        <v>-19.762767872555543</v>
      </c>
      <c r="AY68" s="630">
        <f t="shared" si="120"/>
        <v>-11.542939016745763</v>
      </c>
      <c r="AZ68" s="631">
        <f>AZ69-100</f>
        <v>37.413709897396075</v>
      </c>
      <c r="BA68" s="603">
        <f>BA69-100</f>
        <v>28.949158706222789</v>
      </c>
      <c r="BB68" s="1257">
        <f>BB69-100</f>
        <v>43.322680059353956</v>
      </c>
      <c r="BC68" s="841">
        <f>BC69-100</f>
        <v>37.90492484764502</v>
      </c>
      <c r="BD68" s="483">
        <f>BD69-100</f>
        <v>29.539241840397835</v>
      </c>
      <c r="BE68" s="601">
        <f t="shared" si="120"/>
        <v>16.519478669610436</v>
      </c>
      <c r="BF68" s="601">
        <f t="shared" si="120"/>
        <v>10.890727114848502</v>
      </c>
      <c r="BG68" s="601">
        <f t="shared" si="120"/>
        <v>34.885334743242367</v>
      </c>
      <c r="BH68" s="601">
        <f t="shared" si="120"/>
        <v>21.498063104355808</v>
      </c>
      <c r="BI68" s="601">
        <f t="shared" si="120"/>
        <v>31.873591773066039</v>
      </c>
      <c r="BJ68" s="601">
        <f t="shared" si="120"/>
        <v>25.784115340837246</v>
      </c>
      <c r="BK68" s="601">
        <f t="shared" si="120"/>
        <v>24.941079181310727</v>
      </c>
      <c r="BL68" s="601">
        <f t="shared" si="120"/>
        <v>14.524919237503383</v>
      </c>
      <c r="BM68" s="601">
        <f t="shared" si="120"/>
        <v>15.187606340109255</v>
      </c>
      <c r="BN68" s="601">
        <f t="shared" si="120"/>
        <v>14.460460398930451</v>
      </c>
      <c r="BO68" s="601">
        <f t="shared" si="120"/>
        <v>-14.597604184241604</v>
      </c>
      <c r="BP68" s="1109">
        <f>BP69-100</f>
        <v>18.521610114495559</v>
      </c>
      <c r="BQ68" s="1296">
        <f t="shared" si="120"/>
        <v>16.543281912889142</v>
      </c>
      <c r="BR68" s="1311">
        <f>BR69-100</f>
        <v>23.510731493648706</v>
      </c>
      <c r="BS68" s="1310">
        <f>BS69-100</f>
        <v>25.088562039567108</v>
      </c>
      <c r="BT68" s="483">
        <f t="shared" si="120"/>
        <v>23.075358486728376</v>
      </c>
      <c r="BU68" s="173">
        <f t="shared" si="120"/>
        <v>3.2792396320405715</v>
      </c>
      <c r="BV68" s="604">
        <f t="shared" si="120"/>
        <v>7.1937850313221361</v>
      </c>
      <c r="BW68" s="604">
        <f t="shared" si="120"/>
        <v>27.509248144246556</v>
      </c>
      <c r="BX68" s="604">
        <f t="shared" si="120"/>
        <v>21.525056587241707</v>
      </c>
      <c r="BY68" s="604">
        <f t="shared" ref="BY68:EE68" si="122">BY69-100</f>
        <v>8.50346096556558</v>
      </c>
      <c r="BZ68" s="173">
        <f t="shared" si="122"/>
        <v>6.2991730135987751</v>
      </c>
      <c r="CA68" s="604">
        <f t="shared" si="122"/>
        <v>11.493530132044881</v>
      </c>
      <c r="CB68" s="604">
        <f t="shared" si="122"/>
        <v>6.9335285631231045</v>
      </c>
      <c r="CC68" s="173">
        <v>18.544144704449451</v>
      </c>
      <c r="CD68" s="604">
        <f t="shared" si="122"/>
        <v>16.118898018366366</v>
      </c>
      <c r="CE68" s="1095">
        <f t="shared" si="122"/>
        <v>35.13374688845866</v>
      </c>
      <c r="CF68" s="1265">
        <f t="shared" si="122"/>
        <v>14.782733794412508</v>
      </c>
      <c r="CG68" s="1299">
        <f t="shared" si="122"/>
        <v>11.039928237650216</v>
      </c>
      <c r="CH68" s="605">
        <f>CH69-100</f>
        <v>15.151246483811434</v>
      </c>
      <c r="CI68" s="1464">
        <f t="shared" si="122"/>
        <v>13.58776060557625</v>
      </c>
      <c r="CJ68" s="1252">
        <f t="shared" si="122"/>
        <v>2.794992563212702</v>
      </c>
      <c r="CK68" s="604">
        <f t="shared" si="122"/>
        <v>20.840977688347053</v>
      </c>
      <c r="CL68" s="604">
        <f t="shared" si="122"/>
        <v>-20.530959841596342</v>
      </c>
      <c r="CM68" s="604">
        <f t="shared" si="122"/>
        <v>-85.949508146326465</v>
      </c>
      <c r="CN68" s="604">
        <f t="shared" si="122"/>
        <v>-59.023452364262688</v>
      </c>
      <c r="CO68" s="604">
        <f t="shared" si="122"/>
        <v>-8.1156377437719556</v>
      </c>
      <c r="CP68" s="1411">
        <f t="shared" si="122"/>
        <v>14.434013573269652</v>
      </c>
      <c r="CQ68" s="1411">
        <f t="shared" si="122"/>
        <v>8.6435143959632086</v>
      </c>
      <c r="CR68" s="1411">
        <f t="shared" si="122"/>
        <v>30.073901049112976</v>
      </c>
      <c r="CS68" s="1411">
        <f t="shared" si="122"/>
        <v>19.687397529784675</v>
      </c>
      <c r="CT68" s="1411">
        <f t="shared" si="122"/>
        <v>4.2594519597641352</v>
      </c>
      <c r="CU68" s="1411">
        <f t="shared" si="122"/>
        <v>53.328850033624747</v>
      </c>
      <c r="CV68" s="2103">
        <f t="shared" si="122"/>
        <v>-5.1391318174590594</v>
      </c>
      <c r="CW68" s="1299">
        <f t="shared" si="122"/>
        <v>-0.28199390923215617</v>
      </c>
      <c r="CX68" s="605">
        <f>CX69-100</f>
        <v>-28.176555817648591</v>
      </c>
      <c r="CY68" s="1708">
        <f t="shared" si="122"/>
        <v>-19.583046187484882</v>
      </c>
      <c r="CZ68" s="1411">
        <f t="shared" si="122"/>
        <v>-7.1843411507003481</v>
      </c>
      <c r="DA68" s="1411">
        <f t="shared" si="122"/>
        <v>7.0499791855425258</v>
      </c>
      <c r="DB68" s="1411">
        <f t="shared" si="122"/>
        <v>58.983042647378994</v>
      </c>
      <c r="DC68" s="1411">
        <f t="shared" si="122"/>
        <v>656.31067961165047</v>
      </c>
      <c r="DD68" s="1411">
        <f t="shared" si="122"/>
        <v>172.14565004887589</v>
      </c>
      <c r="DE68" s="1411">
        <f t="shared" si="122"/>
        <v>47.069033703915295</v>
      </c>
      <c r="DF68" s="1411">
        <f t="shared" si="122"/>
        <v>11.445870270493657</v>
      </c>
      <c r="DG68" s="1411">
        <f t="shared" si="122"/>
        <v>13.073056117152063</v>
      </c>
      <c r="DH68" s="1411">
        <f t="shared" si="122"/>
        <v>-14.429686048671741</v>
      </c>
      <c r="DI68" s="1411">
        <f t="shared" si="122"/>
        <v>-31.889828496283172</v>
      </c>
      <c r="DJ68" s="1411">
        <f t="shared" si="122"/>
        <v>2.1536141238050845</v>
      </c>
      <c r="DK68" s="1411">
        <f t="shared" si="122"/>
        <v>-41.939359267734552</v>
      </c>
      <c r="DL68" s="2095">
        <f t="shared" si="122"/>
        <v>17.915451406349533</v>
      </c>
      <c r="DM68" s="1615">
        <f t="shared" si="122"/>
        <v>-100</v>
      </c>
      <c r="DN68" s="1448">
        <f>DN69-100</f>
        <v>62.530210891513661</v>
      </c>
      <c r="DO68" s="1578">
        <f t="shared" si="122"/>
        <v>47.399474151778094</v>
      </c>
      <c r="DP68" s="2501">
        <f t="shared" si="122"/>
        <v>60.113454293508852</v>
      </c>
      <c r="DQ68" s="2492">
        <f t="shared" si="122"/>
        <v>-100</v>
      </c>
      <c r="DR68" s="2478">
        <f t="shared" si="122"/>
        <v>-100</v>
      </c>
      <c r="DS68" s="2478">
        <f t="shared" si="122"/>
        <v>-100</v>
      </c>
      <c r="DT68" s="2478">
        <f t="shared" si="122"/>
        <v>-100</v>
      </c>
      <c r="DU68" s="2478">
        <f t="shared" si="122"/>
        <v>-100</v>
      </c>
      <c r="DV68" s="2478">
        <f t="shared" si="122"/>
        <v>-100</v>
      </c>
      <c r="DW68" s="2478">
        <f t="shared" si="122"/>
        <v>-100</v>
      </c>
      <c r="DX68" s="2478">
        <f t="shared" si="122"/>
        <v>-100</v>
      </c>
      <c r="DY68" s="2478">
        <f t="shared" si="122"/>
        <v>-100</v>
      </c>
      <c r="DZ68" s="2478">
        <f t="shared" si="122"/>
        <v>-100</v>
      </c>
      <c r="EA68" s="2479">
        <f t="shared" si="122"/>
        <v>-100</v>
      </c>
      <c r="EB68" s="2121">
        <f t="shared" si="122"/>
        <v>-87.632559065192055</v>
      </c>
      <c r="EC68" s="1299" t="e">
        <f t="shared" si="122"/>
        <v>#DIV/0!</v>
      </c>
      <c r="ED68" s="1448">
        <f>ED69-100</f>
        <v>-77.829477351289611</v>
      </c>
      <c r="EE68" s="1459">
        <f t="shared" si="122"/>
        <v>-100</v>
      </c>
    </row>
    <row r="69" spans="2:135" s="884" customFormat="1" ht="27.75" hidden="1" customHeight="1" thickBot="1">
      <c r="B69" s="866"/>
      <c r="C69" s="866"/>
      <c r="D69" s="2575"/>
      <c r="E69" s="854"/>
      <c r="F69" s="854"/>
      <c r="G69" s="874" t="e">
        <f>G67/A67*100</f>
        <v>#DIV/0!</v>
      </c>
      <c r="H69" s="875">
        <v>94.596505751884237</v>
      </c>
      <c r="I69" s="875">
        <v>120.24340846866444</v>
      </c>
      <c r="J69" s="875">
        <v>59.331049110784797</v>
      </c>
      <c r="K69" s="874">
        <f>K67/G67*100</f>
        <v>86.379724434331933</v>
      </c>
      <c r="L69" s="875">
        <v>128.29638273045506</v>
      </c>
      <c r="M69" s="875">
        <v>118.70214126417243</v>
      </c>
      <c r="N69" s="875">
        <v>193.15256847431525</v>
      </c>
      <c r="O69" s="874">
        <f>O67/K67*100</f>
        <v>124.01770688519792</v>
      </c>
      <c r="P69" s="875">
        <f>P67/L67*100</f>
        <v>117.78461189608991</v>
      </c>
      <c r="Q69" s="875">
        <v>102.92591278756586</v>
      </c>
      <c r="R69" s="875">
        <v>128.98146302571257</v>
      </c>
      <c r="S69" s="874">
        <f>S67/O67*100</f>
        <v>113.16558010560784</v>
      </c>
      <c r="T69" s="875">
        <v>129.00418833044483</v>
      </c>
      <c r="U69" s="875">
        <v>158.59586418177176</v>
      </c>
      <c r="V69" s="875">
        <v>97.445746958959759</v>
      </c>
      <c r="W69" s="874">
        <f>W67/S67*100</f>
        <v>146.35055523695323</v>
      </c>
      <c r="X69" s="875">
        <v>142.93431106384168</v>
      </c>
      <c r="Y69" s="875">
        <v>129.39538327806574</v>
      </c>
      <c r="Z69" s="875">
        <v>166.43180788400545</v>
      </c>
      <c r="AA69" s="874">
        <f>AA67/W67*100</f>
        <v>132.5793064139786</v>
      </c>
      <c r="AB69" s="875">
        <f>AB67/X67*100</f>
        <v>112.21354115673566</v>
      </c>
      <c r="AC69" s="875">
        <f>AC67/Y67*100</f>
        <v>109.78938332732045</v>
      </c>
      <c r="AD69" s="875">
        <v>119.17155574915263</v>
      </c>
      <c r="AE69" s="874">
        <f>AE67/AA67*100</f>
        <v>109.14770131928957</v>
      </c>
      <c r="AF69" s="875">
        <f>AF67/AB67*100</f>
        <v>117.12608844862989</v>
      </c>
      <c r="AG69" s="875">
        <f>AG67/AC67*100</f>
        <v>124.9773376240765</v>
      </c>
      <c r="AH69" s="875">
        <v>111.14144402435264</v>
      </c>
      <c r="AI69" s="875">
        <f>AI67/AE67*100</f>
        <v>118.71668943785927</v>
      </c>
      <c r="AJ69" s="875">
        <f>AJ67/AF67*100</f>
        <v>142.00991249590288</v>
      </c>
      <c r="AK69" s="875">
        <f>AK67/AG67*100</f>
        <v>144.59993653384106</v>
      </c>
      <c r="AL69" s="875">
        <v>144.06429533098324</v>
      </c>
      <c r="AM69" s="875">
        <f>AM67/AI67*100</f>
        <v>146.65367188877022</v>
      </c>
      <c r="AN69" s="875">
        <f>AN67/AJ67*100</f>
        <v>10.618141379382697</v>
      </c>
      <c r="AO69" s="875">
        <f>AO67/AK67*100</f>
        <v>8.8038799522216618</v>
      </c>
      <c r="AP69" s="875">
        <f t="shared" ref="AP69:AY69" si="123">AP67/AN67*100</f>
        <v>144.12936798076606</v>
      </c>
      <c r="AQ69" s="875">
        <f t="shared" si="123"/>
        <v>107.76297984474041</v>
      </c>
      <c r="AR69" s="875">
        <f t="shared" si="123"/>
        <v>77.27480462501714</v>
      </c>
      <c r="AS69" s="875">
        <f t="shared" si="123"/>
        <v>114.39428986848192</v>
      </c>
      <c r="AT69" s="875">
        <f t="shared" si="123"/>
        <v>93.526924328000703</v>
      </c>
      <c r="AU69" s="875">
        <f t="shared" si="123"/>
        <v>69.862499277832342</v>
      </c>
      <c r="AV69" s="875">
        <f t="shared" si="123"/>
        <v>128.21234349310737</v>
      </c>
      <c r="AW69" s="875">
        <f t="shared" si="123"/>
        <v>138.51974364275378</v>
      </c>
      <c r="AX69" s="875">
        <f t="shared" si="123"/>
        <v>80.237232127444457</v>
      </c>
      <c r="AY69" s="875">
        <f t="shared" si="123"/>
        <v>88.457060983254237</v>
      </c>
      <c r="AZ69" s="875">
        <f>AZ67/AJ67*100</f>
        <v>137.41370989739607</v>
      </c>
      <c r="BA69" s="875">
        <f>BA67/AK67*100</f>
        <v>128.94915870622279</v>
      </c>
      <c r="BB69" s="879">
        <v>143.32268005935396</v>
      </c>
      <c r="BC69" s="875">
        <f>BC67/AM67*100</f>
        <v>137.90492484764502</v>
      </c>
      <c r="BD69" s="876">
        <v>129.53924184039784</v>
      </c>
      <c r="BE69" s="878">
        <v>116.51947866961044</v>
      </c>
      <c r="BF69" s="878">
        <v>110.8907271148485</v>
      </c>
      <c r="BG69" s="878">
        <v>134.88533474324237</v>
      </c>
      <c r="BH69" s="878">
        <v>121.49806310435581</v>
      </c>
      <c r="BI69" s="878">
        <v>131.87359177306604</v>
      </c>
      <c r="BJ69" s="878">
        <v>125.78411534083725</v>
      </c>
      <c r="BK69" s="878">
        <v>124.94107918131073</v>
      </c>
      <c r="BL69" s="878">
        <v>114.52491923750338</v>
      </c>
      <c r="BM69" s="878">
        <v>115.18760634010926</v>
      </c>
      <c r="BN69" s="878">
        <v>114.46046039893045</v>
      </c>
      <c r="BO69" s="878">
        <v>85.402395815758396</v>
      </c>
      <c r="BP69" s="1104">
        <v>118.52161011449556</v>
      </c>
      <c r="BQ69" s="876">
        <v>116.54328191288914</v>
      </c>
      <c r="BR69" s="875">
        <v>123.51073149364871</v>
      </c>
      <c r="BS69" s="879">
        <f>BS67/BC67*100</f>
        <v>125.08856203956711</v>
      </c>
      <c r="BT69" s="893">
        <v>123.07535848672838</v>
      </c>
      <c r="BU69" s="894">
        <v>103.27923963204057</v>
      </c>
      <c r="BV69" s="894">
        <v>107.19378503132214</v>
      </c>
      <c r="BW69" s="894">
        <v>127.50924814424656</v>
      </c>
      <c r="BX69" s="894">
        <v>121.52505658724171</v>
      </c>
      <c r="BY69" s="880">
        <f>BY67/BI67*100</f>
        <v>108.50346096556558</v>
      </c>
      <c r="BZ69" s="881">
        <f>BZ67/BJ67*100</f>
        <v>106.29917301359878</v>
      </c>
      <c r="CA69" s="880">
        <f>CA67/BK67*100</f>
        <v>111.49353013204488</v>
      </c>
      <c r="CB69" s="880">
        <f>CB67/BL67*100</f>
        <v>106.9335285631231</v>
      </c>
      <c r="CC69" s="881">
        <v>118.54414470444945</v>
      </c>
      <c r="CD69" s="880">
        <f>CD67/BN67*100</f>
        <v>116.11889801836637</v>
      </c>
      <c r="CE69" s="1110">
        <f>CE67/BO67*100</f>
        <v>135.13374688845866</v>
      </c>
      <c r="CF69" s="880">
        <f>CF67/SUM(BD67:BO67)*100</f>
        <v>114.78273379441251</v>
      </c>
      <c r="CG69" s="876">
        <f t="shared" ref="CG69:CU69" si="124">CG67/BQ67*100</f>
        <v>111.03992823765022</v>
      </c>
      <c r="CH69" s="874">
        <f t="shared" si="124"/>
        <v>115.15124648381143</v>
      </c>
      <c r="CI69" s="1465">
        <f t="shared" si="124"/>
        <v>113.58776060557625</v>
      </c>
      <c r="CJ69" s="1253">
        <f t="shared" si="124"/>
        <v>102.7949925632127</v>
      </c>
      <c r="CK69" s="1277">
        <f t="shared" si="124"/>
        <v>120.84097768834705</v>
      </c>
      <c r="CL69" s="1277">
        <f t="shared" si="124"/>
        <v>79.469040158403658</v>
      </c>
      <c r="CM69" s="1277">
        <f t="shared" si="124"/>
        <v>14.050491853673533</v>
      </c>
      <c r="CN69" s="1277">
        <f t="shared" si="124"/>
        <v>40.976547635737312</v>
      </c>
      <c r="CO69" s="1277">
        <f t="shared" si="124"/>
        <v>91.884362256228044</v>
      </c>
      <c r="CP69" s="1412">
        <f t="shared" si="124"/>
        <v>114.43401357326965</v>
      </c>
      <c r="CQ69" s="1412">
        <f t="shared" si="124"/>
        <v>108.64351439596321</v>
      </c>
      <c r="CR69" s="1412">
        <f>CR67/CB67*100</f>
        <v>130.07390104911298</v>
      </c>
      <c r="CS69" s="1412">
        <f t="shared" si="124"/>
        <v>119.68739752978468</v>
      </c>
      <c r="CT69" s="1412">
        <f t="shared" si="124"/>
        <v>104.25945195976414</v>
      </c>
      <c r="CU69" s="1412">
        <f t="shared" si="124"/>
        <v>153.32885003362475</v>
      </c>
      <c r="CV69" s="2105">
        <f>CV67/SUM(BT67:CE67)*100</f>
        <v>94.860868182540941</v>
      </c>
      <c r="CW69" s="876">
        <f t="shared" ref="CW69:DK69" si="125">CW67/CG67*100</f>
        <v>99.718006090767844</v>
      </c>
      <c r="CX69" s="874">
        <f t="shared" si="125"/>
        <v>71.823444182351409</v>
      </c>
      <c r="CY69" s="877">
        <f t="shared" si="125"/>
        <v>80.416953812515118</v>
      </c>
      <c r="CZ69" s="1622">
        <f t="shared" si="125"/>
        <v>92.815658849299652</v>
      </c>
      <c r="DA69" s="1622">
        <f t="shared" si="125"/>
        <v>107.04997918554253</v>
      </c>
      <c r="DB69" s="1622">
        <f t="shared" si="125"/>
        <v>158.98304264737899</v>
      </c>
      <c r="DC69" s="1622">
        <f t="shared" si="125"/>
        <v>756.31067961165047</v>
      </c>
      <c r="DD69" s="1622">
        <f t="shared" si="125"/>
        <v>272.14565004887589</v>
      </c>
      <c r="DE69" s="1622">
        <f t="shared" si="125"/>
        <v>147.0690337039153</v>
      </c>
      <c r="DF69" s="1622">
        <f t="shared" si="125"/>
        <v>111.44587027049366</v>
      </c>
      <c r="DG69" s="1622">
        <f t="shared" si="125"/>
        <v>113.07305611715206</v>
      </c>
      <c r="DH69" s="1622">
        <f t="shared" si="125"/>
        <v>85.570313951328259</v>
      </c>
      <c r="DI69" s="1622">
        <f t="shared" si="125"/>
        <v>68.110171503716828</v>
      </c>
      <c r="DJ69" s="1412">
        <f t="shared" si="125"/>
        <v>102.15361412380508</v>
      </c>
      <c r="DK69" s="1622">
        <f t="shared" si="125"/>
        <v>58.060640732265448</v>
      </c>
      <c r="DL69" s="2096">
        <f>DL67/SUM(CJ67:CU67)*100</f>
        <v>117.91545140634953</v>
      </c>
      <c r="DM69" s="877">
        <f t="shared" ref="DM69:EA69" si="126">DM67/CW67*100</f>
        <v>0</v>
      </c>
      <c r="DN69" s="1093">
        <f t="shared" si="126"/>
        <v>162.53021089151366</v>
      </c>
      <c r="DO69" s="882">
        <f t="shared" si="126"/>
        <v>147.39947415177809</v>
      </c>
      <c r="DP69" s="2502">
        <f t="shared" si="126"/>
        <v>160.11345429350885</v>
      </c>
      <c r="DQ69" s="2493">
        <f t="shared" si="126"/>
        <v>0</v>
      </c>
      <c r="DR69" s="2480">
        <f t="shared" si="126"/>
        <v>0</v>
      </c>
      <c r="DS69" s="2480">
        <f t="shared" si="126"/>
        <v>0</v>
      </c>
      <c r="DT69" s="2480">
        <f t="shared" si="126"/>
        <v>0</v>
      </c>
      <c r="DU69" s="2480">
        <f t="shared" si="126"/>
        <v>0</v>
      </c>
      <c r="DV69" s="2480">
        <f t="shared" si="126"/>
        <v>0</v>
      </c>
      <c r="DW69" s="2480">
        <f t="shared" si="126"/>
        <v>0</v>
      </c>
      <c r="DX69" s="2480">
        <f t="shared" si="126"/>
        <v>0</v>
      </c>
      <c r="DY69" s="2480">
        <f t="shared" si="126"/>
        <v>0</v>
      </c>
      <c r="DZ69" s="2480">
        <f t="shared" si="126"/>
        <v>0</v>
      </c>
      <c r="EA69" s="2481">
        <f t="shared" si="126"/>
        <v>0</v>
      </c>
      <c r="EB69" s="2120">
        <f>EB67/SUM(CZ67:DK67)*100</f>
        <v>12.367440934807949</v>
      </c>
      <c r="EC69" s="876" t="e">
        <f>EC67/DM67*100</f>
        <v>#DIV/0!</v>
      </c>
      <c r="ED69" s="1093">
        <f>ED67/DN67*100</f>
        <v>22.170522648710392</v>
      </c>
      <c r="EE69" s="883">
        <f>EE67/DO67*100</f>
        <v>0</v>
      </c>
    </row>
    <row r="70" spans="2:135" ht="27.75" customHeight="1">
      <c r="B70" s="108"/>
      <c r="C70" s="108"/>
      <c r="D70" s="2566" t="s">
        <v>318</v>
      </c>
      <c r="E70" s="588"/>
      <c r="F70" s="588"/>
      <c r="G70" s="743">
        <v>2828</v>
      </c>
      <c r="H70" s="589">
        <v>11331</v>
      </c>
      <c r="I70" s="590">
        <v>14485</v>
      </c>
      <c r="J70" s="591">
        <v>2344</v>
      </c>
      <c r="K70" s="743">
        <v>5312</v>
      </c>
      <c r="L70" s="589">
        <v>17057</v>
      </c>
      <c r="M70" s="590">
        <v>22053</v>
      </c>
      <c r="N70" s="591">
        <v>7791</v>
      </c>
      <c r="O70" s="743">
        <v>7712</v>
      </c>
      <c r="P70" s="589">
        <v>31155</v>
      </c>
      <c r="Q70" s="590">
        <v>34332</v>
      </c>
      <c r="R70" s="591">
        <v>14991</v>
      </c>
      <c r="S70" s="743">
        <v>12899</v>
      </c>
      <c r="T70" s="589">
        <v>66586</v>
      </c>
      <c r="U70" s="590">
        <v>69326</v>
      </c>
      <c r="V70" s="591">
        <v>31108</v>
      </c>
      <c r="W70" s="743">
        <v>36084</v>
      </c>
      <c r="X70" s="589">
        <v>66605</v>
      </c>
      <c r="Y70" s="590">
        <v>65297</v>
      </c>
      <c r="Z70" s="591">
        <v>31489</v>
      </c>
      <c r="AA70" s="743">
        <v>33514</v>
      </c>
      <c r="AB70" s="612">
        <v>62427</v>
      </c>
      <c r="AC70" s="590">
        <v>60187</v>
      </c>
      <c r="AD70" s="591">
        <v>30427</v>
      </c>
      <c r="AE70" s="743">
        <v>32447</v>
      </c>
      <c r="AF70" s="612">
        <v>60823</v>
      </c>
      <c r="AG70" s="590">
        <v>77474</v>
      </c>
      <c r="AH70" s="591">
        <v>25388</v>
      </c>
      <c r="AI70" s="743">
        <v>28171</v>
      </c>
      <c r="AJ70" s="612">
        <v>132645</v>
      </c>
      <c r="AK70" s="622">
        <v>142269</v>
      </c>
      <c r="AL70" s="591">
        <v>57825</v>
      </c>
      <c r="AM70" s="743">
        <v>65212</v>
      </c>
      <c r="AN70" s="625">
        <v>12604</v>
      </c>
      <c r="AO70" s="626">
        <v>10562</v>
      </c>
      <c r="AP70" s="626">
        <v>14508</v>
      </c>
      <c r="AQ70" s="626">
        <v>13848</v>
      </c>
      <c r="AR70" s="626">
        <v>13863</v>
      </c>
      <c r="AS70" s="626">
        <v>15152</v>
      </c>
      <c r="AT70" s="626">
        <v>16098</v>
      </c>
      <c r="AU70" s="626">
        <v>14922</v>
      </c>
      <c r="AV70" s="626">
        <v>16539</v>
      </c>
      <c r="AW70" s="626">
        <v>15639</v>
      </c>
      <c r="AX70" s="626">
        <v>16205</v>
      </c>
      <c r="AY70" s="627">
        <v>15962</v>
      </c>
      <c r="AZ70" s="612">
        <v>175902</v>
      </c>
      <c r="BA70" s="590">
        <v>191995</v>
      </c>
      <c r="BB70" s="611">
        <v>80537</v>
      </c>
      <c r="BC70" s="743">
        <v>90422</v>
      </c>
      <c r="BD70" s="593">
        <v>18365</v>
      </c>
      <c r="BE70" s="594">
        <v>13901</v>
      </c>
      <c r="BF70" s="594">
        <v>21501</v>
      </c>
      <c r="BG70" s="594">
        <v>21201</v>
      </c>
      <c r="BH70" s="594">
        <v>19202</v>
      </c>
      <c r="BI70" s="594">
        <v>20140</v>
      </c>
      <c r="BJ70" s="594">
        <v>21619</v>
      </c>
      <c r="BK70" s="594">
        <v>22165</v>
      </c>
      <c r="BL70" s="594">
        <v>21264</v>
      </c>
      <c r="BM70" s="594">
        <v>23154</v>
      </c>
      <c r="BN70" s="594">
        <v>25235</v>
      </c>
      <c r="BO70" s="594">
        <v>21972</v>
      </c>
      <c r="BP70" s="1106">
        <v>249719</v>
      </c>
      <c r="BQ70" s="1307">
        <v>253153</v>
      </c>
      <c r="BR70" s="1315">
        <v>114310</v>
      </c>
      <c r="BS70" s="1309">
        <f>BG70+BH70+BI70+BJ70+BK70+BL70</f>
        <v>125591</v>
      </c>
      <c r="BT70" s="623">
        <v>21761</v>
      </c>
      <c r="BU70" s="624">
        <v>14281</v>
      </c>
      <c r="BV70" s="624">
        <v>21159</v>
      </c>
      <c r="BW70" s="624">
        <v>29048</v>
      </c>
      <c r="BX70" s="624">
        <v>26811</v>
      </c>
      <c r="BY70" s="624">
        <v>27777</v>
      </c>
      <c r="BZ70" s="669">
        <v>26699</v>
      </c>
      <c r="CA70" s="624">
        <v>24759</v>
      </c>
      <c r="CB70" s="624">
        <v>29784</v>
      </c>
      <c r="CC70" s="669">
        <v>30089</v>
      </c>
      <c r="CD70" s="624">
        <v>33701</v>
      </c>
      <c r="CE70" s="1098">
        <v>34623</v>
      </c>
      <c r="CF70" s="1264">
        <f>SUM(BT70:CE70)</f>
        <v>320492</v>
      </c>
      <c r="CG70" s="622">
        <f>BW70+BX70+BY70+BZ70+CA70+CB70+CC70+CD70+CE70+CJ70+CK70+CL70</f>
        <v>317559</v>
      </c>
      <c r="CH70" s="1312">
        <f>BT70+BU70+BV70+BW70+BX70+BY70</f>
        <v>140837</v>
      </c>
      <c r="CI70" s="1463">
        <f>BW70+BX70+BY70+BZ70+CA70+CB70</f>
        <v>164878</v>
      </c>
      <c r="CJ70" s="1256">
        <v>26625</v>
      </c>
      <c r="CK70" s="624">
        <v>8206</v>
      </c>
      <c r="CL70" s="624">
        <v>19437</v>
      </c>
      <c r="CM70" s="624">
        <v>25714</v>
      </c>
      <c r="CN70" s="624">
        <v>30311</v>
      </c>
      <c r="CO70" s="624">
        <v>37366</v>
      </c>
      <c r="CP70" s="1416">
        <v>38548</v>
      </c>
      <c r="CQ70" s="1416">
        <v>41421</v>
      </c>
      <c r="CR70" s="1416">
        <v>40130</v>
      </c>
      <c r="CS70" s="1416">
        <v>40470</v>
      </c>
      <c r="CT70" s="1416">
        <v>43386</v>
      </c>
      <c r="CU70" s="1416">
        <v>43511</v>
      </c>
      <c r="CV70" s="2102">
        <f>SUM(CJ70:CU70)</f>
        <v>395125</v>
      </c>
      <c r="CW70" s="622">
        <v>461578</v>
      </c>
      <c r="CX70" s="591">
        <v>147659</v>
      </c>
      <c r="CY70" s="2109">
        <f>CM70+CN70+CO70+CP70+CQ70+CR70</f>
        <v>213490</v>
      </c>
      <c r="CZ70" s="1416">
        <v>46509</v>
      </c>
      <c r="DA70" s="1416">
        <v>29915</v>
      </c>
      <c r="DB70" s="1416">
        <v>44297</v>
      </c>
      <c r="DC70" s="1416">
        <v>43348</v>
      </c>
      <c r="DD70" s="1416">
        <v>45248</v>
      </c>
      <c r="DE70" s="1416">
        <v>46894</v>
      </c>
      <c r="DF70" s="1416">
        <v>45136</v>
      </c>
      <c r="DG70" s="1416">
        <v>43779</v>
      </c>
      <c r="DH70" s="1416">
        <v>53120</v>
      </c>
      <c r="DI70" s="1416">
        <v>53710</v>
      </c>
      <c r="DJ70" s="1416">
        <v>59519</v>
      </c>
      <c r="DK70" s="1416">
        <v>76771</v>
      </c>
      <c r="DL70" s="2094">
        <f>SUM(CZ70:DK70)</f>
        <v>588246</v>
      </c>
      <c r="DM70" s="1614"/>
      <c r="DN70" s="1454">
        <f>CZ70+DA70+DB70+DC70+DD70+DE70</f>
        <v>256211</v>
      </c>
      <c r="DO70" s="2185">
        <f>DC70+DD70+DE70+DF70+DG70+DH70</f>
        <v>277525</v>
      </c>
      <c r="DP70" s="2508">
        <v>55445</v>
      </c>
      <c r="DQ70" s="2497"/>
      <c r="DR70" s="2487"/>
      <c r="DS70" s="2487"/>
      <c r="DT70" s="2487"/>
      <c r="DU70" s="2487"/>
      <c r="DV70" s="2487"/>
      <c r="DW70" s="2487"/>
      <c r="DX70" s="2487"/>
      <c r="DY70" s="2487"/>
      <c r="DZ70" s="2487"/>
      <c r="EA70" s="2488"/>
      <c r="EB70" s="2118">
        <f>SUM(DP70:EA70)</f>
        <v>55445</v>
      </c>
      <c r="EC70" s="622"/>
      <c r="ED70" s="1454">
        <f>DP70+DQ70+DR70+DS70+DT70+DU70</f>
        <v>55445</v>
      </c>
      <c r="EE70" s="1458">
        <f>DS70+DT70+DU70+DV70+DW70+DX70</f>
        <v>0</v>
      </c>
    </row>
    <row r="71" spans="2:135" ht="27.75" customHeight="1" thickBot="1">
      <c r="B71" s="108"/>
      <c r="C71" s="108"/>
      <c r="D71" s="2574"/>
      <c r="E71" s="108"/>
      <c r="F71" s="108"/>
      <c r="G71" s="843" t="e">
        <f>G72-100</f>
        <v>#DIV/0!</v>
      </c>
      <c r="H71" s="598">
        <f t="shared" ref="H71:BW71" si="127">H72-100</f>
        <v>141.59914712153517</v>
      </c>
      <c r="I71" s="599">
        <f t="shared" si="127"/>
        <v>228.38358648832468</v>
      </c>
      <c r="J71" s="600">
        <f>J72-100</f>
        <v>-8.7227414330218096</v>
      </c>
      <c r="K71" s="844">
        <f>K72-100</f>
        <v>87.835926449787848</v>
      </c>
      <c r="L71" s="598">
        <f t="shared" si="127"/>
        <v>50.533933456888178</v>
      </c>
      <c r="M71" s="599">
        <f t="shared" si="127"/>
        <v>52.247152226441131</v>
      </c>
      <c r="N71" s="600">
        <f>N72-100</f>
        <v>232.38054607508531</v>
      </c>
      <c r="O71" s="842">
        <f>O72-100</f>
        <v>45.180722891566262</v>
      </c>
      <c r="P71" s="598">
        <f t="shared" si="127"/>
        <v>82.652283519962481</v>
      </c>
      <c r="Q71" s="599">
        <f t="shared" si="127"/>
        <v>55.679499387838376</v>
      </c>
      <c r="R71" s="600">
        <f>R72-100</f>
        <v>92.414324220254116</v>
      </c>
      <c r="S71" s="842">
        <f>S72-100</f>
        <v>67.258817427385878</v>
      </c>
      <c r="T71" s="598">
        <f t="shared" si="127"/>
        <v>113.72492376825599</v>
      </c>
      <c r="U71" s="599">
        <f t="shared" si="127"/>
        <v>101.92823022253293</v>
      </c>
      <c r="V71" s="600">
        <f>V72-100</f>
        <v>107.51117337068911</v>
      </c>
      <c r="W71" s="842">
        <f>W72-100</f>
        <v>179.7426157066439</v>
      </c>
      <c r="X71" s="852">
        <f t="shared" si="127"/>
        <v>-3.0036343976291846E-3</v>
      </c>
      <c r="Y71" s="599">
        <f t="shared" si="127"/>
        <v>-5.8116723884257055</v>
      </c>
      <c r="Z71" s="600">
        <f>Z72-100</f>
        <v>1.224765333676217</v>
      </c>
      <c r="AA71" s="842">
        <f>AA72-100</f>
        <v>-7.1222702582862212</v>
      </c>
      <c r="AB71" s="628">
        <f t="shared" si="127"/>
        <v>-6.2432416196083125</v>
      </c>
      <c r="AC71" s="599">
        <f t="shared" si="127"/>
        <v>-7.8257806637364666</v>
      </c>
      <c r="AD71" s="600">
        <f>AD72-100</f>
        <v>-3.3726063069643288</v>
      </c>
      <c r="AE71" s="842">
        <f>AE72-100</f>
        <v>-3.1837441069403809</v>
      </c>
      <c r="AF71" s="628">
        <f t="shared" si="127"/>
        <v>-2.5694010604385937</v>
      </c>
      <c r="AG71" s="599">
        <f t="shared" si="127"/>
        <v>28.722149301344132</v>
      </c>
      <c r="AH71" s="600">
        <f>AH72-100</f>
        <v>-16.560949156998717</v>
      </c>
      <c r="AI71" s="842">
        <f>AI72-100</f>
        <v>-13.178414029031956</v>
      </c>
      <c r="AJ71" s="628">
        <f t="shared" si="127"/>
        <v>118.08361968334347</v>
      </c>
      <c r="AK71" s="599">
        <f t="shared" si="127"/>
        <v>83.634509641944391</v>
      </c>
      <c r="AL71" s="600">
        <f>AL72-100</f>
        <v>127.76508586733888</v>
      </c>
      <c r="AM71" s="842">
        <f>AM72-100</f>
        <v>131.48628021724468</v>
      </c>
      <c r="AN71" s="629">
        <f t="shared" si="127"/>
        <v>-100</v>
      </c>
      <c r="AO71" s="630">
        <f t="shared" si="127"/>
        <v>-100</v>
      </c>
      <c r="AP71" s="630">
        <f t="shared" si="127"/>
        <v>-100</v>
      </c>
      <c r="AQ71" s="630">
        <f t="shared" si="127"/>
        <v>-100</v>
      </c>
      <c r="AR71" s="630">
        <f t="shared" si="127"/>
        <v>-100</v>
      </c>
      <c r="AS71" s="630">
        <f t="shared" si="127"/>
        <v>-100</v>
      </c>
      <c r="AT71" s="630">
        <f t="shared" si="127"/>
        <v>-100</v>
      </c>
      <c r="AU71" s="630">
        <f t="shared" si="127"/>
        <v>-100</v>
      </c>
      <c r="AV71" s="630">
        <f t="shared" si="127"/>
        <v>-100</v>
      </c>
      <c r="AW71" s="630">
        <f t="shared" si="127"/>
        <v>-100</v>
      </c>
      <c r="AX71" s="630">
        <f t="shared" si="127"/>
        <v>-100</v>
      </c>
      <c r="AY71" s="630">
        <f t="shared" si="127"/>
        <v>-100</v>
      </c>
      <c r="AZ71" s="631">
        <f t="shared" si="127"/>
        <v>32.611104828678066</v>
      </c>
      <c r="BA71" s="603">
        <f t="shared" si="127"/>
        <v>34.952097786587387</v>
      </c>
      <c r="BB71" s="1257">
        <f>BB72-100</f>
        <v>39.277129269347171</v>
      </c>
      <c r="BC71" s="841">
        <f>BC72-100</f>
        <v>38.658529105072688</v>
      </c>
      <c r="BD71" s="483">
        <f t="shared" si="127"/>
        <v>45.707711837511908</v>
      </c>
      <c r="BE71" s="601">
        <f t="shared" si="127"/>
        <v>31.613330808558999</v>
      </c>
      <c r="BF71" s="601">
        <f t="shared" si="127"/>
        <v>48.200992555831249</v>
      </c>
      <c r="BG71" s="601">
        <f t="shared" si="127"/>
        <v>53.097920277296367</v>
      </c>
      <c r="BH71" s="601">
        <f t="shared" si="127"/>
        <v>38.51258746303111</v>
      </c>
      <c r="BI71" s="601">
        <f t="shared" si="127"/>
        <v>32.919746568109844</v>
      </c>
      <c r="BJ71" s="601">
        <f t="shared" si="127"/>
        <v>34.296185861597706</v>
      </c>
      <c r="BK71" s="601">
        <f t="shared" si="127"/>
        <v>48.539069829781539</v>
      </c>
      <c r="BL71" s="601">
        <f t="shared" si="127"/>
        <v>28.568837293669503</v>
      </c>
      <c r="BM71" s="601">
        <f t="shared" si="127"/>
        <v>48.052944561672746</v>
      </c>
      <c r="BN71" s="601">
        <f t="shared" si="127"/>
        <v>55.723542116630654</v>
      </c>
      <c r="BO71" s="601">
        <f t="shared" si="127"/>
        <v>37.651923317879977</v>
      </c>
      <c r="BP71" s="1109">
        <f t="shared" si="127"/>
        <v>41.964844060897548</v>
      </c>
      <c r="BQ71" s="1296">
        <f t="shared" si="127"/>
        <v>31.853954530065892</v>
      </c>
      <c r="BR71" s="1311">
        <f>BR72-100</f>
        <v>41.934762904006874</v>
      </c>
      <c r="BS71" s="1310">
        <f>BS72-100</f>
        <v>38.894295636017773</v>
      </c>
      <c r="BT71" s="483">
        <f t="shared" si="127"/>
        <v>18.491696161176137</v>
      </c>
      <c r="BU71" s="173">
        <f t="shared" si="127"/>
        <v>2.7336162865980924</v>
      </c>
      <c r="BV71" s="604">
        <f t="shared" si="127"/>
        <v>-1.5906236919213086</v>
      </c>
      <c r="BW71" s="604">
        <f t="shared" si="127"/>
        <v>37.012405075232294</v>
      </c>
      <c r="BX71" s="604">
        <v>39.626080616602451</v>
      </c>
      <c r="BY71" s="604">
        <f t="shared" ref="BY71:EE71" si="128">BY72-100</f>
        <v>37.919563058589887</v>
      </c>
      <c r="BZ71" s="173">
        <f t="shared" si="128"/>
        <v>23.497849114205096</v>
      </c>
      <c r="CA71" s="604">
        <f t="shared" si="128"/>
        <v>11.703135574103314</v>
      </c>
      <c r="CB71" s="604">
        <f t="shared" si="128"/>
        <v>40.067720090293449</v>
      </c>
      <c r="CC71" s="173">
        <v>29.951628228383868</v>
      </c>
      <c r="CD71" s="604">
        <f t="shared" si="128"/>
        <v>33.548642758074095</v>
      </c>
      <c r="CE71" s="1095">
        <f t="shared" si="128"/>
        <v>57.577826324412882</v>
      </c>
      <c r="CF71" s="1265">
        <f t="shared" si="128"/>
        <v>28.341055346209146</v>
      </c>
      <c r="CG71" s="1299">
        <f t="shared" si="128"/>
        <v>25.441531405908677</v>
      </c>
      <c r="CH71" s="605">
        <f>CH72-100</f>
        <v>23.206193683842173</v>
      </c>
      <c r="CI71" s="1464">
        <f t="shared" si="128"/>
        <v>31.281700121824002</v>
      </c>
      <c r="CJ71" s="1252">
        <f t="shared" si="128"/>
        <v>22.351913974541617</v>
      </c>
      <c r="CK71" s="604">
        <f t="shared" si="128"/>
        <v>-42.539037882501226</v>
      </c>
      <c r="CL71" s="604">
        <f t="shared" si="128"/>
        <v>-8.1383808308521282</v>
      </c>
      <c r="CM71" s="604">
        <f t="shared" si="128"/>
        <v>-11.477554392729274</v>
      </c>
      <c r="CN71" s="604">
        <f t="shared" si="128"/>
        <v>13.05434336652867</v>
      </c>
      <c r="CO71" s="604">
        <f t="shared" si="128"/>
        <v>34.521366598264734</v>
      </c>
      <c r="CP71" s="1411">
        <f t="shared" si="128"/>
        <v>44.37993932357017</v>
      </c>
      <c r="CQ71" s="1411">
        <f t="shared" si="128"/>
        <v>67.296740579183336</v>
      </c>
      <c r="CR71" s="1411">
        <f t="shared" si="128"/>
        <v>34.736771420897128</v>
      </c>
      <c r="CS71" s="1411">
        <f t="shared" si="128"/>
        <v>34.500980424739936</v>
      </c>
      <c r="CT71" s="1411">
        <f t="shared" si="128"/>
        <v>28.738019643334013</v>
      </c>
      <c r="CU71" s="1411">
        <f t="shared" si="128"/>
        <v>25.670796869133227</v>
      </c>
      <c r="CV71" s="2103">
        <f t="shared" si="128"/>
        <v>23.287008724086718</v>
      </c>
      <c r="CW71" s="1299">
        <f t="shared" si="128"/>
        <v>45.351887365812331</v>
      </c>
      <c r="CX71" s="605">
        <f>CX72-100</f>
        <v>4.8438975553299173</v>
      </c>
      <c r="CY71" s="1708">
        <f t="shared" si="128"/>
        <v>29.483618190419577</v>
      </c>
      <c r="CZ71" s="1411">
        <f t="shared" si="128"/>
        <v>74.681690140845063</v>
      </c>
      <c r="DA71" s="1411">
        <f t="shared" si="128"/>
        <v>264.55032902754084</v>
      </c>
      <c r="DB71" s="1411">
        <f t="shared" si="128"/>
        <v>127.9003961516695</v>
      </c>
      <c r="DC71" s="1411">
        <f t="shared" si="128"/>
        <v>68.577428638095967</v>
      </c>
      <c r="DD71" s="1411">
        <f t="shared" si="128"/>
        <v>49.279139586288807</v>
      </c>
      <c r="DE71" s="1411">
        <f t="shared" si="128"/>
        <v>25.499116844189899</v>
      </c>
      <c r="DF71" s="1411">
        <f t="shared" si="128"/>
        <v>17.090380823907864</v>
      </c>
      <c r="DG71" s="1411">
        <f t="shared" si="128"/>
        <v>5.6927645397262268</v>
      </c>
      <c r="DH71" s="1411">
        <f t="shared" si="128"/>
        <v>32.36979815599301</v>
      </c>
      <c r="DI71" s="1411">
        <f t="shared" si="128"/>
        <v>32.715591796392374</v>
      </c>
      <c r="DJ71" s="1411">
        <f t="shared" si="128"/>
        <v>37.184806158668692</v>
      </c>
      <c r="DK71" s="1411">
        <f t="shared" si="128"/>
        <v>76.440440348417638</v>
      </c>
      <c r="DL71" s="2095">
        <f t="shared" si="128"/>
        <v>48.875925340082262</v>
      </c>
      <c r="DM71" s="1615">
        <f t="shared" si="128"/>
        <v>-100</v>
      </c>
      <c r="DN71" s="1448">
        <f>DN72-100</f>
        <v>73.515329238312574</v>
      </c>
      <c r="DO71" s="1578">
        <f t="shared" si="128"/>
        <v>29.994379127828012</v>
      </c>
      <c r="DP71" s="2501">
        <f t="shared" si="128"/>
        <v>19.213485561934249</v>
      </c>
      <c r="DQ71" s="2492">
        <f t="shared" si="128"/>
        <v>-100</v>
      </c>
      <c r="DR71" s="2478">
        <f t="shared" si="128"/>
        <v>-100</v>
      </c>
      <c r="DS71" s="2478">
        <f t="shared" si="128"/>
        <v>-100</v>
      </c>
      <c r="DT71" s="2478">
        <f t="shared" si="128"/>
        <v>-100</v>
      </c>
      <c r="DU71" s="2478">
        <f t="shared" si="128"/>
        <v>-100</v>
      </c>
      <c r="DV71" s="2478">
        <f t="shared" si="128"/>
        <v>-100</v>
      </c>
      <c r="DW71" s="2478">
        <f t="shared" si="128"/>
        <v>-100</v>
      </c>
      <c r="DX71" s="2478">
        <f t="shared" si="128"/>
        <v>-100</v>
      </c>
      <c r="DY71" s="2478">
        <f t="shared" si="128"/>
        <v>-100</v>
      </c>
      <c r="DZ71" s="2478">
        <f t="shared" si="128"/>
        <v>-100</v>
      </c>
      <c r="EA71" s="2479">
        <f t="shared" si="128"/>
        <v>-100</v>
      </c>
      <c r="EB71" s="2121">
        <f t="shared" si="128"/>
        <v>-90.574521543707903</v>
      </c>
      <c r="EC71" s="1299" t="e">
        <f t="shared" si="128"/>
        <v>#DIV/0!</v>
      </c>
      <c r="ED71" s="1448">
        <f>ED72-100</f>
        <v>-78.3596332710149</v>
      </c>
      <c r="EE71" s="1459">
        <f t="shared" si="128"/>
        <v>-100</v>
      </c>
    </row>
    <row r="72" spans="2:135" s="884" customFormat="1" ht="27.75" hidden="1" customHeight="1" thickBot="1">
      <c r="B72" s="866"/>
      <c r="C72" s="866"/>
      <c r="D72" s="2575"/>
      <c r="E72" s="854"/>
      <c r="F72" s="854"/>
      <c r="G72" s="874" t="e">
        <f>G70/A70*100</f>
        <v>#DIV/0!</v>
      </c>
      <c r="H72" s="875">
        <v>241.59914712153517</v>
      </c>
      <c r="I72" s="875">
        <v>328.38358648832468</v>
      </c>
      <c r="J72" s="875">
        <v>91.27725856697819</v>
      </c>
      <c r="K72" s="874">
        <f>K70/G70*100</f>
        <v>187.83592644978785</v>
      </c>
      <c r="L72" s="875">
        <v>150.53393345688818</v>
      </c>
      <c r="M72" s="875">
        <v>152.24715222644113</v>
      </c>
      <c r="N72" s="875">
        <v>332.38054607508531</v>
      </c>
      <c r="O72" s="874">
        <f>O70/K70*100</f>
        <v>145.18072289156626</v>
      </c>
      <c r="P72" s="875">
        <v>182.65228351996248</v>
      </c>
      <c r="Q72" s="875">
        <v>155.67949938783838</v>
      </c>
      <c r="R72" s="875">
        <v>192.41432422025412</v>
      </c>
      <c r="S72" s="874">
        <f>S70/O70*100</f>
        <v>167.25881742738588</v>
      </c>
      <c r="T72" s="875">
        <v>213.72492376825599</v>
      </c>
      <c r="U72" s="875">
        <v>201.92823022253293</v>
      </c>
      <c r="V72" s="875">
        <v>207.51117337068911</v>
      </c>
      <c r="W72" s="874">
        <f>W70/S70*100</f>
        <v>279.7426157066439</v>
      </c>
      <c r="X72" s="875">
        <v>99.996996365602371</v>
      </c>
      <c r="Y72" s="875">
        <v>94.188327611574294</v>
      </c>
      <c r="Z72" s="875">
        <v>101.22476533367622</v>
      </c>
      <c r="AA72" s="874">
        <f>AA70/W70*100</f>
        <v>92.877729741713779</v>
      </c>
      <c r="AB72" s="875">
        <v>93.756758380391688</v>
      </c>
      <c r="AC72" s="875">
        <v>92.174219336263533</v>
      </c>
      <c r="AD72" s="875">
        <v>96.627393693035671</v>
      </c>
      <c r="AE72" s="874">
        <f>AE70/AA70*100</f>
        <v>96.816255893059619</v>
      </c>
      <c r="AF72" s="875">
        <v>97.430598939561406</v>
      </c>
      <c r="AG72" s="875">
        <v>128.72214930134413</v>
      </c>
      <c r="AH72" s="875">
        <v>83.439050843001283</v>
      </c>
      <c r="AI72" s="875">
        <f>AI70/AE70*100</f>
        <v>86.821585970968044</v>
      </c>
      <c r="AJ72" s="875">
        <v>218.08361968334347</v>
      </c>
      <c r="AK72" s="876">
        <v>183.63450964194439</v>
      </c>
      <c r="AL72" s="875">
        <v>227.76508586733888</v>
      </c>
      <c r="AM72" s="875">
        <f>AM70/AI70*100</f>
        <v>231.48628021724468</v>
      </c>
      <c r="AN72" s="876"/>
      <c r="AO72" s="878"/>
      <c r="AP72" s="878"/>
      <c r="AQ72" s="878"/>
      <c r="AR72" s="878"/>
      <c r="AS72" s="878"/>
      <c r="AT72" s="878"/>
      <c r="AU72" s="878"/>
      <c r="AV72" s="878"/>
      <c r="AW72" s="878"/>
      <c r="AX72" s="878"/>
      <c r="AY72" s="881"/>
      <c r="AZ72" s="875">
        <v>132.61110482867807</v>
      </c>
      <c r="BA72" s="875">
        <v>134.95209778658739</v>
      </c>
      <c r="BB72" s="879">
        <v>139.27712926934717</v>
      </c>
      <c r="BC72" s="875">
        <f>BC70/AM70*100</f>
        <v>138.65852910507269</v>
      </c>
      <c r="BD72" s="876">
        <v>145.70771183751191</v>
      </c>
      <c r="BE72" s="878">
        <v>131.613330808559</v>
      </c>
      <c r="BF72" s="878">
        <v>148.20099255583125</v>
      </c>
      <c r="BG72" s="878">
        <v>153.09792027729637</v>
      </c>
      <c r="BH72" s="878">
        <v>138.51258746303111</v>
      </c>
      <c r="BI72" s="878">
        <v>132.91974656810984</v>
      </c>
      <c r="BJ72" s="878">
        <v>134.29618586159771</v>
      </c>
      <c r="BK72" s="878">
        <v>148.53906982978154</v>
      </c>
      <c r="BL72" s="878">
        <v>128.5688372936695</v>
      </c>
      <c r="BM72" s="878">
        <v>148.05294456167275</v>
      </c>
      <c r="BN72" s="878">
        <v>155.72354211663065</v>
      </c>
      <c r="BO72" s="878">
        <v>137.65192331787998</v>
      </c>
      <c r="BP72" s="1104">
        <v>141.96484406089755</v>
      </c>
      <c r="BQ72" s="876">
        <v>131.85395453006589</v>
      </c>
      <c r="BR72" s="875">
        <v>141.93476290400687</v>
      </c>
      <c r="BS72" s="879">
        <f>BS70/BC70*100</f>
        <v>138.89429563601777</v>
      </c>
      <c r="BT72" s="893">
        <v>118.49169616117614</v>
      </c>
      <c r="BU72" s="894">
        <v>102.73361628659809</v>
      </c>
      <c r="BV72" s="894">
        <v>98.409376308078691</v>
      </c>
      <c r="BW72" s="894">
        <v>137.01240507523229</v>
      </c>
      <c r="BX72" s="894">
        <v>139.62608061660245</v>
      </c>
      <c r="BY72" s="880">
        <f>BY70/BI70*100</f>
        <v>137.91956305858989</v>
      </c>
      <c r="BZ72" s="881">
        <f>BZ70/BJ70*100</f>
        <v>123.4978491142051</v>
      </c>
      <c r="CA72" s="880">
        <f>CA70/BK70*100</f>
        <v>111.70313557410331</v>
      </c>
      <c r="CB72" s="880">
        <f>CB70/BL70*100</f>
        <v>140.06772009029345</v>
      </c>
      <c r="CC72" s="881">
        <v>129.95162822838387</v>
      </c>
      <c r="CD72" s="880">
        <f>CD70/BN70*100</f>
        <v>133.5486427580741</v>
      </c>
      <c r="CE72" s="1110">
        <f>CE70/BO70*100</f>
        <v>157.57782632441288</v>
      </c>
      <c r="CF72" s="880">
        <f>CF70/SUM(BD70:BO70)*100</f>
        <v>128.34105534620915</v>
      </c>
      <c r="CG72" s="876">
        <f t="shared" ref="CG72:CU72" si="129">CG70/BQ70*100</f>
        <v>125.44153140590868</v>
      </c>
      <c r="CH72" s="874">
        <f t="shared" si="129"/>
        <v>123.20619368384217</v>
      </c>
      <c r="CI72" s="1465">
        <f t="shared" si="129"/>
        <v>131.281700121824</v>
      </c>
      <c r="CJ72" s="1253">
        <f t="shared" si="129"/>
        <v>122.35191397454162</v>
      </c>
      <c r="CK72" s="1277">
        <f t="shared" si="129"/>
        <v>57.460962117498774</v>
      </c>
      <c r="CL72" s="1277">
        <f t="shared" si="129"/>
        <v>91.861619169147872</v>
      </c>
      <c r="CM72" s="1277">
        <f t="shared" si="129"/>
        <v>88.522445607270726</v>
      </c>
      <c r="CN72" s="1277">
        <f t="shared" si="129"/>
        <v>113.05434336652867</v>
      </c>
      <c r="CO72" s="1277">
        <f t="shared" si="129"/>
        <v>134.52136659826473</v>
      </c>
      <c r="CP72" s="1412">
        <f t="shared" si="129"/>
        <v>144.37993932357017</v>
      </c>
      <c r="CQ72" s="1412">
        <f t="shared" si="129"/>
        <v>167.29674057918334</v>
      </c>
      <c r="CR72" s="1412">
        <f>CR70/CB70*100</f>
        <v>134.73677142089713</v>
      </c>
      <c r="CS72" s="1412">
        <f t="shared" si="129"/>
        <v>134.50098042473994</v>
      </c>
      <c r="CT72" s="1412">
        <f t="shared" si="129"/>
        <v>128.73801964333401</v>
      </c>
      <c r="CU72" s="1412">
        <f t="shared" si="129"/>
        <v>125.67079686913323</v>
      </c>
      <c r="CV72" s="2105">
        <f>CV70/SUM(BT70:CE70)*100</f>
        <v>123.28700872408672</v>
      </c>
      <c r="CW72" s="876">
        <f t="shared" ref="CW72:DK72" si="130">CW70/CG70*100</f>
        <v>145.35188736581233</v>
      </c>
      <c r="CX72" s="874">
        <f t="shared" si="130"/>
        <v>104.84389755532992</v>
      </c>
      <c r="CY72" s="877">
        <f t="shared" si="130"/>
        <v>129.48361819041958</v>
      </c>
      <c r="CZ72" s="1622">
        <f t="shared" si="130"/>
        <v>174.68169014084506</v>
      </c>
      <c r="DA72" s="1622">
        <f t="shared" si="130"/>
        <v>364.55032902754084</v>
      </c>
      <c r="DB72" s="1622">
        <f t="shared" si="130"/>
        <v>227.9003961516695</v>
      </c>
      <c r="DC72" s="1622">
        <f t="shared" si="130"/>
        <v>168.57742863809597</v>
      </c>
      <c r="DD72" s="1622">
        <f t="shared" si="130"/>
        <v>149.27913958628881</v>
      </c>
      <c r="DE72" s="1622">
        <f t="shared" si="130"/>
        <v>125.4991168441899</v>
      </c>
      <c r="DF72" s="1622">
        <f t="shared" si="130"/>
        <v>117.09038082390786</v>
      </c>
      <c r="DG72" s="1622">
        <f t="shared" si="130"/>
        <v>105.69276453972623</v>
      </c>
      <c r="DH72" s="1622">
        <f t="shared" si="130"/>
        <v>132.36979815599301</v>
      </c>
      <c r="DI72" s="1622">
        <f t="shared" si="130"/>
        <v>132.71559179639237</v>
      </c>
      <c r="DJ72" s="1412">
        <f t="shared" si="130"/>
        <v>137.18480615866869</v>
      </c>
      <c r="DK72" s="1622">
        <f t="shared" si="130"/>
        <v>176.44044034841764</v>
      </c>
      <c r="DL72" s="2096">
        <f>DL70/SUM(CJ70:CU70)*100</f>
        <v>148.87592534008226</v>
      </c>
      <c r="DM72" s="877">
        <f t="shared" ref="DM72:EA72" si="131">DM70/CW70*100</f>
        <v>0</v>
      </c>
      <c r="DN72" s="1093">
        <f t="shared" si="131"/>
        <v>173.51532923831257</v>
      </c>
      <c r="DO72" s="882">
        <f t="shared" si="131"/>
        <v>129.99437912782801</v>
      </c>
      <c r="DP72" s="2502">
        <f t="shared" si="131"/>
        <v>119.21348556193425</v>
      </c>
      <c r="DQ72" s="2493">
        <f t="shared" si="131"/>
        <v>0</v>
      </c>
      <c r="DR72" s="2480">
        <f t="shared" si="131"/>
        <v>0</v>
      </c>
      <c r="DS72" s="2480">
        <f t="shared" si="131"/>
        <v>0</v>
      </c>
      <c r="DT72" s="2480">
        <f t="shared" si="131"/>
        <v>0</v>
      </c>
      <c r="DU72" s="2480">
        <f t="shared" si="131"/>
        <v>0</v>
      </c>
      <c r="DV72" s="2480">
        <f t="shared" si="131"/>
        <v>0</v>
      </c>
      <c r="DW72" s="2480">
        <f t="shared" si="131"/>
        <v>0</v>
      </c>
      <c r="DX72" s="2480">
        <f t="shared" si="131"/>
        <v>0</v>
      </c>
      <c r="DY72" s="2480">
        <f t="shared" si="131"/>
        <v>0</v>
      </c>
      <c r="DZ72" s="2480">
        <f t="shared" si="131"/>
        <v>0</v>
      </c>
      <c r="EA72" s="2481">
        <f t="shared" si="131"/>
        <v>0</v>
      </c>
      <c r="EB72" s="2120">
        <f>EB70/SUM(CZ70:DK70)*100</f>
        <v>9.4254784562920957</v>
      </c>
      <c r="EC72" s="876" t="e">
        <f>EC70/DM70*100</f>
        <v>#DIV/0!</v>
      </c>
      <c r="ED72" s="1093">
        <f>ED70/DN70*100</f>
        <v>21.640366728985093</v>
      </c>
      <c r="EE72" s="883">
        <f>EE70/DO70*100</f>
        <v>0</v>
      </c>
    </row>
    <row r="73" spans="2:135" ht="27.75" customHeight="1">
      <c r="B73" s="108"/>
      <c r="C73" s="108"/>
      <c r="D73" s="2573" t="s">
        <v>317</v>
      </c>
      <c r="E73" s="588"/>
      <c r="F73" s="588"/>
      <c r="G73" s="743">
        <v>2828</v>
      </c>
      <c r="H73" s="589">
        <v>11331</v>
      </c>
      <c r="I73" s="590">
        <v>14485</v>
      </c>
      <c r="J73" s="591">
        <v>2344</v>
      </c>
      <c r="K73" s="743">
        <v>5312</v>
      </c>
      <c r="L73" s="589">
        <v>17057</v>
      </c>
      <c r="M73" s="590">
        <v>22053</v>
      </c>
      <c r="N73" s="591">
        <v>7791</v>
      </c>
      <c r="O73" s="743">
        <v>7712</v>
      </c>
      <c r="P73" s="589">
        <v>5094</v>
      </c>
      <c r="Q73" s="590"/>
      <c r="R73" s="591"/>
      <c r="S73" s="743"/>
      <c r="T73" s="589">
        <v>19158</v>
      </c>
      <c r="U73" s="590"/>
      <c r="V73" s="591"/>
      <c r="W73" s="743"/>
      <c r="X73" s="589">
        <v>27806</v>
      </c>
      <c r="Y73" s="590"/>
      <c r="Z73" s="591"/>
      <c r="AA73" s="743"/>
      <c r="AB73" s="612">
        <v>30457</v>
      </c>
      <c r="AC73" s="590"/>
      <c r="AD73" s="591"/>
      <c r="AE73" s="743"/>
      <c r="AF73" s="612">
        <v>32134</v>
      </c>
      <c r="AG73" s="590"/>
      <c r="AH73" s="591"/>
      <c r="AI73" s="743"/>
      <c r="AJ73" s="612">
        <v>100068</v>
      </c>
      <c r="AK73" s="622"/>
      <c r="AL73" s="591"/>
      <c r="AM73" s="743"/>
      <c r="AN73" s="625"/>
      <c r="AO73" s="626"/>
      <c r="AP73" s="626"/>
      <c r="AQ73" s="626"/>
      <c r="AR73" s="626"/>
      <c r="AS73" s="626"/>
      <c r="AT73" s="626"/>
      <c r="AU73" s="626"/>
      <c r="AV73" s="626"/>
      <c r="AW73" s="626"/>
      <c r="AX73" s="626"/>
      <c r="AY73" s="627"/>
      <c r="AZ73" s="612">
        <v>139106</v>
      </c>
      <c r="BA73" s="590"/>
      <c r="BB73" s="611"/>
      <c r="BC73" s="743"/>
      <c r="BD73" s="593"/>
      <c r="BE73" s="594"/>
      <c r="BF73" s="594"/>
      <c r="BG73" s="594"/>
      <c r="BH73" s="594"/>
      <c r="BI73" s="594"/>
      <c r="BJ73" s="594"/>
      <c r="BK73" s="594"/>
      <c r="BL73" s="594"/>
      <c r="BM73" s="594"/>
      <c r="BN73" s="594"/>
      <c r="BO73" s="594"/>
      <c r="BP73" s="1106">
        <v>199932</v>
      </c>
      <c r="BQ73" s="1307"/>
      <c r="BR73" s="1315"/>
      <c r="BS73" s="1309"/>
      <c r="BT73" s="623"/>
      <c r="BU73" s="624"/>
      <c r="BV73" s="624"/>
      <c r="BW73" s="624"/>
      <c r="BX73" s="624"/>
      <c r="BY73" s="624"/>
      <c r="BZ73" s="669"/>
      <c r="CA73" s="624"/>
      <c r="CB73" s="624"/>
      <c r="CC73" s="669"/>
      <c r="CD73" s="624"/>
      <c r="CE73" s="1098"/>
      <c r="CF73" s="1264">
        <v>243117</v>
      </c>
      <c r="CG73" s="622">
        <f>BW73+BX73+BY73+BZ73+CA73+CB73+CC73+CD73+CE73+CJ73+CK73+CL73</f>
        <v>0</v>
      </c>
      <c r="CH73" s="1312">
        <f>BT73+BU73+BV73+BW73+BX73+BY73</f>
        <v>0</v>
      </c>
      <c r="CI73" s="1463">
        <f>BW73+BX73+BY73+BZ73+CA73+CB73</f>
        <v>0</v>
      </c>
      <c r="CJ73" s="1256"/>
      <c r="CK73" s="624"/>
      <c r="CL73" s="624"/>
      <c r="CM73" s="624"/>
      <c r="CN73" s="624"/>
      <c r="CO73" s="624"/>
      <c r="CP73" s="1416"/>
      <c r="CQ73" s="1416"/>
      <c r="CR73" s="1416"/>
      <c r="CS73" s="1416"/>
      <c r="CT73" s="1416"/>
      <c r="CU73" s="1416"/>
      <c r="CV73" s="2102">
        <v>325001</v>
      </c>
      <c r="CW73" s="622">
        <v>461578</v>
      </c>
      <c r="CX73" s="591">
        <v>147659</v>
      </c>
      <c r="CY73" s="2109">
        <f>CM73+CN73+CO73+CP73+CQ73+CR73</f>
        <v>0</v>
      </c>
      <c r="CZ73" s="1416">
        <v>36433</v>
      </c>
      <c r="DA73" s="1416">
        <v>23547</v>
      </c>
      <c r="DB73" s="1416">
        <v>35857</v>
      </c>
      <c r="DC73" s="1416">
        <v>35713</v>
      </c>
      <c r="DD73" s="1416">
        <v>38327</v>
      </c>
      <c r="DE73" s="1416">
        <v>39954</v>
      </c>
      <c r="DF73" s="1416">
        <v>38000</v>
      </c>
      <c r="DG73" s="1416">
        <v>38170</v>
      </c>
      <c r="DH73" s="1416">
        <v>45320</v>
      </c>
      <c r="DI73" s="1416">
        <v>46117</v>
      </c>
      <c r="DJ73" s="1416">
        <v>51029</v>
      </c>
      <c r="DK73" s="1416">
        <v>67492</v>
      </c>
      <c r="DL73" s="2094">
        <f>SUM(CZ73:DK73)</f>
        <v>495959</v>
      </c>
      <c r="DM73" s="1614"/>
      <c r="DN73" s="1454">
        <f>CZ73+DA73+DB73+DC73+DD73+DE73</f>
        <v>209831</v>
      </c>
      <c r="DO73" s="2185">
        <f>DC73+DD73+DE73+DF73+DG73+DH73</f>
        <v>235484</v>
      </c>
      <c r="DP73" s="2508">
        <v>47272</v>
      </c>
      <c r="DQ73" s="2497"/>
      <c r="DR73" s="2487"/>
      <c r="DS73" s="2487"/>
      <c r="DT73" s="2487"/>
      <c r="DU73" s="2487"/>
      <c r="DV73" s="2487"/>
      <c r="DW73" s="2487"/>
      <c r="DX73" s="2487"/>
      <c r="DY73" s="2487"/>
      <c r="DZ73" s="2487"/>
      <c r="EA73" s="2488"/>
      <c r="EB73" s="2118">
        <f>SUM(DP73:EA73)</f>
        <v>47272</v>
      </c>
      <c r="EC73" s="622"/>
      <c r="ED73" s="1454">
        <f>DP73+DQ73+DR73+DS73+DT73+DU73</f>
        <v>47272</v>
      </c>
      <c r="EE73" s="1458">
        <f>DS73+DT73+DU73+DV73+DW73+DX73</f>
        <v>0</v>
      </c>
    </row>
    <row r="74" spans="2:135" ht="27.75" customHeight="1" thickBot="1">
      <c r="B74" s="108"/>
      <c r="C74" s="108"/>
      <c r="D74" s="2574"/>
      <c r="E74" s="108"/>
      <c r="F74" s="108"/>
      <c r="G74" s="843" t="e">
        <f t="shared" ref="G74:O74" si="132">G75-100</f>
        <v>#DIV/0!</v>
      </c>
      <c r="H74" s="598">
        <f t="shared" si="132"/>
        <v>141.59914712153517</v>
      </c>
      <c r="I74" s="599">
        <f t="shared" si="132"/>
        <v>228.38358648832468</v>
      </c>
      <c r="J74" s="600">
        <f t="shared" si="132"/>
        <v>-8.7227414330218096</v>
      </c>
      <c r="K74" s="844">
        <f t="shared" si="132"/>
        <v>87.835926449787848</v>
      </c>
      <c r="L74" s="598">
        <f t="shared" si="132"/>
        <v>50.533933456888178</v>
      </c>
      <c r="M74" s="599">
        <f t="shared" si="132"/>
        <v>52.247152226441131</v>
      </c>
      <c r="N74" s="600">
        <f t="shared" si="132"/>
        <v>232.38054607508531</v>
      </c>
      <c r="O74" s="842">
        <f t="shared" si="132"/>
        <v>45.180722891566262</v>
      </c>
      <c r="P74" s="598">
        <v>19.3</v>
      </c>
      <c r="Q74" s="598">
        <f>((Q73/M73)*100)-100</f>
        <v>-100</v>
      </c>
      <c r="R74" s="598">
        <f>((R73/N73)*100)-100</f>
        <v>-100</v>
      </c>
      <c r="S74" s="598">
        <f>((S73/O73)*100)-100</f>
        <v>-100</v>
      </c>
      <c r="T74" s="598">
        <f>((T73/P73)*100)-100</f>
        <v>276.0895170789164</v>
      </c>
      <c r="U74" s="598" t="e">
        <f t="shared" ref="U74:AB74" si="133">((U73/Q73)*100)-100</f>
        <v>#DIV/0!</v>
      </c>
      <c r="V74" s="598" t="e">
        <f t="shared" si="133"/>
        <v>#DIV/0!</v>
      </c>
      <c r="W74" s="598" t="e">
        <f t="shared" si="133"/>
        <v>#DIV/0!</v>
      </c>
      <c r="X74" s="598">
        <f t="shared" si="133"/>
        <v>45.140411316421336</v>
      </c>
      <c r="Y74" s="598" t="e">
        <f t="shared" si="133"/>
        <v>#DIV/0!</v>
      </c>
      <c r="Z74" s="598" t="e">
        <f t="shared" si="133"/>
        <v>#DIV/0!</v>
      </c>
      <c r="AA74" s="598" t="e">
        <f t="shared" si="133"/>
        <v>#DIV/0!</v>
      </c>
      <c r="AB74" s="598">
        <f t="shared" si="133"/>
        <v>9.5339135438394607</v>
      </c>
      <c r="AC74" s="598" t="e">
        <f t="shared" ref="AC74:AY74" si="134">((AC73/Y73)*100)-100</f>
        <v>#DIV/0!</v>
      </c>
      <c r="AD74" s="598" t="e">
        <f t="shared" si="134"/>
        <v>#DIV/0!</v>
      </c>
      <c r="AE74" s="598" t="e">
        <f t="shared" si="134"/>
        <v>#DIV/0!</v>
      </c>
      <c r="AF74" s="598">
        <f t="shared" si="134"/>
        <v>5.5061233870703035</v>
      </c>
      <c r="AG74" s="598" t="e">
        <f t="shared" si="134"/>
        <v>#DIV/0!</v>
      </c>
      <c r="AH74" s="598" t="e">
        <f t="shared" si="134"/>
        <v>#DIV/0!</v>
      </c>
      <c r="AI74" s="598" t="e">
        <f t="shared" si="134"/>
        <v>#DIV/0!</v>
      </c>
      <c r="AJ74" s="598">
        <f t="shared" si="134"/>
        <v>211.40847700255182</v>
      </c>
      <c r="AK74" s="598" t="e">
        <f t="shared" si="134"/>
        <v>#DIV/0!</v>
      </c>
      <c r="AL74" s="598" t="e">
        <f t="shared" si="134"/>
        <v>#DIV/0!</v>
      </c>
      <c r="AM74" s="598" t="e">
        <f t="shared" si="134"/>
        <v>#DIV/0!</v>
      </c>
      <c r="AN74" s="598">
        <f t="shared" si="134"/>
        <v>-100</v>
      </c>
      <c r="AO74" s="598" t="e">
        <f t="shared" si="134"/>
        <v>#DIV/0!</v>
      </c>
      <c r="AP74" s="598" t="e">
        <f t="shared" si="134"/>
        <v>#DIV/0!</v>
      </c>
      <c r="AQ74" s="598" t="e">
        <f t="shared" si="134"/>
        <v>#DIV/0!</v>
      </c>
      <c r="AR74" s="598" t="e">
        <f t="shared" si="134"/>
        <v>#DIV/0!</v>
      </c>
      <c r="AS74" s="598" t="e">
        <f t="shared" si="134"/>
        <v>#DIV/0!</v>
      </c>
      <c r="AT74" s="598" t="e">
        <f t="shared" si="134"/>
        <v>#DIV/0!</v>
      </c>
      <c r="AU74" s="598" t="e">
        <f t="shared" si="134"/>
        <v>#DIV/0!</v>
      </c>
      <c r="AV74" s="598" t="e">
        <f t="shared" si="134"/>
        <v>#DIV/0!</v>
      </c>
      <c r="AW74" s="598" t="e">
        <f t="shared" si="134"/>
        <v>#DIV/0!</v>
      </c>
      <c r="AX74" s="598" t="e">
        <f t="shared" si="134"/>
        <v>#DIV/0!</v>
      </c>
      <c r="AY74" s="598" t="e">
        <f t="shared" si="134"/>
        <v>#DIV/0!</v>
      </c>
      <c r="AZ74" s="598">
        <v>39</v>
      </c>
      <c r="BA74" s="598" t="e">
        <f t="shared" ref="BA74:BO74" si="135">((BA73/AW73)*100)-100</f>
        <v>#DIV/0!</v>
      </c>
      <c r="BB74" s="598" t="e">
        <f t="shared" si="135"/>
        <v>#DIV/0!</v>
      </c>
      <c r="BC74" s="598" t="e">
        <f t="shared" si="135"/>
        <v>#DIV/0!</v>
      </c>
      <c r="BD74" s="598">
        <f t="shared" si="135"/>
        <v>-100</v>
      </c>
      <c r="BE74" s="598" t="e">
        <f t="shared" si="135"/>
        <v>#DIV/0!</v>
      </c>
      <c r="BF74" s="598" t="e">
        <f t="shared" si="135"/>
        <v>#DIV/0!</v>
      </c>
      <c r="BG74" s="598" t="e">
        <f t="shared" si="135"/>
        <v>#DIV/0!</v>
      </c>
      <c r="BH74" s="598" t="e">
        <f t="shared" si="135"/>
        <v>#DIV/0!</v>
      </c>
      <c r="BI74" s="598" t="e">
        <f t="shared" si="135"/>
        <v>#DIV/0!</v>
      </c>
      <c r="BJ74" s="598" t="e">
        <f t="shared" si="135"/>
        <v>#DIV/0!</v>
      </c>
      <c r="BK74" s="598" t="e">
        <f t="shared" si="135"/>
        <v>#DIV/0!</v>
      </c>
      <c r="BL74" s="598" t="e">
        <f t="shared" si="135"/>
        <v>#DIV/0!</v>
      </c>
      <c r="BM74" s="598" t="e">
        <f t="shared" si="135"/>
        <v>#DIV/0!</v>
      </c>
      <c r="BN74" s="598" t="e">
        <f t="shared" si="135"/>
        <v>#DIV/0!</v>
      </c>
      <c r="BO74" s="598" t="e">
        <f t="shared" si="135"/>
        <v>#DIV/0!</v>
      </c>
      <c r="BP74" s="598">
        <v>43.7</v>
      </c>
      <c r="BQ74" s="1296">
        <f t="shared" ref="BQ74:BW74" si="136">BQ75-100</f>
        <v>-100</v>
      </c>
      <c r="BR74" s="1311">
        <f t="shared" si="136"/>
        <v>-100</v>
      </c>
      <c r="BS74" s="1310">
        <f t="shared" si="136"/>
        <v>-100</v>
      </c>
      <c r="BT74" s="483">
        <f t="shared" si="136"/>
        <v>-100</v>
      </c>
      <c r="BU74" s="173">
        <f t="shared" si="136"/>
        <v>-100</v>
      </c>
      <c r="BV74" s="604">
        <f t="shared" si="136"/>
        <v>-100</v>
      </c>
      <c r="BW74" s="604">
        <f t="shared" si="136"/>
        <v>-100</v>
      </c>
      <c r="BX74" s="604">
        <v>39.626080616602451</v>
      </c>
      <c r="BY74" s="604">
        <f t="shared" ref="BY74:EE74" si="137">BY75-100</f>
        <v>-100</v>
      </c>
      <c r="BZ74" s="173">
        <f t="shared" si="137"/>
        <v>-100</v>
      </c>
      <c r="CA74" s="604">
        <f t="shared" si="137"/>
        <v>-100</v>
      </c>
      <c r="CB74" s="604">
        <f t="shared" si="137"/>
        <v>-100</v>
      </c>
      <c r="CC74" s="173">
        <v>29.951628228383868</v>
      </c>
      <c r="CD74" s="604">
        <f t="shared" si="137"/>
        <v>-100</v>
      </c>
      <c r="CE74" s="1095">
        <f t="shared" si="137"/>
        <v>-100</v>
      </c>
      <c r="CF74" s="1265">
        <v>21.6</v>
      </c>
      <c r="CG74" s="1299" t="e">
        <f t="shared" si="137"/>
        <v>#DIV/0!</v>
      </c>
      <c r="CH74" s="605" t="e">
        <f>CH75-100</f>
        <v>#DIV/0!</v>
      </c>
      <c r="CI74" s="1464" t="e">
        <f t="shared" si="137"/>
        <v>#DIV/0!</v>
      </c>
      <c r="CJ74" s="1252" t="e">
        <f t="shared" si="137"/>
        <v>#DIV/0!</v>
      </c>
      <c r="CK74" s="604" t="e">
        <f t="shared" si="137"/>
        <v>#DIV/0!</v>
      </c>
      <c r="CL74" s="604" t="e">
        <f t="shared" si="137"/>
        <v>#DIV/0!</v>
      </c>
      <c r="CM74" s="604" t="e">
        <f t="shared" si="137"/>
        <v>#DIV/0!</v>
      </c>
      <c r="CN74" s="604" t="e">
        <f t="shared" si="137"/>
        <v>#DIV/0!</v>
      </c>
      <c r="CO74" s="604" t="e">
        <f t="shared" si="137"/>
        <v>#DIV/0!</v>
      </c>
      <c r="CP74" s="1411" t="e">
        <f t="shared" si="137"/>
        <v>#DIV/0!</v>
      </c>
      <c r="CQ74" s="1411" t="e">
        <f t="shared" si="137"/>
        <v>#DIV/0!</v>
      </c>
      <c r="CR74" s="1411" t="e">
        <f t="shared" si="137"/>
        <v>#DIV/0!</v>
      </c>
      <c r="CS74" s="1411" t="e">
        <f t="shared" si="137"/>
        <v>#DIV/0!</v>
      </c>
      <c r="CT74" s="1411" t="e">
        <f t="shared" si="137"/>
        <v>#DIV/0!</v>
      </c>
      <c r="CU74" s="1411" t="e">
        <f t="shared" si="137"/>
        <v>#DIV/0!</v>
      </c>
      <c r="CV74" s="2103">
        <v>33.700000000000003</v>
      </c>
      <c r="CW74" s="1299" t="e">
        <f t="shared" si="137"/>
        <v>#DIV/0!</v>
      </c>
      <c r="CX74" s="605" t="e">
        <f>CX75-100</f>
        <v>#DIV/0!</v>
      </c>
      <c r="CY74" s="1708" t="e">
        <f t="shared" si="137"/>
        <v>#DIV/0!</v>
      </c>
      <c r="CZ74" s="1411" t="e">
        <f t="shared" si="137"/>
        <v>#DIV/0!</v>
      </c>
      <c r="DA74" s="1411" t="e">
        <f t="shared" si="137"/>
        <v>#DIV/0!</v>
      </c>
      <c r="DB74" s="1411" t="e">
        <f t="shared" si="137"/>
        <v>#DIV/0!</v>
      </c>
      <c r="DC74" s="1411" t="e">
        <f t="shared" si="137"/>
        <v>#DIV/0!</v>
      </c>
      <c r="DD74" s="1411" t="e">
        <f t="shared" si="137"/>
        <v>#DIV/0!</v>
      </c>
      <c r="DE74" s="1411" t="e">
        <f t="shared" si="137"/>
        <v>#DIV/0!</v>
      </c>
      <c r="DF74" s="1411" t="e">
        <f t="shared" si="137"/>
        <v>#DIV/0!</v>
      </c>
      <c r="DG74" s="1411" t="e">
        <f t="shared" si="137"/>
        <v>#DIV/0!</v>
      </c>
      <c r="DH74" s="1411" t="e">
        <f t="shared" si="137"/>
        <v>#DIV/0!</v>
      </c>
      <c r="DI74" s="1411" t="e">
        <f t="shared" si="137"/>
        <v>#DIV/0!</v>
      </c>
      <c r="DJ74" s="1411" t="e">
        <f t="shared" si="137"/>
        <v>#DIV/0!</v>
      </c>
      <c r="DK74" s="1411" t="e">
        <f t="shared" si="137"/>
        <v>#DIV/0!</v>
      </c>
      <c r="DL74" s="2095" t="e">
        <f t="shared" si="137"/>
        <v>#DIV/0!</v>
      </c>
      <c r="DM74" s="1615">
        <f t="shared" si="137"/>
        <v>-100</v>
      </c>
      <c r="DN74" s="1448">
        <f>DN75-100</f>
        <v>42.105120581881238</v>
      </c>
      <c r="DO74" s="1578" t="e">
        <f t="shared" si="137"/>
        <v>#DIV/0!</v>
      </c>
      <c r="DP74" s="2501">
        <f t="shared" si="137"/>
        <v>29.750500919496062</v>
      </c>
      <c r="DQ74" s="2492">
        <f t="shared" si="137"/>
        <v>-100</v>
      </c>
      <c r="DR74" s="2478">
        <f t="shared" si="137"/>
        <v>-100</v>
      </c>
      <c r="DS74" s="2478">
        <f t="shared" si="137"/>
        <v>-100</v>
      </c>
      <c r="DT74" s="2478">
        <f t="shared" si="137"/>
        <v>-100</v>
      </c>
      <c r="DU74" s="2478">
        <f t="shared" si="137"/>
        <v>-100</v>
      </c>
      <c r="DV74" s="2478">
        <f t="shared" si="137"/>
        <v>-100</v>
      </c>
      <c r="DW74" s="2478">
        <f t="shared" si="137"/>
        <v>-100</v>
      </c>
      <c r="DX74" s="2478">
        <f t="shared" si="137"/>
        <v>-100</v>
      </c>
      <c r="DY74" s="2478">
        <f t="shared" si="137"/>
        <v>-100</v>
      </c>
      <c r="DZ74" s="2478">
        <f t="shared" si="137"/>
        <v>-100</v>
      </c>
      <c r="EA74" s="2479">
        <f t="shared" si="137"/>
        <v>-100</v>
      </c>
      <c r="EB74" s="2121">
        <f t="shared" si="137"/>
        <v>-90.468566958155819</v>
      </c>
      <c r="EC74" s="1299" t="e">
        <f t="shared" si="137"/>
        <v>#DIV/0!</v>
      </c>
      <c r="ED74" s="1448">
        <f>ED75-100</f>
        <v>-77.471393645362213</v>
      </c>
      <c r="EE74" s="1459">
        <f t="shared" si="137"/>
        <v>-100</v>
      </c>
    </row>
    <row r="75" spans="2:135" s="884" customFormat="1" ht="27.75" hidden="1" customHeight="1" thickBot="1">
      <c r="B75" s="866"/>
      <c r="C75" s="866"/>
      <c r="D75" s="2575"/>
      <c r="E75" s="854"/>
      <c r="F75" s="854"/>
      <c r="G75" s="874" t="e">
        <f>G73/A73*100</f>
        <v>#DIV/0!</v>
      </c>
      <c r="H75" s="875">
        <v>241.59914712153517</v>
      </c>
      <c r="I75" s="875">
        <v>328.38358648832468</v>
      </c>
      <c r="J75" s="875">
        <v>91.27725856697819</v>
      </c>
      <c r="K75" s="874">
        <f>K73/G73*100</f>
        <v>187.83592644978785</v>
      </c>
      <c r="L75" s="875">
        <v>150.53393345688818</v>
      </c>
      <c r="M75" s="875">
        <v>152.24715222644113</v>
      </c>
      <c r="N75" s="875">
        <v>332.38054607508531</v>
      </c>
      <c r="O75" s="874">
        <f>O73/K73*100</f>
        <v>145.18072289156626</v>
      </c>
      <c r="P75" s="875"/>
      <c r="Q75" s="875"/>
      <c r="R75" s="875"/>
      <c r="S75" s="874"/>
      <c r="T75" s="875"/>
      <c r="U75" s="875"/>
      <c r="V75" s="875"/>
      <c r="W75" s="874"/>
      <c r="X75" s="875"/>
      <c r="Y75" s="875"/>
      <c r="Z75" s="875"/>
      <c r="AA75" s="874"/>
      <c r="AB75" s="875"/>
      <c r="AC75" s="875"/>
      <c r="AD75" s="875"/>
      <c r="AE75" s="874"/>
      <c r="AF75" s="875"/>
      <c r="AG75" s="875"/>
      <c r="AH75" s="875"/>
      <c r="AI75" s="875"/>
      <c r="AJ75" s="875"/>
      <c r="AK75" s="876"/>
      <c r="AL75" s="875"/>
      <c r="AM75" s="875"/>
      <c r="AN75" s="876"/>
      <c r="AO75" s="878"/>
      <c r="AP75" s="878"/>
      <c r="AQ75" s="878"/>
      <c r="AR75" s="878"/>
      <c r="AS75" s="878"/>
      <c r="AT75" s="878"/>
      <c r="AU75" s="878"/>
      <c r="AV75" s="878"/>
      <c r="AW75" s="878"/>
      <c r="AX75" s="878"/>
      <c r="AY75" s="881"/>
      <c r="AZ75" s="875"/>
      <c r="BA75" s="875"/>
      <c r="BB75" s="879"/>
      <c r="BC75" s="875"/>
      <c r="BD75" s="876"/>
      <c r="BE75" s="878"/>
      <c r="BF75" s="878"/>
      <c r="BG75" s="878"/>
      <c r="BH75" s="878"/>
      <c r="BI75" s="878"/>
      <c r="BJ75" s="878"/>
      <c r="BK75" s="878"/>
      <c r="BL75" s="878"/>
      <c r="BM75" s="878"/>
      <c r="BN75" s="878"/>
      <c r="BO75" s="878"/>
      <c r="BP75" s="1104"/>
      <c r="BQ75" s="876"/>
      <c r="BR75" s="875"/>
      <c r="BS75" s="879"/>
      <c r="BT75" s="893"/>
      <c r="BU75" s="894"/>
      <c r="BV75" s="894"/>
      <c r="BW75" s="894"/>
      <c r="BX75" s="894"/>
      <c r="BY75" s="880"/>
      <c r="BZ75" s="881"/>
      <c r="CA75" s="880"/>
      <c r="CB75" s="880"/>
      <c r="CC75" s="881"/>
      <c r="CD75" s="880"/>
      <c r="CE75" s="1110"/>
      <c r="CF75" s="880"/>
      <c r="CG75" s="876" t="e">
        <f t="shared" ref="CG75:CU75" si="138">CG73/BQ73*100</f>
        <v>#DIV/0!</v>
      </c>
      <c r="CH75" s="874" t="e">
        <f t="shared" si="138"/>
        <v>#DIV/0!</v>
      </c>
      <c r="CI75" s="1465" t="e">
        <f t="shared" si="138"/>
        <v>#DIV/0!</v>
      </c>
      <c r="CJ75" s="1253" t="e">
        <f t="shared" si="138"/>
        <v>#DIV/0!</v>
      </c>
      <c r="CK75" s="1277" t="e">
        <f t="shared" si="138"/>
        <v>#DIV/0!</v>
      </c>
      <c r="CL75" s="1277" t="e">
        <f t="shared" si="138"/>
        <v>#DIV/0!</v>
      </c>
      <c r="CM75" s="1277" t="e">
        <f t="shared" si="138"/>
        <v>#DIV/0!</v>
      </c>
      <c r="CN75" s="1277" t="e">
        <f t="shared" si="138"/>
        <v>#DIV/0!</v>
      </c>
      <c r="CO75" s="1277" t="e">
        <f t="shared" si="138"/>
        <v>#DIV/0!</v>
      </c>
      <c r="CP75" s="1412" t="e">
        <f t="shared" si="138"/>
        <v>#DIV/0!</v>
      </c>
      <c r="CQ75" s="1412" t="e">
        <f t="shared" si="138"/>
        <v>#DIV/0!</v>
      </c>
      <c r="CR75" s="1412" t="e">
        <f t="shared" si="138"/>
        <v>#DIV/0!</v>
      </c>
      <c r="CS75" s="1412" t="e">
        <f t="shared" si="138"/>
        <v>#DIV/0!</v>
      </c>
      <c r="CT75" s="1412" t="e">
        <f t="shared" si="138"/>
        <v>#DIV/0!</v>
      </c>
      <c r="CU75" s="1412" t="e">
        <f t="shared" si="138"/>
        <v>#DIV/0!</v>
      </c>
      <c r="CV75" s="2105" t="e">
        <f>CV73/SUM(BT73:CE73)*100</f>
        <v>#DIV/0!</v>
      </c>
      <c r="CW75" s="876" t="e">
        <f t="shared" ref="CW75:DK75" si="139">CW73/CG73*100</f>
        <v>#DIV/0!</v>
      </c>
      <c r="CX75" s="874" t="e">
        <f t="shared" si="139"/>
        <v>#DIV/0!</v>
      </c>
      <c r="CY75" s="877" t="e">
        <f t="shared" si="139"/>
        <v>#DIV/0!</v>
      </c>
      <c r="CZ75" s="1622" t="e">
        <f t="shared" si="139"/>
        <v>#DIV/0!</v>
      </c>
      <c r="DA75" s="1622" t="e">
        <f t="shared" si="139"/>
        <v>#DIV/0!</v>
      </c>
      <c r="DB75" s="1622" t="e">
        <f t="shared" si="139"/>
        <v>#DIV/0!</v>
      </c>
      <c r="DC75" s="1622" t="e">
        <f t="shared" si="139"/>
        <v>#DIV/0!</v>
      </c>
      <c r="DD75" s="1622" t="e">
        <f t="shared" si="139"/>
        <v>#DIV/0!</v>
      </c>
      <c r="DE75" s="1622" t="e">
        <f t="shared" si="139"/>
        <v>#DIV/0!</v>
      </c>
      <c r="DF75" s="1622" t="e">
        <f t="shared" si="139"/>
        <v>#DIV/0!</v>
      </c>
      <c r="DG75" s="1622" t="e">
        <f t="shared" si="139"/>
        <v>#DIV/0!</v>
      </c>
      <c r="DH75" s="1622" t="e">
        <f t="shared" si="139"/>
        <v>#DIV/0!</v>
      </c>
      <c r="DI75" s="1622" t="e">
        <f t="shared" si="139"/>
        <v>#DIV/0!</v>
      </c>
      <c r="DJ75" s="1412" t="e">
        <f t="shared" si="139"/>
        <v>#DIV/0!</v>
      </c>
      <c r="DK75" s="1622" t="e">
        <f t="shared" si="139"/>
        <v>#DIV/0!</v>
      </c>
      <c r="DL75" s="2096" t="e">
        <f>DL73/SUM(CJ73:CU73)*100</f>
        <v>#DIV/0!</v>
      </c>
      <c r="DM75" s="877">
        <f t="shared" ref="DM75:EA75" si="140">DM73/CW73*100</f>
        <v>0</v>
      </c>
      <c r="DN75" s="1093">
        <f t="shared" si="140"/>
        <v>142.10512058188124</v>
      </c>
      <c r="DO75" s="882" t="e">
        <f t="shared" si="140"/>
        <v>#DIV/0!</v>
      </c>
      <c r="DP75" s="2502">
        <f t="shared" si="140"/>
        <v>129.75050091949606</v>
      </c>
      <c r="DQ75" s="2493">
        <f t="shared" si="140"/>
        <v>0</v>
      </c>
      <c r="DR75" s="2480">
        <f t="shared" si="140"/>
        <v>0</v>
      </c>
      <c r="DS75" s="2480">
        <f t="shared" si="140"/>
        <v>0</v>
      </c>
      <c r="DT75" s="2480">
        <f t="shared" si="140"/>
        <v>0</v>
      </c>
      <c r="DU75" s="2480">
        <f t="shared" si="140"/>
        <v>0</v>
      </c>
      <c r="DV75" s="2480">
        <f t="shared" si="140"/>
        <v>0</v>
      </c>
      <c r="DW75" s="2480">
        <f t="shared" si="140"/>
        <v>0</v>
      </c>
      <c r="DX75" s="2480">
        <f t="shared" si="140"/>
        <v>0</v>
      </c>
      <c r="DY75" s="2480">
        <f t="shared" si="140"/>
        <v>0</v>
      </c>
      <c r="DZ75" s="2480">
        <f t="shared" si="140"/>
        <v>0</v>
      </c>
      <c r="EA75" s="2481">
        <f t="shared" si="140"/>
        <v>0</v>
      </c>
      <c r="EB75" s="2120">
        <f>EB73/SUM(CZ73:DK73)*100</f>
        <v>9.5314330418441848</v>
      </c>
      <c r="EC75" s="876" t="e">
        <f>EC73/DM73*100</f>
        <v>#DIV/0!</v>
      </c>
      <c r="ED75" s="1093">
        <f>ED73/DN73*100</f>
        <v>22.52860635463778</v>
      </c>
      <c r="EE75" s="883">
        <f>EE73/DO73*100</f>
        <v>0</v>
      </c>
    </row>
    <row r="76" spans="2:135" ht="27.75" customHeight="1">
      <c r="B76" s="108"/>
      <c r="C76" s="108"/>
      <c r="D76" s="2573" t="s">
        <v>38</v>
      </c>
      <c r="E76" s="588"/>
      <c r="F76" s="588"/>
      <c r="G76" s="743">
        <v>4049</v>
      </c>
      <c r="H76" s="589">
        <v>7220</v>
      </c>
      <c r="I76" s="590">
        <v>9364</v>
      </c>
      <c r="J76" s="591">
        <v>2679</v>
      </c>
      <c r="K76" s="743">
        <v>3705</v>
      </c>
      <c r="L76" s="589">
        <v>14269</v>
      </c>
      <c r="M76" s="590">
        <v>13547</v>
      </c>
      <c r="N76" s="591">
        <v>7276</v>
      </c>
      <c r="O76" s="743">
        <v>7045</v>
      </c>
      <c r="P76" s="589">
        <v>12740</v>
      </c>
      <c r="Q76" s="590">
        <v>13337</v>
      </c>
      <c r="R76" s="591">
        <v>5867</v>
      </c>
      <c r="S76" s="743">
        <v>6255</v>
      </c>
      <c r="T76" s="589">
        <v>20309</v>
      </c>
      <c r="U76" s="590">
        <v>21557</v>
      </c>
      <c r="V76" s="591">
        <v>8750</v>
      </c>
      <c r="W76" s="743">
        <v>10334</v>
      </c>
      <c r="X76" s="589">
        <v>19960</v>
      </c>
      <c r="Y76" s="590">
        <v>20648</v>
      </c>
      <c r="Z76" s="591">
        <v>10112</v>
      </c>
      <c r="AA76" s="743">
        <v>10357</v>
      </c>
      <c r="AB76" s="612">
        <v>21908</v>
      </c>
      <c r="AC76" s="590">
        <v>22496</v>
      </c>
      <c r="AD76" s="591">
        <v>10565</v>
      </c>
      <c r="AE76" s="743">
        <v>10432</v>
      </c>
      <c r="AF76" s="612">
        <v>23825</v>
      </c>
      <c r="AG76" s="590">
        <v>24738</v>
      </c>
      <c r="AH76" s="591">
        <v>11692</v>
      </c>
      <c r="AI76" s="743">
        <v>12362</v>
      </c>
      <c r="AJ76" s="612">
        <v>31213</v>
      </c>
      <c r="AK76" s="622">
        <v>33988</v>
      </c>
      <c r="AL76" s="591">
        <v>14444</v>
      </c>
      <c r="AM76" s="743">
        <v>15501</v>
      </c>
      <c r="AN76" s="625">
        <v>3170</v>
      </c>
      <c r="AO76" s="626">
        <v>2805</v>
      </c>
      <c r="AP76" s="626">
        <v>3596</v>
      </c>
      <c r="AQ76" s="626">
        <v>3075</v>
      </c>
      <c r="AR76" s="626">
        <v>3549</v>
      </c>
      <c r="AS76" s="626">
        <v>3493</v>
      </c>
      <c r="AT76" s="626">
        <v>3014</v>
      </c>
      <c r="AU76" s="626">
        <v>3638</v>
      </c>
      <c r="AV76" s="626">
        <v>3710</v>
      </c>
      <c r="AW76" s="626">
        <v>3342</v>
      </c>
      <c r="AX76" s="626">
        <v>3193</v>
      </c>
      <c r="AY76" s="627">
        <v>2909</v>
      </c>
      <c r="AZ76" s="612">
        <v>39494</v>
      </c>
      <c r="BA76" s="590">
        <v>41243</v>
      </c>
      <c r="BB76" s="611">
        <v>19688</v>
      </c>
      <c r="BC76" s="743">
        <v>20479</v>
      </c>
      <c r="BD76" s="593">
        <v>4111</v>
      </c>
      <c r="BE76" s="594">
        <v>3488</v>
      </c>
      <c r="BF76" s="594">
        <v>3721</v>
      </c>
      <c r="BG76" s="594">
        <v>4067</v>
      </c>
      <c r="BH76" s="594">
        <v>4326</v>
      </c>
      <c r="BI76" s="594">
        <v>4641</v>
      </c>
      <c r="BJ76" s="594">
        <v>4139</v>
      </c>
      <c r="BK76" s="594">
        <v>4665</v>
      </c>
      <c r="BL76" s="594">
        <v>4281</v>
      </c>
      <c r="BM76" s="594">
        <v>4772</v>
      </c>
      <c r="BN76" s="594">
        <v>4951</v>
      </c>
      <c r="BO76" s="594">
        <v>4961</v>
      </c>
      <c r="BP76" s="1106">
        <v>52123</v>
      </c>
      <c r="BQ76" s="1307">
        <v>61128</v>
      </c>
      <c r="BR76" s="1315">
        <v>24354</v>
      </c>
      <c r="BS76" s="1309">
        <f>BG76+BH76+BI76+BJ76+BK76+BL76</f>
        <v>26119</v>
      </c>
      <c r="BT76" s="623">
        <v>6055</v>
      </c>
      <c r="BU76" s="624">
        <v>6511</v>
      </c>
      <c r="BV76" s="624">
        <v>7759</v>
      </c>
      <c r="BW76" s="624">
        <v>7501</v>
      </c>
      <c r="BX76" s="624">
        <v>10136</v>
      </c>
      <c r="BY76" s="624">
        <v>7982</v>
      </c>
      <c r="BZ76" s="669">
        <v>9577</v>
      </c>
      <c r="CA76" s="624">
        <v>8943</v>
      </c>
      <c r="CB76" s="624">
        <v>8608</v>
      </c>
      <c r="CC76" s="669">
        <v>9418</v>
      </c>
      <c r="CD76" s="624">
        <v>10572</v>
      </c>
      <c r="CE76" s="1098">
        <v>10287</v>
      </c>
      <c r="CF76" s="1264">
        <f>SUM(BT76:CE76)</f>
        <v>103349</v>
      </c>
      <c r="CG76" s="622">
        <f>BW76+BX76+BY76+BZ76+CA76+CB76+CC76+CD76+CE76+CJ76+CK76+CL76</f>
        <v>118070</v>
      </c>
      <c r="CH76" s="1312">
        <f>BT76+BU76+BV76+BW76+BX76+BY76</f>
        <v>45944</v>
      </c>
      <c r="CI76" s="1463">
        <f>BW76+BX76+BY76+BZ76+CA76+CB76</f>
        <v>52747</v>
      </c>
      <c r="CJ76" s="1256">
        <v>12430</v>
      </c>
      <c r="CK76" s="624">
        <v>13113</v>
      </c>
      <c r="CL76" s="624">
        <v>9503</v>
      </c>
      <c r="CM76" s="624">
        <v>4066</v>
      </c>
      <c r="CN76" s="624">
        <v>6602</v>
      </c>
      <c r="CO76" s="624">
        <v>11286</v>
      </c>
      <c r="CP76" s="1416">
        <v>12921</v>
      </c>
      <c r="CQ76" s="1416">
        <v>13067</v>
      </c>
      <c r="CR76" s="1416">
        <v>10889</v>
      </c>
      <c r="CS76" s="1416">
        <v>13259</v>
      </c>
      <c r="CT76" s="1416">
        <v>14614</v>
      </c>
      <c r="CU76" s="1416">
        <v>13202</v>
      </c>
      <c r="CV76" s="2102">
        <f>SUM(CJ76:CU76)</f>
        <v>134952</v>
      </c>
      <c r="CW76" s="622">
        <v>141883</v>
      </c>
      <c r="CX76" s="591">
        <v>57000</v>
      </c>
      <c r="CY76" s="2109">
        <f>CM76+CN76+CO76+CP76+CQ76+CR76</f>
        <v>58831</v>
      </c>
      <c r="CZ76" s="1416">
        <v>13414</v>
      </c>
      <c r="DA76" s="1416">
        <v>12736</v>
      </c>
      <c r="DB76" s="1416">
        <v>15827</v>
      </c>
      <c r="DC76" s="1416">
        <v>18065</v>
      </c>
      <c r="DD76" s="1416">
        <v>17887</v>
      </c>
      <c r="DE76" s="1416">
        <v>18181</v>
      </c>
      <c r="DF76" s="1416">
        <v>17216</v>
      </c>
      <c r="DG76" s="1416">
        <v>17624</v>
      </c>
      <c r="DH76" s="1416">
        <v>17395</v>
      </c>
      <c r="DI76" s="1416">
        <v>14589</v>
      </c>
      <c r="DJ76" s="1416">
        <v>16254</v>
      </c>
      <c r="DK76" s="1416">
        <v>16298</v>
      </c>
      <c r="DL76" s="2094">
        <f>SUM(CZ76:DK76)</f>
        <v>195486</v>
      </c>
      <c r="DM76" s="1614"/>
      <c r="DN76" s="1454">
        <f>CZ76+DA76+DB76+DC76+DD76+DE76</f>
        <v>96110</v>
      </c>
      <c r="DO76" s="2185">
        <f>DC76+DD76+DE76+DF76+DG76+DH76</f>
        <v>106368</v>
      </c>
      <c r="DP76" s="2508">
        <v>18136</v>
      </c>
      <c r="DQ76" s="2497"/>
      <c r="DR76" s="2487"/>
      <c r="DS76" s="2487"/>
      <c r="DT76" s="2487"/>
      <c r="DU76" s="2487"/>
      <c r="DV76" s="2487"/>
      <c r="DW76" s="2487"/>
      <c r="DX76" s="2487"/>
      <c r="DY76" s="2487"/>
      <c r="DZ76" s="2487"/>
      <c r="EA76" s="2488"/>
      <c r="EB76" s="2118">
        <f>SUM(DP76:EA76)</f>
        <v>18136</v>
      </c>
      <c r="EC76" s="622"/>
      <c r="ED76" s="1454">
        <f>DP76+DQ76+DR76+DS76+DT76+DU76</f>
        <v>18136</v>
      </c>
      <c r="EE76" s="1458">
        <f>DS76+DT76+DU76+DV76+DW76+DX76</f>
        <v>0</v>
      </c>
    </row>
    <row r="77" spans="2:135" ht="27.75" customHeight="1" thickBot="1">
      <c r="B77" s="109"/>
      <c r="C77" s="109"/>
      <c r="D77" s="2575"/>
      <c r="E77" s="108"/>
      <c r="F77" s="108"/>
      <c r="G77" s="843" t="e">
        <f>G78-100</f>
        <v>#DIV/0!</v>
      </c>
      <c r="H77" s="598">
        <f t="shared" ref="H77:BX77" si="141">H78-100</f>
        <v>-1.4469014469014496</v>
      </c>
      <c r="I77" s="599">
        <f t="shared" si="141"/>
        <v>36.382173026507445</v>
      </c>
      <c r="J77" s="600">
        <f>J78-100</f>
        <v>-33.440993788819867</v>
      </c>
      <c r="K77" s="844">
        <f>K78-100</f>
        <v>-8.4959249197332696</v>
      </c>
      <c r="L77" s="598">
        <f t="shared" si="141"/>
        <v>97.631578947368439</v>
      </c>
      <c r="M77" s="599">
        <f t="shared" si="141"/>
        <v>44.671080734728747</v>
      </c>
      <c r="N77" s="600">
        <f>N78-100</f>
        <v>171.59387831280333</v>
      </c>
      <c r="O77" s="842">
        <f>O78-100</f>
        <v>90.148448043184885</v>
      </c>
      <c r="P77" s="598">
        <f t="shared" si="141"/>
        <v>-10.715537178498849</v>
      </c>
      <c r="Q77" s="599">
        <f t="shared" si="141"/>
        <v>-1.55015870672473</v>
      </c>
      <c r="R77" s="600">
        <f>R78-100</f>
        <v>-19.36503573391974</v>
      </c>
      <c r="S77" s="842">
        <f>S78-100</f>
        <v>-11.213626685592615</v>
      </c>
      <c r="T77" s="598">
        <f t="shared" si="141"/>
        <v>59.41130298273157</v>
      </c>
      <c r="U77" s="599">
        <f t="shared" si="141"/>
        <v>61.633050910999458</v>
      </c>
      <c r="V77" s="600">
        <f>V78-100</f>
        <v>49.139253451508011</v>
      </c>
      <c r="W77" s="842">
        <f>W78-100</f>
        <v>65.211830535571522</v>
      </c>
      <c r="X77" s="598">
        <f t="shared" si="141"/>
        <v>-1.7184499482987832</v>
      </c>
      <c r="Y77" s="599">
        <f t="shared" si="141"/>
        <v>-4.2167277450480043</v>
      </c>
      <c r="Z77" s="600">
        <f>Z78-100</f>
        <v>15.565714285714293</v>
      </c>
      <c r="AA77" s="842">
        <f>AA78-100</f>
        <v>0.22256628604606021</v>
      </c>
      <c r="AB77" s="598">
        <f t="shared" ref="AB77:AK77" si="142">AB78-100</f>
        <v>9.7595190380761494</v>
      </c>
      <c r="AC77" s="599">
        <f t="shared" si="142"/>
        <v>8.9500193723362997</v>
      </c>
      <c r="AD77" s="600">
        <f>AD78-100</f>
        <v>4.4798259493670827</v>
      </c>
      <c r="AE77" s="842">
        <f>AE78-100</f>
        <v>0.72414791928163424</v>
      </c>
      <c r="AF77" s="598">
        <f t="shared" si="142"/>
        <v>8.7502282271316574</v>
      </c>
      <c r="AG77" s="599">
        <f t="shared" si="142"/>
        <v>9.9662162162162105</v>
      </c>
      <c r="AH77" s="600">
        <f>AH78-100</f>
        <v>10.667297681022234</v>
      </c>
      <c r="AI77" s="842">
        <f>AI78-100</f>
        <v>18.500766871165638</v>
      </c>
      <c r="AJ77" s="598">
        <f t="shared" si="142"/>
        <v>31.009443861490013</v>
      </c>
      <c r="AK77" s="599">
        <f t="shared" si="142"/>
        <v>37.391866763683396</v>
      </c>
      <c r="AL77" s="600">
        <f>AL78-100</f>
        <v>23.537461512145057</v>
      </c>
      <c r="AM77" s="842">
        <f>AM78-100</f>
        <v>25.392331337971214</v>
      </c>
      <c r="AN77" s="483">
        <f t="shared" si="141"/>
        <v>-89.843975266715788</v>
      </c>
      <c r="AO77" s="601">
        <f t="shared" si="141"/>
        <v>-91.747087207249621</v>
      </c>
      <c r="AP77" s="601">
        <f t="shared" si="141"/>
        <v>13.438485804416402</v>
      </c>
      <c r="AQ77" s="601">
        <f t="shared" si="141"/>
        <v>9.6256684491978604</v>
      </c>
      <c r="AR77" s="601">
        <f t="shared" si="141"/>
        <v>-1.3070077864293665</v>
      </c>
      <c r="AS77" s="601">
        <f t="shared" si="141"/>
        <v>13.59349593495935</v>
      </c>
      <c r="AT77" s="601">
        <f t="shared" si="141"/>
        <v>-15.074668920822759</v>
      </c>
      <c r="AU77" s="601">
        <f t="shared" si="141"/>
        <v>4.1511594617807077</v>
      </c>
      <c r="AV77" s="601">
        <f t="shared" si="141"/>
        <v>23.092236230922353</v>
      </c>
      <c r="AW77" s="601">
        <f t="shared" si="141"/>
        <v>-8.1363386476085822</v>
      </c>
      <c r="AX77" s="601">
        <f t="shared" si="141"/>
        <v>-13.935309973045818</v>
      </c>
      <c r="AY77" s="601">
        <f t="shared" si="141"/>
        <v>-12.956313584679833</v>
      </c>
      <c r="AZ77" s="602">
        <f>AZ78-100</f>
        <v>26.530612244897966</v>
      </c>
      <c r="BA77" s="603">
        <f>BA78-100</f>
        <v>21.345769094974699</v>
      </c>
      <c r="BB77" s="1257">
        <f>BB78-100</f>
        <v>36.30573248407643</v>
      </c>
      <c r="BC77" s="841">
        <f>BC78-100</f>
        <v>32.11405715760273</v>
      </c>
      <c r="BD77" s="483">
        <f>BD78-100</f>
        <v>29.652996845425861</v>
      </c>
      <c r="BE77" s="601">
        <f t="shared" si="141"/>
        <v>24.349376114081991</v>
      </c>
      <c r="BF77" s="601">
        <f t="shared" si="141"/>
        <v>3.4760845383759715</v>
      </c>
      <c r="BG77" s="601">
        <f t="shared" si="141"/>
        <v>32.260162601626007</v>
      </c>
      <c r="BH77" s="601">
        <f t="shared" si="141"/>
        <v>21.89349112426035</v>
      </c>
      <c r="BI77" s="601">
        <f t="shared" si="141"/>
        <v>32.865731462925851</v>
      </c>
      <c r="BJ77" s="601">
        <f t="shared" si="141"/>
        <v>37.325812873258144</v>
      </c>
      <c r="BK77" s="601">
        <f t="shared" si="141"/>
        <v>28.229796591533812</v>
      </c>
      <c r="BL77" s="601">
        <f t="shared" si="141"/>
        <v>15.390835579514814</v>
      </c>
      <c r="BM77" s="601">
        <f t="shared" si="141"/>
        <v>42.788749251944921</v>
      </c>
      <c r="BN77" s="601">
        <f t="shared" si="141"/>
        <v>55.05793924209209</v>
      </c>
      <c r="BO77" s="601">
        <f t="shared" si="141"/>
        <v>70.598349381017869</v>
      </c>
      <c r="BP77" s="1103">
        <f>BP78-100</f>
        <v>31.977818853974128</v>
      </c>
      <c r="BQ77" s="1296">
        <f t="shared" si="141"/>
        <v>48.221430130210223</v>
      </c>
      <c r="BR77" s="1311">
        <f>BR78-100</f>
        <v>23.69971556277936</v>
      </c>
      <c r="BS77" s="1310">
        <f>BS78-100</f>
        <v>27.540407246447572</v>
      </c>
      <c r="BT77" s="483">
        <f t="shared" si="141"/>
        <v>47.323600973236012</v>
      </c>
      <c r="BU77" s="173">
        <f t="shared" si="141"/>
        <v>86.668577981651367</v>
      </c>
      <c r="BV77" s="604">
        <f t="shared" si="141"/>
        <v>108.51921526471378</v>
      </c>
      <c r="BW77" s="632">
        <f t="shared" si="141"/>
        <v>84.43570199164003</v>
      </c>
      <c r="BX77" s="632">
        <f t="shared" si="141"/>
        <v>134.30420711974111</v>
      </c>
      <c r="BY77" s="632">
        <f t="shared" ref="BY77:EE77" si="143">BY78-100</f>
        <v>71.988795518207297</v>
      </c>
      <c r="BZ77" s="744">
        <f t="shared" si="143"/>
        <v>131.38439236530562</v>
      </c>
      <c r="CA77" s="632">
        <f t="shared" si="143"/>
        <v>91.704180064308673</v>
      </c>
      <c r="CB77" s="632">
        <f t="shared" si="143"/>
        <v>101.07451530016348</v>
      </c>
      <c r="CC77" s="173">
        <v>97.35959765297568</v>
      </c>
      <c r="CD77" s="632">
        <f t="shared" si="143"/>
        <v>113.53261967279334</v>
      </c>
      <c r="CE77" s="1099">
        <f>CE78-100</f>
        <v>107.35738762346304</v>
      </c>
      <c r="CF77" s="1267">
        <f t="shared" si="143"/>
        <v>98.279070659785503</v>
      </c>
      <c r="CG77" s="1299">
        <f t="shared" si="143"/>
        <v>93.152074335819918</v>
      </c>
      <c r="CH77" s="605">
        <f>CH78-100</f>
        <v>88.650734992198409</v>
      </c>
      <c r="CI77" s="1464">
        <f t="shared" si="143"/>
        <v>101.94877292392511</v>
      </c>
      <c r="CJ77" s="1161">
        <f t="shared" si="143"/>
        <v>105.28488852188275</v>
      </c>
      <c r="CK77" s="632">
        <f t="shared" si="143"/>
        <v>101.39763477192446</v>
      </c>
      <c r="CL77" s="632">
        <f t="shared" si="143"/>
        <v>22.477123340636666</v>
      </c>
      <c r="CM77" s="632">
        <f t="shared" si="143"/>
        <v>-45.793894147447013</v>
      </c>
      <c r="CN77" s="632">
        <f t="shared" si="143"/>
        <v>-34.865824782951861</v>
      </c>
      <c r="CO77" s="632">
        <f t="shared" si="143"/>
        <v>41.393134552743675</v>
      </c>
      <c r="CP77" s="1361">
        <f t="shared" si="143"/>
        <v>34.916988618565313</v>
      </c>
      <c r="CQ77" s="1361">
        <f t="shared" si="143"/>
        <v>46.114279324611431</v>
      </c>
      <c r="CR77" s="1361">
        <f t="shared" si="143"/>
        <v>26.498605947955383</v>
      </c>
      <c r="CS77" s="1361">
        <f t="shared" si="143"/>
        <v>40.783605861116996</v>
      </c>
      <c r="CT77" s="1361">
        <f t="shared" si="143"/>
        <v>38.233068482784716</v>
      </c>
      <c r="CU77" s="1361">
        <f>CU78-100</f>
        <v>28.336735685817047</v>
      </c>
      <c r="CV77" s="2103">
        <f t="shared" si="143"/>
        <v>30.578912229436185</v>
      </c>
      <c r="CW77" s="1299">
        <f t="shared" si="143"/>
        <v>20.168544084017952</v>
      </c>
      <c r="CX77" s="605">
        <f>CX78-100</f>
        <v>24.064078008009758</v>
      </c>
      <c r="CY77" s="2110">
        <f t="shared" si="143"/>
        <v>11.534305268546092</v>
      </c>
      <c r="CZ77" s="1361">
        <f t="shared" si="143"/>
        <v>7.9163314561544667</v>
      </c>
      <c r="DA77" s="1361">
        <f t="shared" si="143"/>
        <v>-2.8750095325249703</v>
      </c>
      <c r="DB77" s="1361">
        <f t="shared" si="143"/>
        <v>66.547406082289797</v>
      </c>
      <c r="DC77" s="1361">
        <f t="shared" si="143"/>
        <v>344.29414658140678</v>
      </c>
      <c r="DD77" s="1361">
        <f t="shared" si="143"/>
        <v>170.93305059073009</v>
      </c>
      <c r="DE77" s="1361">
        <f t="shared" si="143"/>
        <v>61.093390040758464</v>
      </c>
      <c r="DF77" s="1361">
        <f t="shared" si="143"/>
        <v>33.240461264608001</v>
      </c>
      <c r="DG77" s="1361">
        <f t="shared" si="143"/>
        <v>34.874110354327712</v>
      </c>
      <c r="DH77" s="1361">
        <f t="shared" si="143"/>
        <v>59.748369914592701</v>
      </c>
      <c r="DI77" s="1361">
        <f t="shared" si="143"/>
        <v>10.030922392337274</v>
      </c>
      <c r="DJ77" s="1361">
        <f t="shared" si="143"/>
        <v>11.222115779389625</v>
      </c>
      <c r="DK77" s="1361">
        <f>DK78-100</f>
        <v>23.450992273897882</v>
      </c>
      <c r="DL77" s="2100">
        <v>52.1</v>
      </c>
      <c r="DM77" s="1615">
        <f t="shared" si="143"/>
        <v>-100</v>
      </c>
      <c r="DN77" s="1448">
        <f>DN78-100</f>
        <v>68.614035087719316</v>
      </c>
      <c r="DO77" s="1577">
        <f t="shared" si="143"/>
        <v>80.802638064965748</v>
      </c>
      <c r="DP77" s="2509">
        <f t="shared" si="143"/>
        <v>35.202027732220074</v>
      </c>
      <c r="DQ77" s="2498">
        <f t="shared" si="143"/>
        <v>-100</v>
      </c>
      <c r="DR77" s="2489">
        <f t="shared" si="143"/>
        <v>-100</v>
      </c>
      <c r="DS77" s="2489">
        <f t="shared" si="143"/>
        <v>-100</v>
      </c>
      <c r="DT77" s="2489">
        <f t="shared" si="143"/>
        <v>-100</v>
      </c>
      <c r="DU77" s="2489">
        <f t="shared" si="143"/>
        <v>-100</v>
      </c>
      <c r="DV77" s="2489">
        <f t="shared" si="143"/>
        <v>-100</v>
      </c>
      <c r="DW77" s="2489">
        <f t="shared" si="143"/>
        <v>-100</v>
      </c>
      <c r="DX77" s="2489">
        <f t="shared" si="143"/>
        <v>-100</v>
      </c>
      <c r="DY77" s="2489">
        <f t="shared" si="143"/>
        <v>-100</v>
      </c>
      <c r="DZ77" s="2489">
        <f t="shared" si="143"/>
        <v>-100</v>
      </c>
      <c r="EA77" s="2490">
        <f>EA78-100</f>
        <v>-100</v>
      </c>
      <c r="EB77" s="2125">
        <v>52.1</v>
      </c>
      <c r="EC77" s="1299" t="e">
        <f t="shared" si="143"/>
        <v>#DIV/0!</v>
      </c>
      <c r="ED77" s="1448">
        <f>ED78-100</f>
        <v>-81.129955259598376</v>
      </c>
      <c r="EE77" s="1425">
        <f t="shared" si="143"/>
        <v>-100</v>
      </c>
    </row>
    <row r="78" spans="2:135" s="884" customFormat="1" ht="27.75" hidden="1" customHeight="1" thickBot="1">
      <c r="B78" s="854"/>
      <c r="C78" s="854"/>
      <c r="D78" s="703"/>
      <c r="E78" s="854"/>
      <c r="F78" s="854"/>
      <c r="G78" s="874" t="e">
        <f>G76/A76*100</f>
        <v>#DIV/0!</v>
      </c>
      <c r="H78" s="875">
        <v>98.55309855309855</v>
      </c>
      <c r="I78" s="875">
        <v>136.38217302650745</v>
      </c>
      <c r="J78" s="875">
        <v>66.559006211180133</v>
      </c>
      <c r="K78" s="874">
        <f>K76/G76*100</f>
        <v>91.50407508026673</v>
      </c>
      <c r="L78" s="875">
        <v>197.63157894736844</v>
      </c>
      <c r="M78" s="875">
        <v>144.67108073472875</v>
      </c>
      <c r="N78" s="875">
        <v>271.59387831280333</v>
      </c>
      <c r="O78" s="874">
        <f>O76/K76*100</f>
        <v>190.14844804318489</v>
      </c>
      <c r="P78" s="875">
        <v>89.284462821501151</v>
      </c>
      <c r="Q78" s="875">
        <v>98.44984129327527</v>
      </c>
      <c r="R78" s="875">
        <v>80.63496426608026</v>
      </c>
      <c r="S78" s="874">
        <f>S76/O76*100</f>
        <v>88.786373314407385</v>
      </c>
      <c r="T78" s="875">
        <v>159.41130298273157</v>
      </c>
      <c r="U78" s="875">
        <v>161.63305091099946</v>
      </c>
      <c r="V78" s="875">
        <v>149.13925345150801</v>
      </c>
      <c r="W78" s="874">
        <f>W76/S76*100</f>
        <v>165.21183053557152</v>
      </c>
      <c r="X78" s="875">
        <v>98.281550051701217</v>
      </c>
      <c r="Y78" s="875">
        <v>95.783272254951996</v>
      </c>
      <c r="Z78" s="875">
        <v>115.56571428571429</v>
      </c>
      <c r="AA78" s="874">
        <f>AA76/W76*100</f>
        <v>100.22256628604606</v>
      </c>
      <c r="AB78" s="875">
        <f>AB76/X76*100</f>
        <v>109.75951903807615</v>
      </c>
      <c r="AC78" s="875">
        <f>AC76/Y76*100</f>
        <v>108.9500193723363</v>
      </c>
      <c r="AD78" s="875">
        <v>104.47982594936708</v>
      </c>
      <c r="AE78" s="874">
        <f>AE76/AA76*100</f>
        <v>100.72414791928163</v>
      </c>
      <c r="AF78" s="875">
        <f>AF76/AB76*100</f>
        <v>108.75022822713166</v>
      </c>
      <c r="AG78" s="875">
        <f>AG76/AC76*100</f>
        <v>109.96621621621621</v>
      </c>
      <c r="AH78" s="875">
        <v>110.66729768102223</v>
      </c>
      <c r="AI78" s="875">
        <f>AI76/AE76*100</f>
        <v>118.50076687116564</v>
      </c>
      <c r="AJ78" s="875">
        <f>AJ76/AF76*100</f>
        <v>131.00944386149001</v>
      </c>
      <c r="AK78" s="875">
        <f>AK76/AG76*100</f>
        <v>137.3918667636834</v>
      </c>
      <c r="AL78" s="875">
        <v>123.53746151214506</v>
      </c>
      <c r="AM78" s="875">
        <f>AM76/AI76*100</f>
        <v>125.39233133797121</v>
      </c>
      <c r="AN78" s="875">
        <f>AN76/AJ76*100</f>
        <v>10.156024733284209</v>
      </c>
      <c r="AO78" s="875">
        <f>AO76/AK76*100</f>
        <v>8.2529127927503829</v>
      </c>
      <c r="AP78" s="875">
        <f t="shared" ref="AP78:AY78" si="144">AP76/AN76*100</f>
        <v>113.4384858044164</v>
      </c>
      <c r="AQ78" s="875">
        <f t="shared" si="144"/>
        <v>109.62566844919786</v>
      </c>
      <c r="AR78" s="875">
        <f t="shared" si="144"/>
        <v>98.692992213570633</v>
      </c>
      <c r="AS78" s="875">
        <f t="shared" si="144"/>
        <v>113.59349593495935</v>
      </c>
      <c r="AT78" s="875">
        <f t="shared" si="144"/>
        <v>84.925331079177241</v>
      </c>
      <c r="AU78" s="875">
        <f t="shared" si="144"/>
        <v>104.15115946178071</v>
      </c>
      <c r="AV78" s="875">
        <f t="shared" si="144"/>
        <v>123.09223623092235</v>
      </c>
      <c r="AW78" s="875">
        <f t="shared" si="144"/>
        <v>91.863661352391418</v>
      </c>
      <c r="AX78" s="875">
        <f t="shared" si="144"/>
        <v>86.064690026954182</v>
      </c>
      <c r="AY78" s="875">
        <f t="shared" si="144"/>
        <v>87.043686415320167</v>
      </c>
      <c r="AZ78" s="875">
        <f>AZ76/AJ76*100</f>
        <v>126.53061224489797</v>
      </c>
      <c r="BA78" s="875">
        <f>BA76/AK76*100</f>
        <v>121.3457690949747</v>
      </c>
      <c r="BB78" s="876">
        <v>136.30573248407643</v>
      </c>
      <c r="BC78" s="875">
        <f>BC76/AM76*100</f>
        <v>132.11405715760273</v>
      </c>
      <c r="BD78" s="876">
        <v>129.65299684542586</v>
      </c>
      <c r="BE78" s="878">
        <v>124.34937611408199</v>
      </c>
      <c r="BF78" s="878">
        <v>103.47608453837597</v>
      </c>
      <c r="BG78" s="878">
        <v>132.26016260162601</v>
      </c>
      <c r="BH78" s="878">
        <v>121.89349112426035</v>
      </c>
      <c r="BI78" s="878">
        <v>132.86573146292585</v>
      </c>
      <c r="BJ78" s="878">
        <v>137.32581287325814</v>
      </c>
      <c r="BK78" s="878">
        <v>128.22979659153381</v>
      </c>
      <c r="BL78" s="878">
        <v>115.39083557951481</v>
      </c>
      <c r="BM78" s="878">
        <v>142.78874925194492</v>
      </c>
      <c r="BN78" s="878">
        <v>155.05793924209209</v>
      </c>
      <c r="BO78" s="878">
        <v>170.59834938101787</v>
      </c>
      <c r="BP78" s="1104">
        <v>131.97781885397413</v>
      </c>
      <c r="BQ78" s="875">
        <v>148.22143013021022</v>
      </c>
      <c r="BR78" s="895">
        <v>123.69971556277936</v>
      </c>
      <c r="BS78" s="875">
        <f>BS76/BC76*100</f>
        <v>127.54040724644757</v>
      </c>
      <c r="BT78" s="896">
        <v>147.32360097323601</v>
      </c>
      <c r="BU78" s="897">
        <v>186.66857798165137</v>
      </c>
      <c r="BV78" s="897">
        <v>208.51921526471378</v>
      </c>
      <c r="BW78" s="898">
        <v>184.43570199164003</v>
      </c>
      <c r="BX78" s="899">
        <v>234.30420711974111</v>
      </c>
      <c r="BY78" s="882">
        <f t="shared" ref="BY78:CD78" si="145">BY76/BI76*100</f>
        <v>171.9887955182073</v>
      </c>
      <c r="BZ78" s="881">
        <f t="shared" si="145"/>
        <v>231.38439236530562</v>
      </c>
      <c r="CA78" s="900">
        <f t="shared" si="145"/>
        <v>191.70418006430867</v>
      </c>
      <c r="CB78" s="900">
        <f t="shared" si="145"/>
        <v>201.07451530016348</v>
      </c>
      <c r="CC78" s="901">
        <f t="shared" si="145"/>
        <v>197.35959765297568</v>
      </c>
      <c r="CD78" s="882">
        <f t="shared" si="145"/>
        <v>213.53261967279334</v>
      </c>
      <c r="CE78" s="882">
        <f>CE76/BO76*100</f>
        <v>207.35738762346304</v>
      </c>
      <c r="CF78" s="883">
        <f>CF76/SUM(BD76:BO76)*100</f>
        <v>198.2790706597855</v>
      </c>
      <c r="CG78" s="875">
        <f t="shared" ref="CG78:CU78" si="146">CG76/BQ76*100</f>
        <v>193.15207433581992</v>
      </c>
      <c r="CH78" s="1093">
        <f t="shared" si="146"/>
        <v>188.65073499219841</v>
      </c>
      <c r="CI78" s="882">
        <f t="shared" si="146"/>
        <v>201.94877292392511</v>
      </c>
      <c r="CJ78" s="1155">
        <f t="shared" si="146"/>
        <v>205.28488852188275</v>
      </c>
      <c r="CK78" s="883">
        <f t="shared" si="146"/>
        <v>201.39763477192446</v>
      </c>
      <c r="CL78" s="883">
        <f t="shared" si="146"/>
        <v>122.47712334063667</v>
      </c>
      <c r="CM78" s="883">
        <f t="shared" si="146"/>
        <v>54.206105852552987</v>
      </c>
      <c r="CN78" s="883">
        <f t="shared" si="146"/>
        <v>65.134175217048139</v>
      </c>
      <c r="CO78" s="882">
        <f t="shared" si="146"/>
        <v>141.39313455274367</v>
      </c>
      <c r="CP78" s="1155">
        <f t="shared" si="146"/>
        <v>134.91698861856531</v>
      </c>
      <c r="CQ78" s="1155">
        <f t="shared" si="146"/>
        <v>146.11427932461143</v>
      </c>
      <c r="CR78" s="1155">
        <f>CR76/CB76*100</f>
        <v>126.49860594795538</v>
      </c>
      <c r="CS78" s="1155">
        <f t="shared" si="146"/>
        <v>140.783605861117</v>
      </c>
      <c r="CT78" s="882">
        <f t="shared" si="146"/>
        <v>138.23306848278472</v>
      </c>
      <c r="CU78" s="1155">
        <f t="shared" si="146"/>
        <v>128.33673568581705</v>
      </c>
      <c r="CV78" s="883">
        <f>CV76/SUM(BT76:CE76)*100</f>
        <v>130.57891222943618</v>
      </c>
      <c r="CW78" s="875">
        <f t="shared" ref="CW78:DK78" si="147">CW76/CG76*100</f>
        <v>120.16854408401795</v>
      </c>
      <c r="CX78" s="1093">
        <f t="shared" si="147"/>
        <v>124.06407800800976</v>
      </c>
      <c r="CY78" s="882">
        <f t="shared" si="147"/>
        <v>111.53430526854609</v>
      </c>
      <c r="CZ78" s="883">
        <f t="shared" si="147"/>
        <v>107.91633145615447</v>
      </c>
      <c r="DA78" s="883">
        <f t="shared" si="147"/>
        <v>97.12499046747503</v>
      </c>
      <c r="DB78" s="883">
        <f t="shared" si="147"/>
        <v>166.5474060822898</v>
      </c>
      <c r="DC78" s="883">
        <f t="shared" si="147"/>
        <v>444.29414658140678</v>
      </c>
      <c r="DD78" s="883">
        <f t="shared" si="147"/>
        <v>270.93305059073009</v>
      </c>
      <c r="DE78" s="883">
        <f t="shared" si="147"/>
        <v>161.09339004075846</v>
      </c>
      <c r="DF78" s="883">
        <f t="shared" si="147"/>
        <v>133.240461264608</v>
      </c>
      <c r="DG78" s="883">
        <f t="shared" si="147"/>
        <v>134.87411035432771</v>
      </c>
      <c r="DH78" s="883">
        <f t="shared" si="147"/>
        <v>159.7483699145927</v>
      </c>
      <c r="DI78" s="883">
        <f t="shared" si="147"/>
        <v>110.03092239233727</v>
      </c>
      <c r="DJ78" s="1155">
        <f t="shared" si="147"/>
        <v>111.22211577938963</v>
      </c>
      <c r="DK78" s="883">
        <f t="shared" si="147"/>
        <v>123.45099227389788</v>
      </c>
      <c r="DL78" s="883">
        <v>152.08146654719235</v>
      </c>
      <c r="DM78" s="875">
        <f t="shared" ref="DM78:EA78" si="148">DM76/CW76*100</f>
        <v>0</v>
      </c>
      <c r="DN78" s="1093">
        <f t="shared" si="148"/>
        <v>168.61403508771932</v>
      </c>
      <c r="DO78" s="882">
        <f t="shared" si="148"/>
        <v>180.80263806496575</v>
      </c>
      <c r="DP78" s="883">
        <f t="shared" si="148"/>
        <v>135.20202773222007</v>
      </c>
      <c r="DQ78" s="883">
        <f t="shared" si="148"/>
        <v>0</v>
      </c>
      <c r="DR78" s="883">
        <f t="shared" si="148"/>
        <v>0</v>
      </c>
      <c r="DS78" s="883">
        <f t="shared" si="148"/>
        <v>0</v>
      </c>
      <c r="DT78" s="883">
        <f t="shared" si="148"/>
        <v>0</v>
      </c>
      <c r="DU78" s="883">
        <f t="shared" si="148"/>
        <v>0</v>
      </c>
      <c r="DV78" s="883">
        <f t="shared" si="148"/>
        <v>0</v>
      </c>
      <c r="DW78" s="883">
        <f t="shared" si="148"/>
        <v>0</v>
      </c>
      <c r="DX78" s="883">
        <f t="shared" si="148"/>
        <v>0</v>
      </c>
      <c r="DY78" s="883">
        <f t="shared" si="148"/>
        <v>0</v>
      </c>
      <c r="DZ78" s="1155">
        <f t="shared" si="148"/>
        <v>0</v>
      </c>
      <c r="EA78" s="882">
        <f t="shared" si="148"/>
        <v>0</v>
      </c>
      <c r="EB78" s="883">
        <v>152.08146654719235</v>
      </c>
      <c r="EC78" s="875" t="e">
        <f>EC76/DM76*100</f>
        <v>#DIV/0!</v>
      </c>
      <c r="ED78" s="1093">
        <f>ED76/DN76*100</f>
        <v>18.870044740401624</v>
      </c>
      <c r="EE78" s="882">
        <f>EE76/DO76*100</f>
        <v>0</v>
      </c>
    </row>
  </sheetData>
  <sheetProtection algorithmName="SHA-512" hashValue="sR7mSa4Q9YKT9WjXGiO+7Lr1WqqmeL6YgCWbm32nNxwVYWZPLtOi1XBKKbN1HFV/02heqpdgNcoVltHgWsrX+g==" saltValue="JS+Y7JnYbb5CYa9gT4qgNA==" spinCount="100000" sheet="1" objects="1" scenarios="1"/>
  <customSheetViews>
    <customSheetView guid="{F331A933-D01F-4452-8098-885072408C01}" scale="70" fitToPage="1" hiddenRows="1" hiddenColumns="1">
      <pane xSplit="4" ySplit="3" topLeftCell="H4" activePane="bottomRight" state="frozen"/>
      <selection pane="bottomRight" activeCell="H69" sqref="H69"/>
      <pageMargins left="0.7" right="0.7" top="0.75" bottom="0.75" header="0.3" footer="0.3"/>
      <pageSetup paperSize="8" scale="63" orientation="landscape" r:id="rId1"/>
    </customSheetView>
    <customSheetView guid="{97CB7DFC-8A5B-431E-90B8-FBA4A6BBAEC8}" hiddenColumns="1">
      <pane xSplit="4" ySplit="3" topLeftCell="E34" activePane="bottomRight" state="frozen"/>
      <selection pane="bottomRight" activeCell="B1" sqref="B1"/>
      <pageMargins left="0.7" right="0.7" top="0.75" bottom="0.75" header="0.3" footer="0.3"/>
      <pageSetup paperSize="9" orientation="portrait" r:id="rId2"/>
    </customSheetView>
    <customSheetView guid="{DBBA6C60-A5A4-40CA-8BB4-C91C2ECFC575}" hiddenColumns="1">
      <pane xSplit="4" ySplit="3" topLeftCell="E34" activePane="bottomRight" state="frozen"/>
      <selection pane="bottomRight" activeCell="B1" sqref="B1"/>
      <pageMargins left="0.7" right="0.7" top="0.75" bottom="0.75" header="0.3" footer="0.3"/>
      <pageSetup paperSize="9" orientation="portrait" r:id="rId3"/>
    </customSheetView>
    <customSheetView guid="{C692FAC9-3AA5-42A3-887A-EF7C3E11EB0A}" hiddenColumns="1">
      <pane xSplit="4" ySplit="3" topLeftCell="E34" activePane="bottomRight" state="frozen"/>
      <selection pane="bottomRight" activeCell="B1" sqref="B1"/>
      <pageMargins left="0.7" right="0.7" top="0.75" bottom="0.75" header="0.3" footer="0.3"/>
      <pageSetup paperSize="9" orientation="portrait" r:id="rId4"/>
    </customSheetView>
  </customSheetViews>
  <mergeCells count="30">
    <mergeCell ref="C31:D33"/>
    <mergeCell ref="B15:B23"/>
    <mergeCell ref="B3:D3"/>
    <mergeCell ref="C5:D7"/>
    <mergeCell ref="C8:D10"/>
    <mergeCell ref="C11:D12"/>
    <mergeCell ref="B5:B12"/>
    <mergeCell ref="B24:C24"/>
    <mergeCell ref="C25:D27"/>
    <mergeCell ref="C28:D30"/>
    <mergeCell ref="C15:D17"/>
    <mergeCell ref="C18:D20"/>
    <mergeCell ref="C21:D23"/>
    <mergeCell ref="B55:B63"/>
    <mergeCell ref="B35:B43"/>
    <mergeCell ref="C61:D63"/>
    <mergeCell ref="C35:D37"/>
    <mergeCell ref="C55:D57"/>
    <mergeCell ref="B45:B53"/>
    <mergeCell ref="C38:D40"/>
    <mergeCell ref="D76:D77"/>
    <mergeCell ref="C41:D43"/>
    <mergeCell ref="C58:D60"/>
    <mergeCell ref="D70:D72"/>
    <mergeCell ref="D67:D69"/>
    <mergeCell ref="D64:D66"/>
    <mergeCell ref="C45:D47"/>
    <mergeCell ref="C48:D50"/>
    <mergeCell ref="C51:D53"/>
    <mergeCell ref="D73:D75"/>
  </mergeCells>
  <phoneticPr fontId="3"/>
  <pageMargins left="0.7" right="0.7" top="0.75" bottom="0.75" header="0.3" footer="0.3"/>
  <pageSetup paperSize="9" scale="45"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ED54"/>
  <sheetViews>
    <sheetView view="pageBreakPreview" zoomScaleNormal="70" zoomScaleSheetLayoutView="100" workbookViewId="0">
      <pane xSplit="4" ySplit="3" topLeftCell="O4" activePane="bottomRight" state="frozen"/>
      <selection activeCell="E15" sqref="E15"/>
      <selection pane="topRight" activeCell="E15" sqref="E15"/>
      <selection pane="bottomLeft" activeCell="E15" sqref="E15"/>
      <selection pane="bottomRight" activeCell="O4" sqref="O4"/>
    </sheetView>
  </sheetViews>
  <sheetFormatPr defaultRowHeight="14" outlineLevelCol="1"/>
  <cols>
    <col min="1" max="1" width="4.08984375" customWidth="1"/>
    <col min="2" max="3" width="4.08984375" style="69" customWidth="1"/>
    <col min="4" max="4" width="17.90625" style="69" customWidth="1"/>
    <col min="5" max="6" width="9" hidden="1" customWidth="1"/>
    <col min="7" max="8" width="11.90625" hidden="1" customWidth="1"/>
    <col min="9" max="10" width="14.08984375" hidden="1" customWidth="1"/>
    <col min="11" max="12" width="11.90625" hidden="1" customWidth="1"/>
    <col min="13" max="14" width="14.08984375" hidden="1" customWidth="1"/>
    <col min="15" max="15" width="11.90625" customWidth="1"/>
    <col min="16" max="16" width="11.90625" hidden="1" customWidth="1"/>
    <col min="17" max="18" width="14.08984375" hidden="1" customWidth="1"/>
    <col min="19" max="19" width="11.90625" customWidth="1"/>
    <col min="20" max="20" width="11.90625" hidden="1" customWidth="1"/>
    <col min="21" max="22" width="14.08984375" hidden="1" customWidth="1"/>
    <col min="23" max="23" width="11.90625" customWidth="1"/>
    <col min="24" max="24" width="11.90625" hidden="1" customWidth="1"/>
    <col min="25" max="26" width="14.08984375" hidden="1" customWidth="1"/>
    <col min="27" max="27" width="11.90625" customWidth="1"/>
    <col min="28" max="28" width="11.90625" hidden="1" customWidth="1"/>
    <col min="29" max="30" width="14.08984375" hidden="1" customWidth="1"/>
    <col min="31" max="31" width="11.90625" customWidth="1"/>
    <col min="32" max="32" width="11.90625" hidden="1" customWidth="1"/>
    <col min="33" max="34" width="14.08984375" hidden="1" customWidth="1"/>
    <col min="35" max="35" width="11.90625" customWidth="1"/>
    <col min="36" max="36" width="11.90625" hidden="1" customWidth="1"/>
    <col min="37" max="38" width="14.08984375" hidden="1" customWidth="1"/>
    <col min="39" max="50" width="11.90625" hidden="1" customWidth="1"/>
    <col min="51" max="51" width="11.90625" customWidth="1"/>
    <col min="52" max="52" width="11.90625" hidden="1" customWidth="1"/>
    <col min="53" max="54" width="14.08984375" hidden="1" customWidth="1"/>
    <col min="55" max="66" width="11.90625" hidden="1" customWidth="1"/>
    <col min="67" max="67" width="11.90625" customWidth="1"/>
    <col min="68" max="68" width="11.90625" hidden="1" customWidth="1"/>
    <col min="69" max="70" width="14.08984375" hidden="1" customWidth="1"/>
    <col min="71" max="82" width="11.90625" hidden="1" customWidth="1" outlineLevel="1"/>
    <col min="83" max="83" width="11.90625" customWidth="1" collapsed="1"/>
    <col min="84" max="84" width="11.90625" hidden="1" customWidth="1"/>
    <col min="85" max="86" width="14.08984375" hidden="1" customWidth="1"/>
    <col min="87" max="98" width="11.90625" hidden="1" customWidth="1" outlineLevel="1"/>
    <col min="99" max="99" width="11.90625" customWidth="1" collapsed="1"/>
    <col min="100" max="100" width="11.90625" hidden="1" customWidth="1"/>
    <col min="101" max="102" width="14.08984375" hidden="1" customWidth="1"/>
    <col min="103" max="114" width="11.90625" hidden="1" customWidth="1" outlineLevel="1"/>
    <col min="115" max="115" width="12.90625" customWidth="1" collapsed="1"/>
    <col min="116" max="116" width="11.90625" hidden="1" customWidth="1"/>
    <col min="117" max="118" width="14.08984375" hidden="1" customWidth="1"/>
    <col min="119" max="119" width="11.90625" customWidth="1"/>
    <col min="120" max="130" width="11.90625" hidden="1" customWidth="1"/>
    <col min="131" max="131" width="24.453125" customWidth="1"/>
    <col min="132" max="132" width="11.90625" hidden="1" customWidth="1"/>
    <col min="133" max="134" width="14.08984375" hidden="1" customWidth="1"/>
  </cols>
  <sheetData>
    <row r="1" spans="2:134" ht="36.75" customHeight="1">
      <c r="B1" s="110" t="s">
        <v>147</v>
      </c>
      <c r="C1" s="110"/>
      <c r="D1" s="110"/>
    </row>
    <row r="2" spans="2:134" ht="14.5" thickBot="1">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BB2" s="8"/>
      <c r="BR2" s="8"/>
      <c r="CE2" s="61"/>
      <c r="CH2" s="8"/>
      <c r="CU2" s="61"/>
      <c r="CX2" s="8"/>
      <c r="DK2" s="61"/>
      <c r="DN2" s="8"/>
      <c r="EA2" s="61" t="s">
        <v>69</v>
      </c>
      <c r="ED2" s="8"/>
    </row>
    <row r="3" spans="2:134" ht="24" customHeight="1" thickTop="1" thickBot="1">
      <c r="B3" s="2816"/>
      <c r="C3" s="2817"/>
      <c r="D3" s="2818"/>
      <c r="E3" s="132">
        <v>2007</v>
      </c>
      <c r="F3" s="132">
        <v>2008</v>
      </c>
      <c r="G3" s="114">
        <v>2009</v>
      </c>
      <c r="H3" s="115" t="s">
        <v>73</v>
      </c>
      <c r="I3" s="131" t="s">
        <v>156</v>
      </c>
      <c r="J3" s="672" t="s">
        <v>204</v>
      </c>
      <c r="K3" s="114">
        <v>2010</v>
      </c>
      <c r="L3" s="115" t="s">
        <v>83</v>
      </c>
      <c r="M3" s="131" t="s">
        <v>166</v>
      </c>
      <c r="N3" s="672" t="s">
        <v>184</v>
      </c>
      <c r="O3" s="114">
        <v>2011</v>
      </c>
      <c r="P3" s="115" t="s">
        <v>84</v>
      </c>
      <c r="Q3" s="131" t="s">
        <v>158</v>
      </c>
      <c r="R3" s="672" t="s">
        <v>185</v>
      </c>
      <c r="S3" s="114">
        <v>2012</v>
      </c>
      <c r="T3" s="115" t="s">
        <v>85</v>
      </c>
      <c r="U3" s="131" t="s">
        <v>159</v>
      </c>
      <c r="V3" s="672" t="s">
        <v>186</v>
      </c>
      <c r="W3" s="114">
        <v>2013</v>
      </c>
      <c r="X3" s="115" t="s">
        <v>86</v>
      </c>
      <c r="Y3" s="131" t="s">
        <v>160</v>
      </c>
      <c r="Z3" s="672" t="s">
        <v>187</v>
      </c>
      <c r="AA3" s="114">
        <v>2014</v>
      </c>
      <c r="AB3" s="115" t="s">
        <v>87</v>
      </c>
      <c r="AC3" s="131" t="s">
        <v>161</v>
      </c>
      <c r="AD3" s="672" t="s">
        <v>188</v>
      </c>
      <c r="AE3" s="114">
        <v>2015</v>
      </c>
      <c r="AF3" s="115" t="s">
        <v>88</v>
      </c>
      <c r="AG3" s="131" t="s">
        <v>162</v>
      </c>
      <c r="AH3" s="672" t="s">
        <v>189</v>
      </c>
      <c r="AI3" s="114">
        <v>2016</v>
      </c>
      <c r="AJ3" s="115" t="s">
        <v>89</v>
      </c>
      <c r="AK3" s="131" t="s">
        <v>163</v>
      </c>
      <c r="AL3" s="672" t="s">
        <v>190</v>
      </c>
      <c r="AM3" s="116">
        <v>201701</v>
      </c>
      <c r="AN3" s="117">
        <v>201702</v>
      </c>
      <c r="AO3" s="117">
        <v>201703</v>
      </c>
      <c r="AP3" s="117">
        <v>201704</v>
      </c>
      <c r="AQ3" s="117">
        <v>201705</v>
      </c>
      <c r="AR3" s="117">
        <v>201706</v>
      </c>
      <c r="AS3" s="117">
        <v>201707</v>
      </c>
      <c r="AT3" s="117">
        <v>201708</v>
      </c>
      <c r="AU3" s="117">
        <v>201709</v>
      </c>
      <c r="AV3" s="117">
        <v>201710</v>
      </c>
      <c r="AW3" s="117">
        <v>201711</v>
      </c>
      <c r="AX3" s="117">
        <v>201712</v>
      </c>
      <c r="AY3" s="118">
        <v>2017</v>
      </c>
      <c r="AZ3" s="115" t="s">
        <v>90</v>
      </c>
      <c r="BA3" s="131" t="s">
        <v>164</v>
      </c>
      <c r="BB3" s="672" t="s">
        <v>191</v>
      </c>
      <c r="BC3" s="94" t="s">
        <v>114</v>
      </c>
      <c r="BD3" s="95" t="s">
        <v>115</v>
      </c>
      <c r="BE3" s="95" t="s">
        <v>116</v>
      </c>
      <c r="BF3" s="95" t="s">
        <v>117</v>
      </c>
      <c r="BG3" s="95" t="s">
        <v>118</v>
      </c>
      <c r="BH3" s="96" t="s">
        <v>119</v>
      </c>
      <c r="BI3" s="95" t="s">
        <v>120</v>
      </c>
      <c r="BJ3" s="96" t="s">
        <v>121</v>
      </c>
      <c r="BK3" s="95" t="s">
        <v>122</v>
      </c>
      <c r="BL3" s="96" t="s">
        <v>123</v>
      </c>
      <c r="BM3" s="95" t="s">
        <v>124</v>
      </c>
      <c r="BN3" s="95" t="s">
        <v>125</v>
      </c>
      <c r="BO3" s="1066">
        <v>2018</v>
      </c>
      <c r="BP3" s="115" t="s">
        <v>91</v>
      </c>
      <c r="BQ3" s="131" t="s">
        <v>165</v>
      </c>
      <c r="BR3" s="672" t="s">
        <v>192</v>
      </c>
      <c r="BS3" s="94" t="s">
        <v>126</v>
      </c>
      <c r="BT3" s="119" t="s">
        <v>127</v>
      </c>
      <c r="BU3" s="120" t="s">
        <v>128</v>
      </c>
      <c r="BV3" s="120" t="s">
        <v>149</v>
      </c>
      <c r="BW3" s="120" t="s">
        <v>154</v>
      </c>
      <c r="BX3" s="120" t="s">
        <v>168</v>
      </c>
      <c r="BY3" s="120" t="s">
        <v>177</v>
      </c>
      <c r="BZ3" s="120" t="s">
        <v>180</v>
      </c>
      <c r="CA3" s="120" t="s">
        <v>193</v>
      </c>
      <c r="CB3" s="120" t="s">
        <v>205</v>
      </c>
      <c r="CC3" s="120" t="s">
        <v>212</v>
      </c>
      <c r="CD3" s="117" t="s">
        <v>215</v>
      </c>
      <c r="CE3" s="997">
        <v>2019</v>
      </c>
      <c r="CF3" s="986" t="s">
        <v>242</v>
      </c>
      <c r="CG3" s="980" t="s">
        <v>243</v>
      </c>
      <c r="CH3" s="982" t="s">
        <v>182</v>
      </c>
      <c r="CI3" s="1157" t="s">
        <v>220</v>
      </c>
      <c r="CJ3" s="1271" t="s">
        <v>244</v>
      </c>
      <c r="CK3" s="120" t="s">
        <v>245</v>
      </c>
      <c r="CL3" s="120" t="s">
        <v>246</v>
      </c>
      <c r="CM3" s="120" t="s">
        <v>247</v>
      </c>
      <c r="CN3" s="120" t="s">
        <v>225</v>
      </c>
      <c r="CO3" s="1357" t="s">
        <v>257</v>
      </c>
      <c r="CP3" s="1357" t="s">
        <v>261</v>
      </c>
      <c r="CQ3" s="1357" t="s">
        <v>228</v>
      </c>
      <c r="CR3" s="1357" t="s">
        <v>229</v>
      </c>
      <c r="CS3" s="1563" t="s">
        <v>230</v>
      </c>
      <c r="CT3" s="1357" t="s">
        <v>231</v>
      </c>
      <c r="CU3" s="1582">
        <v>2020</v>
      </c>
      <c r="CV3" s="986" t="s">
        <v>251</v>
      </c>
      <c r="CW3" s="980" t="s">
        <v>254</v>
      </c>
      <c r="CX3" s="1744" t="s">
        <v>253</v>
      </c>
      <c r="CY3" s="1357" t="s">
        <v>278</v>
      </c>
      <c r="CZ3" s="1357" t="s">
        <v>282</v>
      </c>
      <c r="DA3" s="1357" t="s">
        <v>296</v>
      </c>
      <c r="DB3" s="1357" t="s">
        <v>301</v>
      </c>
      <c r="DC3" s="1357" t="s">
        <v>309</v>
      </c>
      <c r="DD3" s="1357" t="s">
        <v>315</v>
      </c>
      <c r="DE3" s="1357" t="s">
        <v>319</v>
      </c>
      <c r="DF3" s="1357" t="s">
        <v>324</v>
      </c>
      <c r="DG3" s="1357" t="s">
        <v>327</v>
      </c>
      <c r="DH3" s="1357" t="s">
        <v>328</v>
      </c>
      <c r="DI3" s="1357" t="s">
        <v>329</v>
      </c>
      <c r="DJ3" s="1357" t="s">
        <v>351</v>
      </c>
      <c r="DK3" s="1828">
        <v>2021</v>
      </c>
      <c r="DL3" s="986" t="s">
        <v>272</v>
      </c>
      <c r="DM3" s="980" t="s">
        <v>273</v>
      </c>
      <c r="DN3" s="1576" t="s">
        <v>274</v>
      </c>
      <c r="DO3" s="2424" t="s">
        <v>330</v>
      </c>
      <c r="DP3" s="2400" t="s">
        <v>331</v>
      </c>
      <c r="DQ3" s="2217" t="s">
        <v>332</v>
      </c>
      <c r="DR3" s="2217" t="s">
        <v>333</v>
      </c>
      <c r="DS3" s="2217" t="s">
        <v>334</v>
      </c>
      <c r="DT3" s="2217" t="s">
        <v>335</v>
      </c>
      <c r="DU3" s="2217" t="s">
        <v>336</v>
      </c>
      <c r="DV3" s="2217" t="s">
        <v>337</v>
      </c>
      <c r="DW3" s="2217" t="s">
        <v>338</v>
      </c>
      <c r="DX3" s="2217" t="s">
        <v>339</v>
      </c>
      <c r="DY3" s="2217" t="s">
        <v>340</v>
      </c>
      <c r="DZ3" s="2510" t="s">
        <v>341</v>
      </c>
      <c r="EA3" s="1355" t="s">
        <v>342</v>
      </c>
      <c r="EB3" s="2128" t="s">
        <v>343</v>
      </c>
      <c r="EC3" s="2129" t="s">
        <v>344</v>
      </c>
      <c r="ED3" s="1419" t="s">
        <v>345</v>
      </c>
    </row>
    <row r="4" spans="2:134" ht="27.75" customHeight="1">
      <c r="B4" s="111"/>
      <c r="C4" s="2819" t="s">
        <v>66</v>
      </c>
      <c r="D4" s="2820"/>
      <c r="E4" s="135">
        <f>E7+E10</f>
        <v>518257</v>
      </c>
      <c r="F4" s="135">
        <f>F7+F10</f>
        <v>434725</v>
      </c>
      <c r="G4" s="135">
        <f>G7+G10</f>
        <v>367029</v>
      </c>
      <c r="H4" s="136">
        <f>H7+H10</f>
        <v>393806</v>
      </c>
      <c r="I4" s="137">
        <v>153551</v>
      </c>
      <c r="J4" s="670">
        <v>181225</v>
      </c>
      <c r="K4" s="135">
        <f>K7+K10</f>
        <v>410107</v>
      </c>
      <c r="L4" s="136">
        <f>L7+L10</f>
        <v>412885</v>
      </c>
      <c r="M4" s="137">
        <v>198305</v>
      </c>
      <c r="N4" s="670">
        <v>200155</v>
      </c>
      <c r="O4" s="135">
        <f>O7+O10</f>
        <v>403935</v>
      </c>
      <c r="P4" s="136">
        <f>P7+P10</f>
        <v>408585</v>
      </c>
      <c r="Q4" s="137">
        <v>178004</v>
      </c>
      <c r="R4" s="670">
        <v>180333</v>
      </c>
      <c r="S4" s="135">
        <f>S7+S10</f>
        <v>476568</v>
      </c>
      <c r="T4" s="136">
        <f>T7+T10</f>
        <v>484515</v>
      </c>
      <c r="U4" s="137">
        <v>225343</v>
      </c>
      <c r="V4" s="670">
        <v>243088</v>
      </c>
      <c r="W4" s="135">
        <f>W7+W10</f>
        <v>523265</v>
      </c>
      <c r="X4" s="136">
        <f>X7+X10</f>
        <v>542144</v>
      </c>
      <c r="Y4" s="137">
        <v>234561</v>
      </c>
      <c r="Z4" s="670">
        <v>260326</v>
      </c>
      <c r="AA4" s="135">
        <f>AA7+AA10</f>
        <v>582615</v>
      </c>
      <c r="AB4" s="136">
        <f>AB7+AB10</f>
        <v>598749</v>
      </c>
      <c r="AC4" s="137">
        <v>272884</v>
      </c>
      <c r="AD4" s="670">
        <v>289895</v>
      </c>
      <c r="AE4" s="135">
        <f>AE7+AE10</f>
        <v>652453</v>
      </c>
      <c r="AF4" s="136">
        <f>AF7+AF10</f>
        <v>663904</v>
      </c>
      <c r="AG4" s="137">
        <v>302755</v>
      </c>
      <c r="AH4" s="670">
        <v>319287</v>
      </c>
      <c r="AI4" s="135">
        <f>AI7+AI10</f>
        <v>677615</v>
      </c>
      <c r="AJ4" s="136">
        <f>AJ7+AJ10</f>
        <v>665661</v>
      </c>
      <c r="AK4" s="137">
        <v>319275</v>
      </c>
      <c r="AL4" s="670">
        <v>333713</v>
      </c>
      <c r="AM4" s="138">
        <f>AM7+AM10</f>
        <v>41689</v>
      </c>
      <c r="AN4" s="139">
        <f>AN7+AN10</f>
        <v>43245</v>
      </c>
      <c r="AO4" s="139">
        <f t="shared" ref="AO4:AW4" si="0">AO7+AO10</f>
        <v>61780</v>
      </c>
      <c r="AP4" s="139">
        <f t="shared" si="0"/>
        <v>51274</v>
      </c>
      <c r="AQ4" s="139">
        <f t="shared" si="0"/>
        <v>52559</v>
      </c>
      <c r="AR4" s="139">
        <f t="shared" si="0"/>
        <v>54629</v>
      </c>
      <c r="AS4" s="139">
        <f t="shared" si="0"/>
        <v>57402</v>
      </c>
      <c r="AT4" s="139">
        <f t="shared" si="0"/>
        <v>57860</v>
      </c>
      <c r="AU4" s="139">
        <f t="shared" si="0"/>
        <v>58672</v>
      </c>
      <c r="AV4" s="139">
        <f t="shared" si="0"/>
        <v>55720</v>
      </c>
      <c r="AW4" s="139">
        <f t="shared" si="0"/>
        <v>61796</v>
      </c>
      <c r="AX4" s="139">
        <f>AX7+AX10</f>
        <v>71897</v>
      </c>
      <c r="AY4" s="140">
        <f>AY7+AY10</f>
        <v>668523</v>
      </c>
      <c r="AZ4" s="136">
        <f>AZ7+AZ10</f>
        <v>688045</v>
      </c>
      <c r="BA4" s="137">
        <v>305176</v>
      </c>
      <c r="BB4" s="670">
        <v>332396</v>
      </c>
      <c r="BC4" s="138">
        <f>BC7+BC10</f>
        <v>50848</v>
      </c>
      <c r="BD4" s="139">
        <f>BD7+BD10</f>
        <v>47016</v>
      </c>
      <c r="BE4" s="139">
        <f t="shared" ref="BE4:BM4" si="1">BE7+BE10</f>
        <v>68372</v>
      </c>
      <c r="BF4" s="139">
        <f t="shared" si="1"/>
        <v>56837</v>
      </c>
      <c r="BG4" s="139">
        <f t="shared" si="1"/>
        <v>51636</v>
      </c>
      <c r="BH4" s="139">
        <f t="shared" si="1"/>
        <v>53129</v>
      </c>
      <c r="BI4" s="139">
        <f t="shared" si="1"/>
        <v>58043</v>
      </c>
      <c r="BJ4" s="139">
        <f t="shared" si="1"/>
        <v>61641</v>
      </c>
      <c r="BK4" s="139">
        <f t="shared" si="1"/>
        <v>60831</v>
      </c>
      <c r="BL4" s="139">
        <f t="shared" si="1"/>
        <v>58346</v>
      </c>
      <c r="BM4" s="139">
        <f t="shared" si="1"/>
        <v>63871</v>
      </c>
      <c r="BN4" s="139">
        <f t="shared" ref="BN4:BU4" si="2">BN7+BN10</f>
        <v>67759</v>
      </c>
      <c r="BO4" s="165">
        <f t="shared" si="2"/>
        <v>698329</v>
      </c>
      <c r="BP4" s="136">
        <f t="shared" si="2"/>
        <v>701531</v>
      </c>
      <c r="BQ4" s="137">
        <v>327838</v>
      </c>
      <c r="BR4" s="670">
        <v>342117</v>
      </c>
      <c r="BS4" s="138">
        <f t="shared" si="2"/>
        <v>52891</v>
      </c>
      <c r="BT4" s="143">
        <f t="shared" si="2"/>
        <v>47992</v>
      </c>
      <c r="BU4" s="143">
        <f t="shared" si="2"/>
        <v>68555</v>
      </c>
      <c r="BV4" s="143">
        <f t="shared" ref="BV4:CE4" si="3">BV7+BV10</f>
        <v>65153</v>
      </c>
      <c r="BW4" s="143">
        <f t="shared" si="3"/>
        <v>62534</v>
      </c>
      <c r="BX4" s="143">
        <f t="shared" si="3"/>
        <v>62920</v>
      </c>
      <c r="BY4" s="143">
        <f t="shared" si="3"/>
        <v>62612</v>
      </c>
      <c r="BZ4" s="143">
        <f t="shared" si="3"/>
        <v>65118</v>
      </c>
      <c r="CA4" s="143">
        <f t="shared" si="3"/>
        <v>64638</v>
      </c>
      <c r="CB4" s="143">
        <f t="shared" si="3"/>
        <v>61798</v>
      </c>
      <c r="CC4" s="143">
        <f>CC7+CC10</f>
        <v>72465</v>
      </c>
      <c r="CD4" s="139">
        <f>CD7+CD10</f>
        <v>78654</v>
      </c>
      <c r="CE4" s="998">
        <f t="shared" si="3"/>
        <v>765330</v>
      </c>
      <c r="CF4" s="987">
        <f>CF7+CF10</f>
        <v>737140</v>
      </c>
      <c r="CG4" s="981">
        <v>360045</v>
      </c>
      <c r="CH4" s="983">
        <v>382975</v>
      </c>
      <c r="CI4" s="1158">
        <f t="shared" ref="CI4:CR4" si="4">CI7+CI10</f>
        <v>52736</v>
      </c>
      <c r="CJ4" s="143">
        <f t="shared" si="4"/>
        <v>41912</v>
      </c>
      <c r="CK4" s="143">
        <f t="shared" si="4"/>
        <v>46600</v>
      </c>
      <c r="CL4" s="143">
        <f t="shared" si="4"/>
        <v>41973</v>
      </c>
      <c r="CM4" s="143">
        <f t="shared" si="4"/>
        <v>56365</v>
      </c>
      <c r="CN4" s="143">
        <f t="shared" si="4"/>
        <v>64442</v>
      </c>
      <c r="CO4" s="1358">
        <f t="shared" si="4"/>
        <v>64846</v>
      </c>
      <c r="CP4" s="1358">
        <f t="shared" si="4"/>
        <v>62542</v>
      </c>
      <c r="CQ4" s="1358">
        <f t="shared" si="4"/>
        <v>65119</v>
      </c>
      <c r="CR4" s="1358">
        <f t="shared" si="4"/>
        <v>69278</v>
      </c>
      <c r="CS4" s="1358">
        <f t="shared" ref="CS4:DH4" si="5">CS7+CS10</f>
        <v>69952</v>
      </c>
      <c r="CT4" s="1358">
        <f t="shared" si="5"/>
        <v>82950</v>
      </c>
      <c r="CU4" s="162">
        <f t="shared" si="5"/>
        <v>718715</v>
      </c>
      <c r="CV4" s="987">
        <v>777028</v>
      </c>
      <c r="CW4" s="981">
        <f t="shared" si="5"/>
        <v>304028</v>
      </c>
      <c r="CX4" s="1750">
        <f t="shared" si="5"/>
        <v>355287</v>
      </c>
      <c r="CY4" s="1358">
        <v>63350</v>
      </c>
      <c r="CZ4" s="1358">
        <f t="shared" si="5"/>
        <v>54183</v>
      </c>
      <c r="DA4" s="1358">
        <f t="shared" si="5"/>
        <v>82028</v>
      </c>
      <c r="DB4" s="1358">
        <f t="shared" si="5"/>
        <v>71519</v>
      </c>
      <c r="DC4" s="1358">
        <f t="shared" si="5"/>
        <v>70564</v>
      </c>
      <c r="DD4" s="1358">
        <f t="shared" si="5"/>
        <v>72232</v>
      </c>
      <c r="DE4" s="1358">
        <f t="shared" si="5"/>
        <v>75061</v>
      </c>
      <c r="DF4" s="1358">
        <f t="shared" si="5"/>
        <v>65802</v>
      </c>
      <c r="DG4" s="1358">
        <f t="shared" si="5"/>
        <v>54435</v>
      </c>
      <c r="DH4" s="1358">
        <f t="shared" si="5"/>
        <v>48574</v>
      </c>
      <c r="DI4" s="1358">
        <f t="shared" ref="DI4:DN4" si="6">DI7+DI10</f>
        <v>44460</v>
      </c>
      <c r="DJ4" s="1358">
        <f t="shared" si="6"/>
        <v>57804</v>
      </c>
      <c r="DK4" s="1829">
        <f t="shared" si="6"/>
        <v>760012</v>
      </c>
      <c r="DL4" s="987">
        <f t="shared" si="6"/>
        <v>0</v>
      </c>
      <c r="DM4" s="981">
        <f t="shared" si="6"/>
        <v>413876</v>
      </c>
      <c r="DN4" s="2126">
        <f t="shared" si="6"/>
        <v>409613</v>
      </c>
      <c r="DO4" s="2431">
        <f>DO7+DO10</f>
        <v>53511</v>
      </c>
      <c r="DP4" s="2418">
        <f t="shared" ref="DP4:ED4" si="7">DP7+DP10</f>
        <v>0</v>
      </c>
      <c r="DQ4" s="2221">
        <f t="shared" si="7"/>
        <v>0</v>
      </c>
      <c r="DR4" s="2221">
        <f t="shared" si="7"/>
        <v>0</v>
      </c>
      <c r="DS4" s="2221">
        <f t="shared" si="7"/>
        <v>0</v>
      </c>
      <c r="DT4" s="2221">
        <f t="shared" si="7"/>
        <v>0</v>
      </c>
      <c r="DU4" s="2221">
        <f t="shared" si="7"/>
        <v>0</v>
      </c>
      <c r="DV4" s="2221">
        <f t="shared" si="7"/>
        <v>0</v>
      </c>
      <c r="DW4" s="2221">
        <f t="shared" si="7"/>
        <v>0</v>
      </c>
      <c r="DX4" s="2221">
        <f t="shared" si="7"/>
        <v>0</v>
      </c>
      <c r="DY4" s="2221">
        <f t="shared" si="7"/>
        <v>0</v>
      </c>
      <c r="DZ4" s="2511">
        <f t="shared" si="7"/>
        <v>0</v>
      </c>
      <c r="EA4" s="1356">
        <f t="shared" si="7"/>
        <v>53511</v>
      </c>
      <c r="EB4" s="2130">
        <f t="shared" si="7"/>
        <v>0</v>
      </c>
      <c r="EC4" s="2131">
        <f t="shared" si="7"/>
        <v>0</v>
      </c>
      <c r="ED4" s="1421">
        <f t="shared" si="7"/>
        <v>0</v>
      </c>
    </row>
    <row r="5" spans="2:134" ht="27.75" customHeight="1" thickBot="1">
      <c r="B5" s="112"/>
      <c r="C5" s="2814"/>
      <c r="D5" s="2821"/>
      <c r="E5" s="633"/>
      <c r="F5" s="633"/>
      <c r="G5" s="598">
        <f>G6-100</f>
        <v>-15.572143308988444</v>
      </c>
      <c r="H5" s="599">
        <f>H6-100</f>
        <v>1.1288872910300256</v>
      </c>
      <c r="I5" s="600">
        <f>I6-100</f>
        <v>-34.501394848870049</v>
      </c>
      <c r="J5" s="673">
        <f>J6-100</f>
        <v>-20.974254766182341</v>
      </c>
      <c r="K5" s="598">
        <f t="shared" ref="K5:AJ5" si="8">K6-100</f>
        <v>11.736947216704948</v>
      </c>
      <c r="L5" s="599">
        <f t="shared" si="8"/>
        <v>4.8447712833222312</v>
      </c>
      <c r="M5" s="600">
        <f>M6-100</f>
        <v>29.146016632910232</v>
      </c>
      <c r="N5" s="673">
        <f>N6-100</f>
        <v>10.44557870051041</v>
      </c>
      <c r="O5" s="598">
        <f t="shared" si="8"/>
        <v>-1.5049730923880844</v>
      </c>
      <c r="P5" s="599">
        <f t="shared" si="8"/>
        <v>-1.0414522203519141</v>
      </c>
      <c r="Q5" s="600">
        <f>Q6-100</f>
        <v>-10.237260785154177</v>
      </c>
      <c r="R5" s="673">
        <f>R6-100</f>
        <v>-9.9033249231845275</v>
      </c>
      <c r="S5" s="598">
        <f t="shared" si="8"/>
        <v>17.981358386869189</v>
      </c>
      <c r="T5" s="599">
        <f t="shared" si="8"/>
        <v>18.583648445243966</v>
      </c>
      <c r="U5" s="600">
        <f>U6-100</f>
        <v>26.594346194467548</v>
      </c>
      <c r="V5" s="673">
        <f>V6-100</f>
        <v>34.79950979576671</v>
      </c>
      <c r="W5" s="598">
        <f t="shared" si="8"/>
        <v>9.7986016685971435</v>
      </c>
      <c r="X5" s="599">
        <f t="shared" si="8"/>
        <v>11.894162203440544</v>
      </c>
      <c r="Y5" s="600">
        <f>Y6-100</f>
        <v>4.0906529157772837</v>
      </c>
      <c r="Z5" s="673">
        <f>Z6-100</f>
        <v>7.0912591324952245</v>
      </c>
      <c r="AA5" s="598">
        <f t="shared" si="8"/>
        <v>11.342245325026525</v>
      </c>
      <c r="AB5" s="599">
        <f t="shared" si="8"/>
        <v>10.440952957147914</v>
      </c>
      <c r="AC5" s="600">
        <f>AC6-100</f>
        <v>16.338180686473876</v>
      </c>
      <c r="AD5" s="673">
        <f>AD6-100</f>
        <v>11.35845055814633</v>
      </c>
      <c r="AE5" s="598">
        <f t="shared" si="8"/>
        <v>11.986989693021982</v>
      </c>
      <c r="AF5" s="599">
        <f t="shared" si="8"/>
        <v>10.881855335040228</v>
      </c>
      <c r="AG5" s="600">
        <f>AG6-100</f>
        <v>10.946409463361718</v>
      </c>
      <c r="AH5" s="673">
        <f>AH6-100</f>
        <v>10.138843374325177</v>
      </c>
      <c r="AI5" s="598">
        <f t="shared" si="8"/>
        <v>3.8565229985914726</v>
      </c>
      <c r="AJ5" s="599">
        <f t="shared" si="8"/>
        <v>0.2646466959078424</v>
      </c>
      <c r="AK5" s="600">
        <f>AK6-100</f>
        <v>5.4565572822909587</v>
      </c>
      <c r="AL5" s="673">
        <f>AL6-100</f>
        <v>4.5181920967656026</v>
      </c>
      <c r="AM5" s="483">
        <f>AM6-100</f>
        <v>-100</v>
      </c>
      <c r="AN5" s="601">
        <f>AN6-100</f>
        <v>-100</v>
      </c>
      <c r="AO5" s="601">
        <f t="shared" ref="AO5:AX5" si="9">AO6-100</f>
        <v>-100</v>
      </c>
      <c r="AP5" s="601">
        <f t="shared" si="9"/>
        <v>-100</v>
      </c>
      <c r="AQ5" s="601">
        <f t="shared" si="9"/>
        <v>-100</v>
      </c>
      <c r="AR5" s="601">
        <f t="shared" si="9"/>
        <v>-100</v>
      </c>
      <c r="AS5" s="601">
        <f t="shared" si="9"/>
        <v>-100</v>
      </c>
      <c r="AT5" s="601">
        <f t="shared" si="9"/>
        <v>-100</v>
      </c>
      <c r="AU5" s="601">
        <f t="shared" si="9"/>
        <v>-100</v>
      </c>
      <c r="AV5" s="601">
        <f t="shared" si="9"/>
        <v>-100</v>
      </c>
      <c r="AW5" s="601">
        <f t="shared" si="9"/>
        <v>-100</v>
      </c>
      <c r="AX5" s="601">
        <f t="shared" si="9"/>
        <v>-100</v>
      </c>
      <c r="AY5" s="172">
        <f t="shared" ref="AY5:BD5" si="10">AY6-100</f>
        <v>-1.3417648664802329</v>
      </c>
      <c r="AZ5" s="168">
        <f t="shared" si="10"/>
        <v>3.3626725916044364</v>
      </c>
      <c r="BA5" s="600">
        <f t="shared" si="10"/>
        <v>-4.4159423694307378</v>
      </c>
      <c r="BB5" s="673">
        <f t="shared" si="10"/>
        <v>-0.39465049308837763</v>
      </c>
      <c r="BC5" s="170">
        <f t="shared" si="10"/>
        <v>21.969824174242603</v>
      </c>
      <c r="BD5" s="171">
        <f t="shared" si="10"/>
        <v>8.7200832466181026</v>
      </c>
      <c r="BE5" s="171">
        <f t="shared" ref="BE5:BN5" si="11">BE6-100</f>
        <v>10.670119779864024</v>
      </c>
      <c r="BF5" s="171">
        <f t="shared" si="11"/>
        <v>10.849553379880646</v>
      </c>
      <c r="BG5" s="171">
        <f t="shared" si="11"/>
        <v>-1.7561216918130071</v>
      </c>
      <c r="BH5" s="171">
        <f t="shared" si="11"/>
        <v>-2.7457943583078617</v>
      </c>
      <c r="BI5" s="171">
        <f t="shared" si="11"/>
        <v>1.1166858297620337</v>
      </c>
      <c r="BJ5" s="171">
        <f t="shared" si="11"/>
        <v>6.5347390252333213</v>
      </c>
      <c r="BK5" s="171">
        <f t="shared" si="11"/>
        <v>3.6797791109899123</v>
      </c>
      <c r="BL5" s="171">
        <f t="shared" si="11"/>
        <v>4.7128499641062405</v>
      </c>
      <c r="BM5" s="171">
        <f t="shared" si="11"/>
        <v>3.3578225127839971</v>
      </c>
      <c r="BN5" s="171">
        <f t="shared" si="11"/>
        <v>-5.7554557213791924</v>
      </c>
      <c r="BO5" s="1070">
        <f t="shared" ref="BO5:BX5" si="12">BO6-100</f>
        <v>4.4584853475497539</v>
      </c>
      <c r="BP5" s="168">
        <f t="shared" si="12"/>
        <v>1.9600462179072622</v>
      </c>
      <c r="BQ5" s="600">
        <f>BQ6-100</f>
        <v>7.4258788371300426</v>
      </c>
      <c r="BR5" s="673">
        <f>BR6-100</f>
        <v>2.9245237608154184</v>
      </c>
      <c r="BS5" s="170">
        <f t="shared" si="12"/>
        <v>4.0178571428571388</v>
      </c>
      <c r="BT5" s="606">
        <f t="shared" si="12"/>
        <v>2.0758890590437176</v>
      </c>
      <c r="BU5" s="604">
        <f t="shared" si="12"/>
        <v>0.26765342537879633</v>
      </c>
      <c r="BV5" s="604">
        <f t="shared" si="12"/>
        <v>14.631314108767171</v>
      </c>
      <c r="BW5" s="604">
        <f t="shared" si="12"/>
        <v>21.105430319931841</v>
      </c>
      <c r="BX5" s="604">
        <f t="shared" si="12"/>
        <v>18.428730072088698</v>
      </c>
      <c r="BY5" s="604">
        <f t="shared" ref="BY5:ED5" si="13">BY6-100</f>
        <v>7.8717502541219488</v>
      </c>
      <c r="BZ5" s="604">
        <f t="shared" si="13"/>
        <v>5.6407261400691198</v>
      </c>
      <c r="CA5" s="604">
        <f t="shared" si="13"/>
        <v>6.2583222370172962</v>
      </c>
      <c r="CB5" s="604">
        <f t="shared" si="13"/>
        <v>5.9164295752922129</v>
      </c>
      <c r="CC5" s="604">
        <f t="shared" si="13"/>
        <v>13.455245729673877</v>
      </c>
      <c r="CD5" s="601">
        <f>CD6-100</f>
        <v>16.079044850130614</v>
      </c>
      <c r="CE5" s="1113">
        <f t="shared" si="13"/>
        <v>9.5944748105835487</v>
      </c>
      <c r="CF5" s="989">
        <f t="shared" si="13"/>
        <v>5.0758982853216708</v>
      </c>
      <c r="CG5" s="1111">
        <f>CG6-100</f>
        <v>9.8240594439936757</v>
      </c>
      <c r="CH5" s="985">
        <f t="shared" si="13"/>
        <v>11.94269796590055</v>
      </c>
      <c r="CI5" s="1254">
        <f t="shared" si="13"/>
        <v>-0.29305552929611167</v>
      </c>
      <c r="CJ5" s="175">
        <f t="shared" si="13"/>
        <v>-12.668778129688292</v>
      </c>
      <c r="CK5" s="604">
        <f t="shared" si="13"/>
        <v>-32.02538108088396</v>
      </c>
      <c r="CL5" s="604">
        <f t="shared" si="13"/>
        <v>-35.577793808420182</v>
      </c>
      <c r="CM5" s="604">
        <f t="shared" si="13"/>
        <v>-9.8650334218185236</v>
      </c>
      <c r="CN5" s="604">
        <f t="shared" si="13"/>
        <v>2.4189446916719675</v>
      </c>
      <c r="CO5" s="1413">
        <f t="shared" si="13"/>
        <v>3.5680061330096464</v>
      </c>
      <c r="CP5" s="1413">
        <f t="shared" si="13"/>
        <v>-3.9558954513344986</v>
      </c>
      <c r="CQ5" s="1413">
        <f t="shared" si="13"/>
        <v>0.74414431139577175</v>
      </c>
      <c r="CR5" s="1413">
        <f t="shared" si="13"/>
        <v>12.103951584193666</v>
      </c>
      <c r="CS5" s="1411">
        <f t="shared" si="13"/>
        <v>-3.4678810460222138</v>
      </c>
      <c r="CT5" s="1413">
        <f>CT6-100</f>
        <v>5.4618964070485987</v>
      </c>
      <c r="CU5" s="1618">
        <f t="shared" si="13"/>
        <v>-6.090836632563736</v>
      </c>
      <c r="CV5" s="989">
        <f t="shared" si="13"/>
        <v>5.4111837642781637</v>
      </c>
      <c r="CW5" s="1111">
        <f>CW6-100</f>
        <v>-15.558332986154511</v>
      </c>
      <c r="CX5" s="1761">
        <f t="shared" si="13"/>
        <v>-7.229714733337687</v>
      </c>
      <c r="CY5" s="1413">
        <f t="shared" si="13"/>
        <v>20.126668689320383</v>
      </c>
      <c r="CZ5" s="1413">
        <f t="shared" si="13"/>
        <v>29.27801107081504</v>
      </c>
      <c r="DA5" s="1413">
        <f t="shared" si="13"/>
        <v>76.025751072961356</v>
      </c>
      <c r="DB5" s="1413">
        <f t="shared" si="13"/>
        <v>70.392871607938446</v>
      </c>
      <c r="DC5" s="1413">
        <f t="shared" si="13"/>
        <v>25.191164729885557</v>
      </c>
      <c r="DD5" s="1413">
        <f t="shared" si="13"/>
        <v>12.088389559603982</v>
      </c>
      <c r="DE5" s="1413">
        <f t="shared" si="13"/>
        <v>15.752706412114861</v>
      </c>
      <c r="DF5" s="1413">
        <f t="shared" si="13"/>
        <v>5.2124972018803248</v>
      </c>
      <c r="DG5" s="1413">
        <f t="shared" si="13"/>
        <v>-16.40688585512676</v>
      </c>
      <c r="DH5" s="1413">
        <f t="shared" si="13"/>
        <v>-29.885389301076827</v>
      </c>
      <c r="DI5" s="1413">
        <f t="shared" si="13"/>
        <v>-36.442131747483984</v>
      </c>
      <c r="DJ5" s="1413">
        <f>DJ6-100</f>
        <v>-30.314647377938513</v>
      </c>
      <c r="DK5" s="2187">
        <f t="shared" si="13"/>
        <v>5.7459493679692173</v>
      </c>
      <c r="DL5" s="989">
        <f t="shared" si="13"/>
        <v>-100</v>
      </c>
      <c r="DM5" s="1111">
        <f>DM6-100</f>
        <v>36.130882681858253</v>
      </c>
      <c r="DN5" s="1578">
        <f t="shared" si="13"/>
        <v>15.29073678462764</v>
      </c>
      <c r="DO5" s="2503">
        <f t="shared" si="13"/>
        <v>-15.531176006314126</v>
      </c>
      <c r="DP5" s="2494">
        <f t="shared" si="13"/>
        <v>-100</v>
      </c>
      <c r="DQ5" s="2482">
        <f t="shared" si="13"/>
        <v>-100</v>
      </c>
      <c r="DR5" s="2482">
        <f t="shared" si="13"/>
        <v>-100</v>
      </c>
      <c r="DS5" s="2482">
        <f t="shared" si="13"/>
        <v>-100</v>
      </c>
      <c r="DT5" s="2482">
        <f t="shared" si="13"/>
        <v>-100</v>
      </c>
      <c r="DU5" s="2482">
        <f t="shared" si="13"/>
        <v>-100</v>
      </c>
      <c r="DV5" s="2482">
        <f t="shared" si="13"/>
        <v>-100</v>
      </c>
      <c r="DW5" s="2482">
        <f t="shared" si="13"/>
        <v>-100</v>
      </c>
      <c r="DX5" s="2482">
        <f t="shared" si="13"/>
        <v>-100</v>
      </c>
      <c r="DY5" s="2482">
        <f t="shared" si="13"/>
        <v>-100</v>
      </c>
      <c r="DZ5" s="2512">
        <f>DZ6-100</f>
        <v>-100</v>
      </c>
      <c r="EA5" s="1408">
        <f t="shared" si="13"/>
        <v>-92.95919011805077</v>
      </c>
      <c r="EB5" s="2132" t="e">
        <f t="shared" si="13"/>
        <v>#DIV/0!</v>
      </c>
      <c r="EC5" s="2133">
        <f>EC6-100</f>
        <v>-100</v>
      </c>
      <c r="ED5" s="1459">
        <f t="shared" si="13"/>
        <v>-100</v>
      </c>
    </row>
    <row r="6" spans="2:134" s="865" customFormat="1" ht="27.75" hidden="1" customHeight="1" thickBot="1">
      <c r="B6" s="871"/>
      <c r="C6" s="2822"/>
      <c r="D6" s="2823"/>
      <c r="E6" s="855">
        <v>109.09272703926443</v>
      </c>
      <c r="F6" s="855">
        <f>F4/E4*100</f>
        <v>83.882127978975689</v>
      </c>
      <c r="G6" s="855">
        <f>G4/F4*100</f>
        <v>84.427856691011556</v>
      </c>
      <c r="H6" s="855">
        <v>101.12888729103003</v>
      </c>
      <c r="I6" s="855">
        <v>65.498605151129951</v>
      </c>
      <c r="J6" s="855">
        <v>79.025745233817659</v>
      </c>
      <c r="K6" s="855">
        <f t="shared" ref="K6:AL6" si="14">K4/G4*100</f>
        <v>111.73694721670495</v>
      </c>
      <c r="L6" s="855">
        <f t="shared" si="14"/>
        <v>104.84477128332223</v>
      </c>
      <c r="M6" s="855">
        <f t="shared" si="14"/>
        <v>129.14601663291023</v>
      </c>
      <c r="N6" s="855">
        <f t="shared" si="14"/>
        <v>110.44557870051041</v>
      </c>
      <c r="O6" s="855">
        <f t="shared" si="14"/>
        <v>98.495026907611916</v>
      </c>
      <c r="P6" s="855">
        <f t="shared" si="14"/>
        <v>98.958547779648086</v>
      </c>
      <c r="Q6" s="855">
        <f t="shared" si="14"/>
        <v>89.762739214845823</v>
      </c>
      <c r="R6" s="855">
        <f t="shared" si="14"/>
        <v>90.096675076815472</v>
      </c>
      <c r="S6" s="855">
        <f t="shared" si="14"/>
        <v>117.98135838686919</v>
      </c>
      <c r="T6" s="855">
        <f t="shared" si="14"/>
        <v>118.58364844524397</v>
      </c>
      <c r="U6" s="855">
        <f t="shared" si="14"/>
        <v>126.59434619446755</v>
      </c>
      <c r="V6" s="855">
        <f t="shared" si="14"/>
        <v>134.79950979576671</v>
      </c>
      <c r="W6" s="855">
        <f t="shared" si="14"/>
        <v>109.79860166859714</v>
      </c>
      <c r="X6" s="855">
        <f t="shared" si="14"/>
        <v>111.89416220344054</v>
      </c>
      <c r="Y6" s="855">
        <f t="shared" si="14"/>
        <v>104.09065291577728</v>
      </c>
      <c r="Z6" s="855">
        <f t="shared" si="14"/>
        <v>107.09125913249522</v>
      </c>
      <c r="AA6" s="855">
        <f t="shared" si="14"/>
        <v>111.34224532502652</v>
      </c>
      <c r="AB6" s="855">
        <f t="shared" si="14"/>
        <v>110.44095295714791</v>
      </c>
      <c r="AC6" s="855">
        <f t="shared" si="14"/>
        <v>116.33818068647388</v>
      </c>
      <c r="AD6" s="855">
        <f t="shared" si="14"/>
        <v>111.35845055814633</v>
      </c>
      <c r="AE6" s="855">
        <f t="shared" si="14"/>
        <v>111.98698969302198</v>
      </c>
      <c r="AF6" s="855">
        <f t="shared" si="14"/>
        <v>110.88185533504023</v>
      </c>
      <c r="AG6" s="855">
        <f t="shared" si="14"/>
        <v>110.94640946336172</v>
      </c>
      <c r="AH6" s="855">
        <f t="shared" si="14"/>
        <v>110.13884337432518</v>
      </c>
      <c r="AI6" s="855">
        <f t="shared" si="14"/>
        <v>103.85652299859147</v>
      </c>
      <c r="AJ6" s="855">
        <f t="shared" si="14"/>
        <v>100.26464669590784</v>
      </c>
      <c r="AK6" s="855">
        <f t="shared" si="14"/>
        <v>105.45655728229096</v>
      </c>
      <c r="AL6" s="855">
        <f t="shared" si="14"/>
        <v>104.5181920967656</v>
      </c>
      <c r="AM6" s="856"/>
      <c r="AN6" s="857"/>
      <c r="AO6" s="857"/>
      <c r="AP6" s="857"/>
      <c r="AQ6" s="857"/>
      <c r="AR6" s="857"/>
      <c r="AS6" s="857"/>
      <c r="AT6" s="857"/>
      <c r="AU6" s="857"/>
      <c r="AV6" s="857"/>
      <c r="AW6" s="857"/>
      <c r="AX6" s="857"/>
      <c r="AY6" s="858">
        <f t="shared" ref="AY6:CA6" si="15">AY4/AI4*100</f>
        <v>98.658235133519767</v>
      </c>
      <c r="AZ6" s="855">
        <f t="shared" si="15"/>
        <v>103.36267259160444</v>
      </c>
      <c r="BA6" s="855">
        <f t="shared" si="15"/>
        <v>95.584057630569262</v>
      </c>
      <c r="BB6" s="855">
        <f t="shared" si="15"/>
        <v>99.605349506911622</v>
      </c>
      <c r="BC6" s="856">
        <f t="shared" si="15"/>
        <v>121.9698241742426</v>
      </c>
      <c r="BD6" s="857">
        <f t="shared" si="15"/>
        <v>108.7200832466181</v>
      </c>
      <c r="BE6" s="857">
        <f t="shared" si="15"/>
        <v>110.67011977986402</v>
      </c>
      <c r="BF6" s="857">
        <f t="shared" si="15"/>
        <v>110.84955337988065</v>
      </c>
      <c r="BG6" s="857">
        <f t="shared" si="15"/>
        <v>98.243878308186993</v>
      </c>
      <c r="BH6" s="857">
        <f t="shared" si="15"/>
        <v>97.254205641692138</v>
      </c>
      <c r="BI6" s="857">
        <f t="shared" si="15"/>
        <v>101.11668582976203</v>
      </c>
      <c r="BJ6" s="857">
        <f t="shared" si="15"/>
        <v>106.53473902523332</v>
      </c>
      <c r="BK6" s="857">
        <f t="shared" si="15"/>
        <v>103.67977911098991</v>
      </c>
      <c r="BL6" s="857">
        <f t="shared" si="15"/>
        <v>104.71284996410624</v>
      </c>
      <c r="BM6" s="857">
        <f t="shared" si="15"/>
        <v>103.357822512784</v>
      </c>
      <c r="BN6" s="857">
        <f t="shared" si="15"/>
        <v>94.244544278620808</v>
      </c>
      <c r="BO6" s="1114">
        <f t="shared" si="15"/>
        <v>104.45848534754975</v>
      </c>
      <c r="BP6" s="855">
        <f t="shared" si="15"/>
        <v>101.96004621790726</v>
      </c>
      <c r="BQ6" s="855">
        <f t="shared" si="15"/>
        <v>107.42587883713004</v>
      </c>
      <c r="BR6" s="855">
        <f t="shared" si="15"/>
        <v>102.92452376081542</v>
      </c>
      <c r="BS6" s="856">
        <f t="shared" si="15"/>
        <v>104.01785714285714</v>
      </c>
      <c r="BT6" s="869">
        <f t="shared" si="15"/>
        <v>102.07588905904372</v>
      </c>
      <c r="BU6" s="869">
        <f t="shared" si="15"/>
        <v>100.2676534253788</v>
      </c>
      <c r="BV6" s="869">
        <f t="shared" si="15"/>
        <v>114.63131410876717</v>
      </c>
      <c r="BW6" s="869">
        <f t="shared" si="15"/>
        <v>121.10543031993184</v>
      </c>
      <c r="BX6" s="869">
        <f t="shared" si="15"/>
        <v>118.4287300720887</v>
      </c>
      <c r="BY6" s="869">
        <f t="shared" si="15"/>
        <v>107.87175025412195</v>
      </c>
      <c r="BZ6" s="869">
        <f t="shared" si="15"/>
        <v>105.64072614006912</v>
      </c>
      <c r="CA6" s="869">
        <f t="shared" si="15"/>
        <v>106.2583222370173</v>
      </c>
      <c r="CB6" s="869">
        <f>CB4/BL4*100</f>
        <v>105.91642957529221</v>
      </c>
      <c r="CC6" s="869">
        <f>CC4/BM4*100</f>
        <v>113.45524572967388</v>
      </c>
      <c r="CD6" s="857">
        <f>CD4/BN4*100</f>
        <v>116.07904485013061</v>
      </c>
      <c r="CE6" s="858">
        <f>CE4/SUM(BC4:BN4)*100</f>
        <v>109.59447481058355</v>
      </c>
      <c r="CF6" s="858">
        <f>CF4/BP4*100</f>
        <v>105.07589828532167</v>
      </c>
      <c r="CG6" s="856">
        <f t="shared" ref="CG6:CT6" si="16">CG4/BQ4*100</f>
        <v>109.82405944399368</v>
      </c>
      <c r="CH6" s="856">
        <f t="shared" si="16"/>
        <v>111.94269796590055</v>
      </c>
      <c r="CI6" s="1262">
        <f t="shared" si="16"/>
        <v>99.706944470703888</v>
      </c>
      <c r="CJ6" s="1278">
        <f t="shared" si="16"/>
        <v>87.331221870311708</v>
      </c>
      <c r="CK6" s="1278">
        <f t="shared" si="16"/>
        <v>67.97461891911604</v>
      </c>
      <c r="CL6" s="1278">
        <f t="shared" si="16"/>
        <v>64.422206191579818</v>
      </c>
      <c r="CM6" s="1278">
        <f t="shared" si="16"/>
        <v>90.134966578181476</v>
      </c>
      <c r="CN6" s="1278">
        <f t="shared" si="16"/>
        <v>102.41894469167197</v>
      </c>
      <c r="CO6" s="1418">
        <f t="shared" si="16"/>
        <v>103.56800613300965</v>
      </c>
      <c r="CP6" s="1418">
        <f t="shared" si="16"/>
        <v>96.044104548665501</v>
      </c>
      <c r="CQ6" s="1418">
        <f t="shared" si="16"/>
        <v>100.74414431139577</v>
      </c>
      <c r="CR6" s="1418">
        <f t="shared" si="16"/>
        <v>112.10395158419367</v>
      </c>
      <c r="CS6" s="1418">
        <f t="shared" si="16"/>
        <v>96.532118953977786</v>
      </c>
      <c r="CT6" s="1418">
        <f t="shared" si="16"/>
        <v>105.4618964070486</v>
      </c>
      <c r="CU6" s="1619">
        <f>CU4/SUM(BS4:CD4)*100</f>
        <v>93.909163367436264</v>
      </c>
      <c r="CV6" s="858">
        <f t="shared" ref="CV6:DJ6" si="17">CV4/CF4*100</f>
        <v>105.41118376427816</v>
      </c>
      <c r="CW6" s="856">
        <f t="shared" si="17"/>
        <v>84.441667013845489</v>
      </c>
      <c r="CX6" s="1762">
        <f t="shared" si="17"/>
        <v>92.770285266662313</v>
      </c>
      <c r="CY6" s="1623">
        <f t="shared" si="17"/>
        <v>120.12666868932038</v>
      </c>
      <c r="CZ6" s="1623">
        <f t="shared" si="17"/>
        <v>129.27801107081504</v>
      </c>
      <c r="DA6" s="1623">
        <f t="shared" si="17"/>
        <v>176.02575107296136</v>
      </c>
      <c r="DB6" s="1623">
        <f t="shared" si="17"/>
        <v>170.39287160793845</v>
      </c>
      <c r="DC6" s="1623">
        <f t="shared" si="17"/>
        <v>125.19116472988556</v>
      </c>
      <c r="DD6" s="1623">
        <f t="shared" si="17"/>
        <v>112.08838955960398</v>
      </c>
      <c r="DE6" s="1623">
        <f t="shared" si="17"/>
        <v>115.75270641211486</v>
      </c>
      <c r="DF6" s="1623">
        <f t="shared" si="17"/>
        <v>105.21249720188032</v>
      </c>
      <c r="DG6" s="1623">
        <f t="shared" si="17"/>
        <v>83.59311414487324</v>
      </c>
      <c r="DH6" s="1623">
        <f t="shared" si="17"/>
        <v>70.114610698923173</v>
      </c>
      <c r="DI6" s="1418">
        <f t="shared" si="17"/>
        <v>63.557868252516016</v>
      </c>
      <c r="DJ6" s="1623">
        <f t="shared" si="17"/>
        <v>69.685352622061487</v>
      </c>
      <c r="DK6" s="2188">
        <f>DK4/SUM(CI4:CT4)*100</f>
        <v>105.74594936796922</v>
      </c>
      <c r="DL6" s="858">
        <f t="shared" ref="DL6:DZ6" si="18">DL4/CV4*100</f>
        <v>0</v>
      </c>
      <c r="DM6" s="856">
        <f t="shared" si="18"/>
        <v>136.13088268185825</v>
      </c>
      <c r="DN6" s="2127">
        <f t="shared" si="18"/>
        <v>115.29073678462764</v>
      </c>
      <c r="DO6" s="2517">
        <f t="shared" si="18"/>
        <v>84.468823993685874</v>
      </c>
      <c r="DP6" s="2513">
        <f t="shared" si="18"/>
        <v>0</v>
      </c>
      <c r="DQ6" s="2514">
        <f t="shared" si="18"/>
        <v>0</v>
      </c>
      <c r="DR6" s="2514">
        <f t="shared" si="18"/>
        <v>0</v>
      </c>
      <c r="DS6" s="2514">
        <f t="shared" si="18"/>
        <v>0</v>
      </c>
      <c r="DT6" s="2514">
        <f t="shared" si="18"/>
        <v>0</v>
      </c>
      <c r="DU6" s="2514">
        <f t="shared" si="18"/>
        <v>0</v>
      </c>
      <c r="DV6" s="2514">
        <f t="shared" si="18"/>
        <v>0</v>
      </c>
      <c r="DW6" s="2514">
        <f t="shared" si="18"/>
        <v>0</v>
      </c>
      <c r="DX6" s="2514">
        <f t="shared" si="18"/>
        <v>0</v>
      </c>
      <c r="DY6" s="2514">
        <f t="shared" si="18"/>
        <v>0</v>
      </c>
      <c r="DZ6" s="2515">
        <f t="shared" si="18"/>
        <v>0</v>
      </c>
      <c r="EA6" s="1417">
        <f>EA4/SUM(CY4:DJ4)*100</f>
        <v>7.0408098819492322</v>
      </c>
      <c r="EB6" s="870" t="e">
        <f>EB4/DL4*100</f>
        <v>#DIV/0!</v>
      </c>
      <c r="EC6" s="870">
        <f>EC4/DM4*100</f>
        <v>0</v>
      </c>
      <c r="ED6" s="870">
        <f>ED4/DN4*100</f>
        <v>0</v>
      </c>
    </row>
    <row r="7" spans="2:134" ht="27.75" customHeight="1">
      <c r="B7" s="112"/>
      <c r="C7" s="2824" t="s">
        <v>148</v>
      </c>
      <c r="D7" s="2820"/>
      <c r="E7" s="135">
        <v>34806</v>
      </c>
      <c r="F7" s="135">
        <v>25948</v>
      </c>
      <c r="G7" s="135">
        <v>28167</v>
      </c>
      <c r="H7" s="136">
        <v>36438</v>
      </c>
      <c r="I7" s="137">
        <v>9293</v>
      </c>
      <c r="J7" s="670">
        <v>12124</v>
      </c>
      <c r="K7" s="135">
        <v>33364</v>
      </c>
      <c r="L7" s="136">
        <v>31748</v>
      </c>
      <c r="M7" s="137">
        <v>19160</v>
      </c>
      <c r="N7" s="670">
        <v>15621</v>
      </c>
      <c r="O7" s="135">
        <v>42367</v>
      </c>
      <c r="P7" s="136">
        <v>44008</v>
      </c>
      <c r="Q7" s="137">
        <v>17746</v>
      </c>
      <c r="R7" s="670">
        <v>21514</v>
      </c>
      <c r="S7" s="135">
        <v>43658</v>
      </c>
      <c r="T7" s="136">
        <v>43701</v>
      </c>
      <c r="U7" s="137">
        <v>22865</v>
      </c>
      <c r="V7" s="670">
        <v>22253</v>
      </c>
      <c r="W7" s="135">
        <v>46773</v>
      </c>
      <c r="X7" s="136">
        <v>49436</v>
      </c>
      <c r="Y7" s="137">
        <v>22891</v>
      </c>
      <c r="Z7" s="670">
        <v>22862</v>
      </c>
      <c r="AA7" s="135">
        <v>44247</v>
      </c>
      <c r="AB7" s="136">
        <v>41763</v>
      </c>
      <c r="AC7" s="137">
        <v>22449</v>
      </c>
      <c r="AD7" s="670">
        <v>18287</v>
      </c>
      <c r="AE7" s="135">
        <v>48231</v>
      </c>
      <c r="AF7" s="136">
        <v>52234</v>
      </c>
      <c r="AG7" s="137">
        <v>22508</v>
      </c>
      <c r="AH7" s="670">
        <v>22805</v>
      </c>
      <c r="AI7" s="135">
        <v>52149</v>
      </c>
      <c r="AJ7" s="136">
        <v>49111</v>
      </c>
      <c r="AK7" s="137">
        <v>28420</v>
      </c>
      <c r="AL7" s="670">
        <v>24092</v>
      </c>
      <c r="AM7" s="138">
        <v>4038</v>
      </c>
      <c r="AN7" s="139">
        <v>3672</v>
      </c>
      <c r="AO7" s="139">
        <v>5626</v>
      </c>
      <c r="AP7" s="139">
        <v>3050</v>
      </c>
      <c r="AQ7" s="139">
        <v>2629</v>
      </c>
      <c r="AR7" s="139">
        <v>3006</v>
      </c>
      <c r="AS7" s="139">
        <v>2815</v>
      </c>
      <c r="AT7" s="139">
        <v>2489</v>
      </c>
      <c r="AU7" s="139">
        <v>3632</v>
      </c>
      <c r="AV7" s="139">
        <v>3904</v>
      </c>
      <c r="AW7" s="139">
        <v>5681</v>
      </c>
      <c r="AX7" s="139">
        <v>5064</v>
      </c>
      <c r="AY7" s="140">
        <f>SUM(AM7:AX7)</f>
        <v>45606</v>
      </c>
      <c r="AZ7" s="136">
        <v>52659</v>
      </c>
      <c r="BA7" s="137">
        <v>22021</v>
      </c>
      <c r="BB7" s="670">
        <v>17621</v>
      </c>
      <c r="BC7" s="138">
        <v>6448</v>
      </c>
      <c r="BD7" s="139">
        <v>6172</v>
      </c>
      <c r="BE7" s="139">
        <v>7769</v>
      </c>
      <c r="BF7" s="139">
        <v>4632</v>
      </c>
      <c r="BG7" s="139">
        <v>4116</v>
      </c>
      <c r="BH7" s="139">
        <v>3776</v>
      </c>
      <c r="BI7" s="139">
        <v>3681</v>
      </c>
      <c r="BJ7" s="139">
        <v>3019</v>
      </c>
      <c r="BK7" s="139">
        <v>3551</v>
      </c>
      <c r="BL7" s="139">
        <v>3772</v>
      </c>
      <c r="BM7" s="139">
        <v>4136</v>
      </c>
      <c r="BN7" s="139">
        <v>4028</v>
      </c>
      <c r="BO7" s="165">
        <f>SUM(BC7:BN7)</f>
        <v>55100</v>
      </c>
      <c r="BP7" s="136">
        <v>53841</v>
      </c>
      <c r="BQ7" s="137">
        <v>32913</v>
      </c>
      <c r="BR7" s="670">
        <v>22775</v>
      </c>
      <c r="BS7" s="138">
        <v>5855</v>
      </c>
      <c r="BT7" s="143">
        <v>5479</v>
      </c>
      <c r="BU7" s="143">
        <v>7796</v>
      </c>
      <c r="BV7" s="143">
        <v>4175</v>
      </c>
      <c r="BW7" s="143">
        <v>4085</v>
      </c>
      <c r="BX7" s="143">
        <v>4150</v>
      </c>
      <c r="BY7" s="143">
        <v>5144</v>
      </c>
      <c r="BZ7" s="143">
        <v>4593</v>
      </c>
      <c r="CA7" s="143">
        <v>7727</v>
      </c>
      <c r="CB7" s="143">
        <v>4474</v>
      </c>
      <c r="CC7" s="143">
        <v>4988</v>
      </c>
      <c r="CD7" s="139">
        <v>3928</v>
      </c>
      <c r="CE7" s="998">
        <f>SUM(BS7:CD7)</f>
        <v>62394</v>
      </c>
      <c r="CF7" s="987">
        <v>58030</v>
      </c>
      <c r="CG7" s="981">
        <v>31540</v>
      </c>
      <c r="CH7" s="983">
        <v>29874</v>
      </c>
      <c r="CI7" s="1158">
        <v>4797</v>
      </c>
      <c r="CJ7" s="143">
        <v>4233</v>
      </c>
      <c r="CK7" s="143">
        <v>5736</v>
      </c>
      <c r="CL7" s="143">
        <v>3203</v>
      </c>
      <c r="CM7" s="143">
        <v>3752</v>
      </c>
      <c r="CN7" s="143">
        <v>3505</v>
      </c>
      <c r="CO7" s="1358">
        <v>2849</v>
      </c>
      <c r="CP7" s="1358">
        <v>2523</v>
      </c>
      <c r="CQ7" s="1358">
        <v>3902</v>
      </c>
      <c r="CR7" s="1358">
        <v>3835</v>
      </c>
      <c r="CS7" s="1358">
        <v>5630</v>
      </c>
      <c r="CT7" s="1358">
        <v>5094</v>
      </c>
      <c r="CU7" s="162">
        <f>SUM(CI7:CT7)</f>
        <v>49059</v>
      </c>
      <c r="CV7" s="987">
        <v>50356</v>
      </c>
      <c r="CW7" s="981">
        <v>25226</v>
      </c>
      <c r="CX7" s="1750">
        <v>19734</v>
      </c>
      <c r="CY7" s="1358">
        <v>5448</v>
      </c>
      <c r="CZ7" s="1358">
        <v>4758</v>
      </c>
      <c r="DA7" s="1358">
        <v>5857</v>
      </c>
      <c r="DB7" s="1358">
        <v>4404</v>
      </c>
      <c r="DC7" s="1358">
        <v>4485</v>
      </c>
      <c r="DD7" s="1358">
        <v>5398</v>
      </c>
      <c r="DE7" s="1358">
        <v>4701</v>
      </c>
      <c r="DF7" s="1358">
        <v>3509</v>
      </c>
      <c r="DG7" s="1358">
        <v>2819</v>
      </c>
      <c r="DH7" s="1358">
        <v>2841</v>
      </c>
      <c r="DI7" s="1358">
        <v>3235</v>
      </c>
      <c r="DJ7" s="1358">
        <v>3663</v>
      </c>
      <c r="DK7" s="1829">
        <f>SUM(CY7:DJ7)</f>
        <v>51118</v>
      </c>
      <c r="DL7" s="987"/>
      <c r="DM7" s="981">
        <f>CY7+CZ7+DA7+DB7+DC7+DD7</f>
        <v>30350</v>
      </c>
      <c r="DN7" s="2126">
        <v>25316</v>
      </c>
      <c r="DO7" s="2431">
        <v>4750</v>
      </c>
      <c r="DP7" s="2418"/>
      <c r="DQ7" s="2221"/>
      <c r="DR7" s="2221"/>
      <c r="DS7" s="2221"/>
      <c r="DT7" s="2221"/>
      <c r="DU7" s="2221"/>
      <c r="DV7" s="2221"/>
      <c r="DW7" s="2221"/>
      <c r="DX7" s="2221"/>
      <c r="DY7" s="2221"/>
      <c r="DZ7" s="2511"/>
      <c r="EA7" s="1356">
        <f>SUM(DO7:DZ7)</f>
        <v>4750</v>
      </c>
      <c r="EB7" s="2130"/>
      <c r="EC7" s="2131"/>
      <c r="ED7" s="1421"/>
    </row>
    <row r="8" spans="2:134" ht="27.75" customHeight="1" thickBot="1">
      <c r="B8" s="112"/>
      <c r="C8" s="2813"/>
      <c r="D8" s="2821"/>
      <c r="E8" s="633"/>
      <c r="F8" s="633"/>
      <c r="G8" s="598">
        <f t="shared" ref="G8:CF8" si="19">G9-100</f>
        <v>8.5517188222599145</v>
      </c>
      <c r="H8" s="599">
        <f t="shared" si="19"/>
        <v>73.82883312661005</v>
      </c>
      <c r="I8" s="600">
        <f>I9-100</f>
        <v>-37.6</v>
      </c>
      <c r="J8" s="673">
        <f>J9-100</f>
        <v>7</v>
      </c>
      <c r="K8" s="598">
        <f t="shared" si="19"/>
        <v>18.450669222849442</v>
      </c>
      <c r="L8" s="599">
        <f t="shared" si="19"/>
        <v>-12.87117844009002</v>
      </c>
      <c r="M8" s="600">
        <f>M9-100</f>
        <v>106.17669213386418</v>
      </c>
      <c r="N8" s="673">
        <f>N9-100</f>
        <v>28.843615968327271</v>
      </c>
      <c r="O8" s="598">
        <f t="shared" si="19"/>
        <v>26.984174559405332</v>
      </c>
      <c r="P8" s="599">
        <f t="shared" si="19"/>
        <v>38.616605770442249</v>
      </c>
      <c r="Q8" s="600">
        <f>Q9-100</f>
        <v>-7.379958246346547</v>
      </c>
      <c r="R8" s="673">
        <f>R9-100</f>
        <v>37.724857563536261</v>
      </c>
      <c r="S8" s="598">
        <f t="shared" si="19"/>
        <v>3.04718294899331</v>
      </c>
      <c r="T8" s="599">
        <f t="shared" si="19"/>
        <v>-0.69760043628430424</v>
      </c>
      <c r="U8" s="600">
        <f>U9-100</f>
        <v>28.845937112588757</v>
      </c>
      <c r="V8" s="673">
        <f>V9-100</f>
        <v>3.4349725759970369</v>
      </c>
      <c r="W8" s="598">
        <f t="shared" si="19"/>
        <v>7.1350038939026064</v>
      </c>
      <c r="X8" s="599">
        <f t="shared" si="19"/>
        <v>13.123269490400673</v>
      </c>
      <c r="Y8" s="600">
        <f>Y9-100</f>
        <v>0.11371091187403692</v>
      </c>
      <c r="Z8" s="673">
        <f>Z9-100</f>
        <v>2.7367096571248908</v>
      </c>
      <c r="AA8" s="598">
        <f t="shared" si="19"/>
        <v>-5.4005516002822134</v>
      </c>
      <c r="AB8" s="599">
        <f t="shared" si="19"/>
        <v>-15.521077757100088</v>
      </c>
      <c r="AC8" s="600">
        <f>AC9-100</f>
        <v>-1.9308898693809766</v>
      </c>
      <c r="AD8" s="673">
        <f>AD9-100</f>
        <v>-20.01137258332605</v>
      </c>
      <c r="AE8" s="598">
        <f t="shared" si="19"/>
        <v>9.0040002712048306</v>
      </c>
      <c r="AF8" s="599">
        <f t="shared" si="19"/>
        <v>25.072432535976816</v>
      </c>
      <c r="AG8" s="600">
        <f>AG9-100</f>
        <v>0.26281794289278082</v>
      </c>
      <c r="AH8" s="673">
        <f>AH9-100</f>
        <v>24.706075354076674</v>
      </c>
      <c r="AI8" s="598">
        <f t="shared" si="19"/>
        <v>8.1234061081047315</v>
      </c>
      <c r="AJ8" s="599">
        <f t="shared" si="19"/>
        <v>-5.9788643412336739</v>
      </c>
      <c r="AK8" s="600">
        <f>AK9-100</f>
        <v>26.266216456371055</v>
      </c>
      <c r="AL8" s="673">
        <f>AL9-100</f>
        <v>5.6434992326244213</v>
      </c>
      <c r="AM8" s="483">
        <f t="shared" si="19"/>
        <v>-100</v>
      </c>
      <c r="AN8" s="601">
        <f t="shared" si="19"/>
        <v>-100</v>
      </c>
      <c r="AO8" s="601">
        <f t="shared" si="19"/>
        <v>-100</v>
      </c>
      <c r="AP8" s="601">
        <f t="shared" si="19"/>
        <v>-100</v>
      </c>
      <c r="AQ8" s="601">
        <f t="shared" si="19"/>
        <v>-100</v>
      </c>
      <c r="AR8" s="601">
        <f t="shared" si="19"/>
        <v>-100</v>
      </c>
      <c r="AS8" s="601">
        <f t="shared" si="19"/>
        <v>-100</v>
      </c>
      <c r="AT8" s="601">
        <f t="shared" si="19"/>
        <v>-100</v>
      </c>
      <c r="AU8" s="601">
        <f t="shared" si="19"/>
        <v>-100</v>
      </c>
      <c r="AV8" s="601">
        <f t="shared" si="19"/>
        <v>-100</v>
      </c>
      <c r="AW8" s="601">
        <f t="shared" si="19"/>
        <v>-100</v>
      </c>
      <c r="AX8" s="601">
        <f t="shared" si="19"/>
        <v>-100</v>
      </c>
      <c r="AY8" s="172">
        <f t="shared" si="19"/>
        <v>-12.546741068860385</v>
      </c>
      <c r="AZ8" s="168">
        <f t="shared" si="19"/>
        <v>7.2244507340514303</v>
      </c>
      <c r="BA8" s="600">
        <f>BA9-100</f>
        <v>-22.515833919774806</v>
      </c>
      <c r="BB8" s="673">
        <f>BB9-100</f>
        <v>-26.859538435995361</v>
      </c>
      <c r="BC8" s="170">
        <f t="shared" si="19"/>
        <v>59.683011391778109</v>
      </c>
      <c r="BD8" s="171">
        <f t="shared" si="19"/>
        <v>68.082788671023962</v>
      </c>
      <c r="BE8" s="171">
        <f t="shared" si="19"/>
        <v>38.091006043370044</v>
      </c>
      <c r="BF8" s="171">
        <f t="shared" si="19"/>
        <v>51.868852459016409</v>
      </c>
      <c r="BG8" s="171">
        <f t="shared" si="19"/>
        <v>56.561430201597574</v>
      </c>
      <c r="BH8" s="171">
        <f t="shared" si="19"/>
        <v>25.615435795076522</v>
      </c>
      <c r="BI8" s="171">
        <f t="shared" si="19"/>
        <v>30.763765541740668</v>
      </c>
      <c r="BJ8" s="171">
        <f t="shared" si="19"/>
        <v>21.293692245881886</v>
      </c>
      <c r="BK8" s="171">
        <f t="shared" si="19"/>
        <v>-2.2301762114537524</v>
      </c>
      <c r="BL8" s="171">
        <f t="shared" si="19"/>
        <v>-3.3811475409836049</v>
      </c>
      <c r="BM8" s="171">
        <f t="shared" si="19"/>
        <v>-27.195916211934517</v>
      </c>
      <c r="BN8" s="171">
        <f t="shared" si="19"/>
        <v>-20.458135860979468</v>
      </c>
      <c r="BO8" s="1070">
        <f t="shared" si="19"/>
        <v>20.817436302240935</v>
      </c>
      <c r="BP8" s="168">
        <f t="shared" si="19"/>
        <v>2.2446305474847605</v>
      </c>
      <c r="BQ8" s="600">
        <f>BQ9-100</f>
        <v>49.461877298941914</v>
      </c>
      <c r="BR8" s="673">
        <f>BR9-100</f>
        <v>29.249191305828276</v>
      </c>
      <c r="BS8" s="170">
        <f t="shared" si="19"/>
        <v>-9.1966501240694782</v>
      </c>
      <c r="BT8" s="606">
        <f t="shared" si="19"/>
        <v>-11.228127025275441</v>
      </c>
      <c r="BU8" s="604">
        <f t="shared" si="19"/>
        <v>0.34753507529927674</v>
      </c>
      <c r="BV8" s="604">
        <f t="shared" si="19"/>
        <v>-9.8661485319516515</v>
      </c>
      <c r="BW8" s="604">
        <f t="shared" si="19"/>
        <v>-0.75315840621964014</v>
      </c>
      <c r="BX8" s="604">
        <f t="shared" si="19"/>
        <v>9.9046610169491629</v>
      </c>
      <c r="BY8" s="604">
        <f t="shared" si="19"/>
        <v>39.74463461016029</v>
      </c>
      <c r="BZ8" s="604">
        <f t="shared" si="19"/>
        <v>52.136469029479969</v>
      </c>
      <c r="CA8" s="604">
        <f t="shared" si="19"/>
        <v>117.60067586595326</v>
      </c>
      <c r="CB8" s="604">
        <f t="shared" si="19"/>
        <v>18.610816542948029</v>
      </c>
      <c r="CC8" s="604">
        <f t="shared" si="19"/>
        <v>20.59961315280465</v>
      </c>
      <c r="CD8" s="601">
        <f t="shared" si="19"/>
        <v>-2.4826216484607642</v>
      </c>
      <c r="CE8" s="1113">
        <f t="shared" si="19"/>
        <v>13.237749546279503</v>
      </c>
      <c r="CF8" s="989">
        <f t="shared" si="19"/>
        <v>7.7803161159711038</v>
      </c>
      <c r="CG8" s="1111">
        <f>CG9-100</f>
        <v>-4.1716039255005626</v>
      </c>
      <c r="CH8" s="985">
        <f>CH9-100</f>
        <v>31.170142700329308</v>
      </c>
      <c r="CI8" s="1254">
        <f t="shared" ref="CI8:CV8" si="20">CI9-100</f>
        <v>-18.070025619128955</v>
      </c>
      <c r="CJ8" s="175">
        <f t="shared" si="20"/>
        <v>-22.741376163533488</v>
      </c>
      <c r="CK8" s="604">
        <f t="shared" si="20"/>
        <v>-26.423807080554127</v>
      </c>
      <c r="CL8" s="604">
        <f>CL9-100</f>
        <v>-23.281437125748511</v>
      </c>
      <c r="CM8" s="604">
        <f t="shared" si="20"/>
        <v>-8.151774785801706</v>
      </c>
      <c r="CN8" s="604">
        <f t="shared" si="20"/>
        <v>-15.5421686746988</v>
      </c>
      <c r="CO8" s="1413">
        <f t="shared" si="20"/>
        <v>-44.61508553654744</v>
      </c>
      <c r="CP8" s="1413">
        <f t="shared" si="20"/>
        <v>-45.068582625734813</v>
      </c>
      <c r="CQ8" s="1413">
        <f t="shared" si="20"/>
        <v>-49.501747120486606</v>
      </c>
      <c r="CR8" s="1413">
        <f t="shared" si="20"/>
        <v>-14.282521233795265</v>
      </c>
      <c r="CS8" s="1411">
        <f t="shared" si="20"/>
        <v>12.870890136327191</v>
      </c>
      <c r="CT8" s="1413">
        <f t="shared" si="20"/>
        <v>29.684317718940946</v>
      </c>
      <c r="CU8" s="1618">
        <f t="shared" si="20"/>
        <v>-21.372247331474185</v>
      </c>
      <c r="CV8" s="989">
        <f t="shared" si="20"/>
        <v>-13.224194382216098</v>
      </c>
      <c r="CW8" s="1111">
        <f>CW9-100</f>
        <v>-20.019023462270141</v>
      </c>
      <c r="CX8" s="1761">
        <f>CX9-100</f>
        <v>-33.942558746736296</v>
      </c>
      <c r="CY8" s="1413">
        <f t="shared" ref="CY8:DL8" si="21">CY9-100</f>
        <v>13.570981863664784</v>
      </c>
      <c r="CZ8" s="1413">
        <f t="shared" si="21"/>
        <v>12.402551381998578</v>
      </c>
      <c r="DA8" s="1413">
        <f t="shared" si="21"/>
        <v>2.1094839609483813</v>
      </c>
      <c r="DB8" s="1413">
        <f>DB9-100</f>
        <v>37.496097408679361</v>
      </c>
      <c r="DC8" s="1413">
        <f t="shared" si="21"/>
        <v>19.536247334754805</v>
      </c>
      <c r="DD8" s="1413">
        <f t="shared" si="21"/>
        <v>54.008559201141225</v>
      </c>
      <c r="DE8" s="1413">
        <f t="shared" si="21"/>
        <v>65.005265005264988</v>
      </c>
      <c r="DF8" s="1413">
        <f t="shared" si="21"/>
        <v>39.080459770114942</v>
      </c>
      <c r="DG8" s="1413">
        <f t="shared" si="21"/>
        <v>-27.754997437211685</v>
      </c>
      <c r="DH8" s="1413">
        <f t="shared" si="21"/>
        <v>-25.919165580182522</v>
      </c>
      <c r="DI8" s="1413">
        <f t="shared" si="21"/>
        <v>-42.539964476021318</v>
      </c>
      <c r="DJ8" s="1413">
        <f t="shared" si="21"/>
        <v>-28.091872791519435</v>
      </c>
      <c r="DK8" s="2187">
        <f t="shared" si="21"/>
        <v>4.1969873010049099</v>
      </c>
      <c r="DL8" s="989">
        <f t="shared" si="21"/>
        <v>-100</v>
      </c>
      <c r="DM8" s="1111">
        <f>DM9-100</f>
        <v>20.312376119876305</v>
      </c>
      <c r="DN8" s="1578">
        <f>DN9-100</f>
        <v>28.286206547076119</v>
      </c>
      <c r="DO8" s="2503">
        <f t="shared" ref="DO8:EB8" si="22">DO9-100</f>
        <v>-12.812041116005872</v>
      </c>
      <c r="DP8" s="2494">
        <f t="shared" si="22"/>
        <v>-100</v>
      </c>
      <c r="DQ8" s="2482">
        <f t="shared" si="22"/>
        <v>-100</v>
      </c>
      <c r="DR8" s="2482">
        <f>DR9-100</f>
        <v>-100</v>
      </c>
      <c r="DS8" s="2482">
        <f t="shared" si="22"/>
        <v>-100</v>
      </c>
      <c r="DT8" s="2482">
        <f t="shared" si="22"/>
        <v>-100</v>
      </c>
      <c r="DU8" s="2482">
        <f t="shared" si="22"/>
        <v>-100</v>
      </c>
      <c r="DV8" s="2482">
        <f t="shared" si="22"/>
        <v>-100</v>
      </c>
      <c r="DW8" s="2482">
        <f t="shared" si="22"/>
        <v>-100</v>
      </c>
      <c r="DX8" s="2482">
        <f t="shared" si="22"/>
        <v>-100</v>
      </c>
      <c r="DY8" s="2482">
        <f t="shared" si="22"/>
        <v>-100</v>
      </c>
      <c r="DZ8" s="2512">
        <f t="shared" si="22"/>
        <v>-100</v>
      </c>
      <c r="EA8" s="1408">
        <f t="shared" si="22"/>
        <v>-90.707774169568452</v>
      </c>
      <c r="EB8" s="2132" t="e">
        <f t="shared" si="22"/>
        <v>#DIV/0!</v>
      </c>
      <c r="EC8" s="2133">
        <f>EC9-100</f>
        <v>-100</v>
      </c>
      <c r="ED8" s="1459">
        <f>ED9-100</f>
        <v>-100</v>
      </c>
    </row>
    <row r="9" spans="2:134" s="865" customFormat="1" ht="27.75" hidden="1" customHeight="1" thickBot="1">
      <c r="B9" s="871"/>
      <c r="C9" s="2825"/>
      <c r="D9" s="2823"/>
      <c r="E9" s="855">
        <v>111.92359637275709</v>
      </c>
      <c r="F9" s="855">
        <f>F7/E7*100</f>
        <v>74.550364879618456</v>
      </c>
      <c r="G9" s="855">
        <f>G7/F7*100</f>
        <v>108.55171882225991</v>
      </c>
      <c r="H9" s="855">
        <v>173.82883312661005</v>
      </c>
      <c r="I9" s="855">
        <v>62.4</v>
      </c>
      <c r="J9" s="855">
        <v>107</v>
      </c>
      <c r="K9" s="855">
        <f t="shared" ref="K9:AL9" si="23">K7/G7*100</f>
        <v>118.45066922284944</v>
      </c>
      <c r="L9" s="855">
        <f t="shared" si="23"/>
        <v>87.12882155990998</v>
      </c>
      <c r="M9" s="855">
        <f t="shared" si="23"/>
        <v>206.17669213386418</v>
      </c>
      <c r="N9" s="855">
        <f t="shared" si="23"/>
        <v>128.84361596832727</v>
      </c>
      <c r="O9" s="855">
        <f t="shared" si="23"/>
        <v>126.98417455940533</v>
      </c>
      <c r="P9" s="855">
        <f t="shared" si="23"/>
        <v>138.61660577044225</v>
      </c>
      <c r="Q9" s="855">
        <f t="shared" si="23"/>
        <v>92.620041753653453</v>
      </c>
      <c r="R9" s="855">
        <f t="shared" si="23"/>
        <v>137.72485756353626</v>
      </c>
      <c r="S9" s="855">
        <f t="shared" si="23"/>
        <v>103.04718294899331</v>
      </c>
      <c r="T9" s="855">
        <f t="shared" si="23"/>
        <v>99.302399563715696</v>
      </c>
      <c r="U9" s="855">
        <f t="shared" si="23"/>
        <v>128.84593711258876</v>
      </c>
      <c r="V9" s="855">
        <f t="shared" si="23"/>
        <v>103.43497257599704</v>
      </c>
      <c r="W9" s="855">
        <f t="shared" si="23"/>
        <v>107.13500389390261</v>
      </c>
      <c r="X9" s="855">
        <f t="shared" si="23"/>
        <v>113.12326949040067</v>
      </c>
      <c r="Y9" s="855">
        <f t="shared" si="23"/>
        <v>100.11371091187404</v>
      </c>
      <c r="Z9" s="855">
        <f t="shared" si="23"/>
        <v>102.73670965712489</v>
      </c>
      <c r="AA9" s="855">
        <f t="shared" si="23"/>
        <v>94.599448399717787</v>
      </c>
      <c r="AB9" s="855">
        <f t="shared" si="23"/>
        <v>84.478922242899912</v>
      </c>
      <c r="AC9" s="855">
        <f t="shared" si="23"/>
        <v>98.069110130619023</v>
      </c>
      <c r="AD9" s="855">
        <f t="shared" si="23"/>
        <v>79.98862741667395</v>
      </c>
      <c r="AE9" s="855">
        <f t="shared" si="23"/>
        <v>109.00400027120483</v>
      </c>
      <c r="AF9" s="855">
        <f t="shared" si="23"/>
        <v>125.07243253597682</v>
      </c>
      <c r="AG9" s="855">
        <f t="shared" si="23"/>
        <v>100.26281794289278</v>
      </c>
      <c r="AH9" s="855">
        <f t="shared" si="23"/>
        <v>124.70607535407667</v>
      </c>
      <c r="AI9" s="855">
        <f t="shared" si="23"/>
        <v>108.12340610810473</v>
      </c>
      <c r="AJ9" s="855">
        <f t="shared" si="23"/>
        <v>94.021135658766326</v>
      </c>
      <c r="AK9" s="855">
        <f t="shared" si="23"/>
        <v>126.26621645637105</v>
      </c>
      <c r="AL9" s="855">
        <f t="shared" si="23"/>
        <v>105.64349923262442</v>
      </c>
      <c r="AM9" s="856"/>
      <c r="AN9" s="857"/>
      <c r="AO9" s="857"/>
      <c r="AP9" s="857"/>
      <c r="AQ9" s="857"/>
      <c r="AR9" s="857"/>
      <c r="AS9" s="857"/>
      <c r="AT9" s="857"/>
      <c r="AU9" s="857"/>
      <c r="AV9" s="857"/>
      <c r="AW9" s="857"/>
      <c r="AX9" s="857"/>
      <c r="AY9" s="858">
        <f t="shared" ref="AY9:CD9" si="24">AY7/AI7*100</f>
        <v>87.453258931139615</v>
      </c>
      <c r="AZ9" s="855">
        <f t="shared" si="24"/>
        <v>107.22445073405143</v>
      </c>
      <c r="BA9" s="855">
        <f t="shared" si="24"/>
        <v>77.484166080225194</v>
      </c>
      <c r="BB9" s="855">
        <f t="shared" si="24"/>
        <v>73.140461564004639</v>
      </c>
      <c r="BC9" s="856">
        <f t="shared" si="24"/>
        <v>159.68301139177811</v>
      </c>
      <c r="BD9" s="857">
        <f t="shared" si="24"/>
        <v>168.08278867102396</v>
      </c>
      <c r="BE9" s="857">
        <f t="shared" si="24"/>
        <v>138.09100604337004</v>
      </c>
      <c r="BF9" s="857">
        <f t="shared" si="24"/>
        <v>151.86885245901641</v>
      </c>
      <c r="BG9" s="857">
        <f t="shared" si="24"/>
        <v>156.56143020159757</v>
      </c>
      <c r="BH9" s="857">
        <f t="shared" si="24"/>
        <v>125.61543579507652</v>
      </c>
      <c r="BI9" s="857">
        <f t="shared" si="24"/>
        <v>130.76376554174067</v>
      </c>
      <c r="BJ9" s="857">
        <f t="shared" si="24"/>
        <v>121.29369224588189</v>
      </c>
      <c r="BK9" s="857">
        <f t="shared" si="24"/>
        <v>97.769823788546248</v>
      </c>
      <c r="BL9" s="857">
        <f t="shared" si="24"/>
        <v>96.618852459016395</v>
      </c>
      <c r="BM9" s="857">
        <f t="shared" si="24"/>
        <v>72.804083788065483</v>
      </c>
      <c r="BN9" s="857">
        <f t="shared" si="24"/>
        <v>79.541864139020532</v>
      </c>
      <c r="BO9" s="1114">
        <f t="shared" si="24"/>
        <v>120.81743630224094</v>
      </c>
      <c r="BP9" s="855">
        <f t="shared" si="24"/>
        <v>102.24463054748476</v>
      </c>
      <c r="BQ9" s="855">
        <f t="shared" si="24"/>
        <v>149.46187729894191</v>
      </c>
      <c r="BR9" s="855">
        <f t="shared" si="24"/>
        <v>129.24919130582828</v>
      </c>
      <c r="BS9" s="856">
        <f t="shared" si="24"/>
        <v>90.803349875930522</v>
      </c>
      <c r="BT9" s="869">
        <f t="shared" si="24"/>
        <v>88.771872974724559</v>
      </c>
      <c r="BU9" s="869">
        <f t="shared" si="24"/>
        <v>100.34753507529928</v>
      </c>
      <c r="BV9" s="869">
        <f t="shared" si="24"/>
        <v>90.133851468048348</v>
      </c>
      <c r="BW9" s="869">
        <f t="shared" si="24"/>
        <v>99.24684159378036</v>
      </c>
      <c r="BX9" s="869">
        <f t="shared" si="24"/>
        <v>109.90466101694916</v>
      </c>
      <c r="BY9" s="869">
        <f t="shared" si="24"/>
        <v>139.74463461016029</v>
      </c>
      <c r="BZ9" s="869">
        <f t="shared" si="24"/>
        <v>152.13646902947997</v>
      </c>
      <c r="CA9" s="869">
        <f t="shared" si="24"/>
        <v>217.60067586595326</v>
      </c>
      <c r="CB9" s="869">
        <f t="shared" si="24"/>
        <v>118.61081654294803</v>
      </c>
      <c r="CC9" s="869">
        <f t="shared" si="24"/>
        <v>120.59961315280465</v>
      </c>
      <c r="CD9" s="857">
        <f t="shared" si="24"/>
        <v>97.517378351539236</v>
      </c>
      <c r="CE9" s="858">
        <f>CE7/SUM(BC7:BN7)*100</f>
        <v>113.2377495462795</v>
      </c>
      <c r="CF9" s="858">
        <f t="shared" ref="CF9:CT9" si="25">CF7/BP7*100</f>
        <v>107.7803161159711</v>
      </c>
      <c r="CG9" s="856">
        <f t="shared" si="25"/>
        <v>95.828396074499437</v>
      </c>
      <c r="CH9" s="856">
        <f t="shared" si="25"/>
        <v>131.17014270032931</v>
      </c>
      <c r="CI9" s="1262">
        <f t="shared" si="25"/>
        <v>81.929974380871045</v>
      </c>
      <c r="CJ9" s="1278">
        <f t="shared" si="25"/>
        <v>77.258623836466512</v>
      </c>
      <c r="CK9" s="1278">
        <f t="shared" si="25"/>
        <v>73.576192919445873</v>
      </c>
      <c r="CL9" s="1278">
        <f t="shared" si="25"/>
        <v>76.718562874251489</v>
      </c>
      <c r="CM9" s="1278">
        <f t="shared" si="25"/>
        <v>91.848225214198294</v>
      </c>
      <c r="CN9" s="1278">
        <f t="shared" si="25"/>
        <v>84.4578313253012</v>
      </c>
      <c r="CO9" s="1418">
        <f t="shared" si="25"/>
        <v>55.38491446345256</v>
      </c>
      <c r="CP9" s="1418">
        <f t="shared" si="25"/>
        <v>54.931417374265187</v>
      </c>
      <c r="CQ9" s="1418">
        <f t="shared" si="25"/>
        <v>50.498252879513394</v>
      </c>
      <c r="CR9" s="1418">
        <f t="shared" si="25"/>
        <v>85.717478766204735</v>
      </c>
      <c r="CS9" s="1418">
        <f t="shared" si="25"/>
        <v>112.87089013632719</v>
      </c>
      <c r="CT9" s="1418">
        <f t="shared" si="25"/>
        <v>129.68431771894095</v>
      </c>
      <c r="CU9" s="1619">
        <f>CU7/SUM(BS7:CD7)*100</f>
        <v>78.627752668525815</v>
      </c>
      <c r="CV9" s="858">
        <f t="shared" ref="CV9:DJ9" si="26">CV7/CF7*100</f>
        <v>86.775805617783902</v>
      </c>
      <c r="CW9" s="856">
        <f t="shared" si="26"/>
        <v>79.980976537729859</v>
      </c>
      <c r="CX9" s="1762">
        <f t="shared" si="26"/>
        <v>66.057441253263704</v>
      </c>
      <c r="CY9" s="1623">
        <f t="shared" si="26"/>
        <v>113.57098186366478</v>
      </c>
      <c r="CZ9" s="1623">
        <f t="shared" si="26"/>
        <v>112.40255138199858</v>
      </c>
      <c r="DA9" s="1623">
        <f t="shared" si="26"/>
        <v>102.10948396094838</v>
      </c>
      <c r="DB9" s="1623">
        <f t="shared" si="26"/>
        <v>137.49609740867936</v>
      </c>
      <c r="DC9" s="1623">
        <f t="shared" si="26"/>
        <v>119.5362473347548</v>
      </c>
      <c r="DD9" s="1623">
        <f t="shared" si="26"/>
        <v>154.00855920114122</v>
      </c>
      <c r="DE9" s="1623">
        <f t="shared" si="26"/>
        <v>165.00526500526499</v>
      </c>
      <c r="DF9" s="1623">
        <f t="shared" si="26"/>
        <v>139.08045977011494</v>
      </c>
      <c r="DG9" s="1623">
        <f t="shared" si="26"/>
        <v>72.245002562788315</v>
      </c>
      <c r="DH9" s="1623">
        <f t="shared" si="26"/>
        <v>74.080834419817478</v>
      </c>
      <c r="DI9" s="1418">
        <f t="shared" si="26"/>
        <v>57.460035523978682</v>
      </c>
      <c r="DJ9" s="1623">
        <f t="shared" si="26"/>
        <v>71.908127208480565</v>
      </c>
      <c r="DK9" s="2188">
        <f>DK7/SUM(CI7:CT7)*100</f>
        <v>104.19698730100491</v>
      </c>
      <c r="DL9" s="858">
        <f t="shared" ref="DL9:DZ9" si="27">DL7/CV7*100</f>
        <v>0</v>
      </c>
      <c r="DM9" s="856">
        <f t="shared" si="27"/>
        <v>120.3123761198763</v>
      </c>
      <c r="DN9" s="2127">
        <f t="shared" si="27"/>
        <v>128.28620654707612</v>
      </c>
      <c r="DO9" s="2517">
        <f t="shared" si="27"/>
        <v>87.187958883994128</v>
      </c>
      <c r="DP9" s="2513">
        <f t="shared" si="27"/>
        <v>0</v>
      </c>
      <c r="DQ9" s="2514">
        <f t="shared" si="27"/>
        <v>0</v>
      </c>
      <c r="DR9" s="2514">
        <f t="shared" si="27"/>
        <v>0</v>
      </c>
      <c r="DS9" s="2514">
        <f t="shared" si="27"/>
        <v>0</v>
      </c>
      <c r="DT9" s="2514">
        <f t="shared" si="27"/>
        <v>0</v>
      </c>
      <c r="DU9" s="2514">
        <f t="shared" si="27"/>
        <v>0</v>
      </c>
      <c r="DV9" s="2514">
        <f t="shared" si="27"/>
        <v>0</v>
      </c>
      <c r="DW9" s="2514">
        <f t="shared" si="27"/>
        <v>0</v>
      </c>
      <c r="DX9" s="2514">
        <f t="shared" si="27"/>
        <v>0</v>
      </c>
      <c r="DY9" s="2514">
        <f t="shared" si="27"/>
        <v>0</v>
      </c>
      <c r="DZ9" s="2515">
        <f t="shared" si="27"/>
        <v>0</v>
      </c>
      <c r="EA9" s="1417">
        <f>EA7/SUM(CY7:DJ7)*100</f>
        <v>9.2922258304315513</v>
      </c>
      <c r="EB9" s="870" t="e">
        <f>EB7/DL7*100</f>
        <v>#DIV/0!</v>
      </c>
      <c r="EC9" s="870">
        <f>EC7/DM7*100</f>
        <v>0</v>
      </c>
      <c r="ED9" s="870">
        <f>ED7/DN7*100</f>
        <v>0</v>
      </c>
    </row>
    <row r="10" spans="2:134" ht="27.75" customHeight="1">
      <c r="B10" s="112"/>
      <c r="C10" s="2824" t="s">
        <v>67</v>
      </c>
      <c r="D10" s="2820"/>
      <c r="E10" s="135">
        <v>483451</v>
      </c>
      <c r="F10" s="135">
        <v>408777</v>
      </c>
      <c r="G10" s="162">
        <v>338862</v>
      </c>
      <c r="H10" s="136">
        <v>357368</v>
      </c>
      <c r="I10" s="137">
        <v>144258</v>
      </c>
      <c r="J10" s="670">
        <v>169101</v>
      </c>
      <c r="K10" s="135">
        <v>376743</v>
      </c>
      <c r="L10" s="136">
        <v>381137</v>
      </c>
      <c r="M10" s="137">
        <v>179145</v>
      </c>
      <c r="N10" s="670">
        <v>184534</v>
      </c>
      <c r="O10" s="135">
        <v>361568</v>
      </c>
      <c r="P10" s="136">
        <v>364577</v>
      </c>
      <c r="Q10" s="137">
        <v>160258</v>
      </c>
      <c r="R10" s="670">
        <v>158819</v>
      </c>
      <c r="S10" s="135">
        <v>432910</v>
      </c>
      <c r="T10" s="136">
        <v>440814</v>
      </c>
      <c r="U10" s="137">
        <v>202478</v>
      </c>
      <c r="V10" s="670">
        <v>220835</v>
      </c>
      <c r="W10" s="135">
        <v>476492</v>
      </c>
      <c r="X10" s="136">
        <v>492708</v>
      </c>
      <c r="Y10" s="137">
        <v>211670</v>
      </c>
      <c r="Z10" s="670">
        <v>237464</v>
      </c>
      <c r="AA10" s="135">
        <v>538368</v>
      </c>
      <c r="AB10" s="136">
        <v>556986</v>
      </c>
      <c r="AC10" s="137">
        <v>250435</v>
      </c>
      <c r="AD10" s="670">
        <v>271608</v>
      </c>
      <c r="AE10" s="135">
        <v>604222</v>
      </c>
      <c r="AF10" s="136">
        <v>611670</v>
      </c>
      <c r="AG10" s="137">
        <v>280247</v>
      </c>
      <c r="AH10" s="670">
        <v>296482</v>
      </c>
      <c r="AI10" s="135">
        <v>625466</v>
      </c>
      <c r="AJ10" s="136">
        <v>616550</v>
      </c>
      <c r="AK10" s="137">
        <v>290855</v>
      </c>
      <c r="AL10" s="670">
        <v>309621</v>
      </c>
      <c r="AM10" s="138">
        <v>37651</v>
      </c>
      <c r="AN10" s="139">
        <v>39573</v>
      </c>
      <c r="AO10" s="139">
        <v>56154</v>
      </c>
      <c r="AP10" s="139">
        <v>48224</v>
      </c>
      <c r="AQ10" s="139">
        <v>49930</v>
      </c>
      <c r="AR10" s="139">
        <v>51623</v>
      </c>
      <c r="AS10" s="139">
        <v>54587</v>
      </c>
      <c r="AT10" s="139">
        <v>55371</v>
      </c>
      <c r="AU10" s="139">
        <v>55040</v>
      </c>
      <c r="AV10" s="139">
        <v>51816</v>
      </c>
      <c r="AW10" s="139">
        <v>56115</v>
      </c>
      <c r="AX10" s="139">
        <v>66833</v>
      </c>
      <c r="AY10" s="140">
        <f>SUM(AM10:AX10)</f>
        <v>622917</v>
      </c>
      <c r="AZ10" s="136">
        <v>635386</v>
      </c>
      <c r="BA10" s="137">
        <v>283155</v>
      </c>
      <c r="BB10" s="670">
        <v>314775</v>
      </c>
      <c r="BC10" s="138">
        <v>44400</v>
      </c>
      <c r="BD10" s="139">
        <v>40844</v>
      </c>
      <c r="BE10" s="139">
        <v>60603</v>
      </c>
      <c r="BF10" s="139">
        <v>52205</v>
      </c>
      <c r="BG10" s="139">
        <v>47520</v>
      </c>
      <c r="BH10" s="139">
        <v>49353</v>
      </c>
      <c r="BI10" s="139">
        <v>54362</v>
      </c>
      <c r="BJ10" s="139">
        <v>58622</v>
      </c>
      <c r="BK10" s="139">
        <v>57280</v>
      </c>
      <c r="BL10" s="139">
        <v>54574</v>
      </c>
      <c r="BM10" s="139">
        <v>59735</v>
      </c>
      <c r="BN10" s="139">
        <v>63731</v>
      </c>
      <c r="BO10" s="165">
        <f>SUM(BC10:BN10)</f>
        <v>643229</v>
      </c>
      <c r="BP10" s="136">
        <v>647690</v>
      </c>
      <c r="BQ10" s="137">
        <v>294925</v>
      </c>
      <c r="BR10" s="670">
        <v>319342</v>
      </c>
      <c r="BS10" s="138">
        <v>47036</v>
      </c>
      <c r="BT10" s="143">
        <v>42513</v>
      </c>
      <c r="BU10" s="143">
        <v>60759</v>
      </c>
      <c r="BV10" s="143">
        <v>60978</v>
      </c>
      <c r="BW10" s="143">
        <v>58449</v>
      </c>
      <c r="BX10" s="143">
        <v>58770</v>
      </c>
      <c r="BY10" s="143">
        <v>57468</v>
      </c>
      <c r="BZ10" s="143">
        <v>60525</v>
      </c>
      <c r="CA10" s="143">
        <v>56911</v>
      </c>
      <c r="CB10" s="143">
        <v>57324</v>
      </c>
      <c r="CC10" s="143">
        <v>67477</v>
      </c>
      <c r="CD10" s="139">
        <v>74726</v>
      </c>
      <c r="CE10" s="998">
        <f>SUM(BS10:CD10)</f>
        <v>702936</v>
      </c>
      <c r="CF10" s="987">
        <v>679110</v>
      </c>
      <c r="CG10" s="981">
        <v>328505</v>
      </c>
      <c r="CH10" s="983">
        <v>353101</v>
      </c>
      <c r="CI10" s="1158">
        <v>47939</v>
      </c>
      <c r="CJ10" s="143">
        <v>37679</v>
      </c>
      <c r="CK10" s="143">
        <v>40864</v>
      </c>
      <c r="CL10" s="143">
        <v>38770</v>
      </c>
      <c r="CM10" s="143">
        <v>52613</v>
      </c>
      <c r="CN10" s="143">
        <v>60937</v>
      </c>
      <c r="CO10" s="1358">
        <v>61997</v>
      </c>
      <c r="CP10" s="1358">
        <v>60019</v>
      </c>
      <c r="CQ10" s="1358">
        <v>61217</v>
      </c>
      <c r="CR10" s="1358">
        <v>65443</v>
      </c>
      <c r="CS10" s="1358">
        <v>64322</v>
      </c>
      <c r="CT10" s="1358">
        <v>77856</v>
      </c>
      <c r="CU10" s="162">
        <f>SUM(CI10:CT10)</f>
        <v>669656</v>
      </c>
      <c r="CV10" s="987">
        <v>726672</v>
      </c>
      <c r="CW10" s="981">
        <v>278802</v>
      </c>
      <c r="CX10" s="1750">
        <v>335553</v>
      </c>
      <c r="CY10" s="1358">
        <v>57902</v>
      </c>
      <c r="CZ10" s="1358">
        <v>49425</v>
      </c>
      <c r="DA10" s="1358">
        <v>76171</v>
      </c>
      <c r="DB10" s="1358">
        <v>67115</v>
      </c>
      <c r="DC10" s="1358">
        <v>66079</v>
      </c>
      <c r="DD10" s="1358">
        <v>66834</v>
      </c>
      <c r="DE10" s="1358">
        <v>70360</v>
      </c>
      <c r="DF10" s="1358">
        <v>62293</v>
      </c>
      <c r="DG10" s="1358">
        <v>51616</v>
      </c>
      <c r="DH10" s="1358">
        <f>DH13+DH16+DH19+DH22+DH25+DH28+DH31</f>
        <v>45733</v>
      </c>
      <c r="DI10" s="1358">
        <v>41225</v>
      </c>
      <c r="DJ10" s="1358">
        <f>DJ13+DJ16+DJ19+DJ22+DJ25+DJ28+DJ31</f>
        <v>54141</v>
      </c>
      <c r="DK10" s="1829">
        <f>SUM(CY10:DJ10)</f>
        <v>708894</v>
      </c>
      <c r="DL10" s="987"/>
      <c r="DM10" s="981">
        <f>CY10+CZ10+DA10+DB10+DC10+DD10</f>
        <v>383526</v>
      </c>
      <c r="DN10" s="2126">
        <v>384297</v>
      </c>
      <c r="DO10" s="2431">
        <v>48761</v>
      </c>
      <c r="DP10" s="2418"/>
      <c r="DQ10" s="2221"/>
      <c r="DR10" s="2221"/>
      <c r="DS10" s="2221"/>
      <c r="DT10" s="2221"/>
      <c r="DU10" s="2221"/>
      <c r="DV10" s="2221"/>
      <c r="DW10" s="2221"/>
      <c r="DX10" s="2221"/>
      <c r="DY10" s="2221"/>
      <c r="DZ10" s="2511"/>
      <c r="EA10" s="1356">
        <f>SUM(DO10:DZ10)</f>
        <v>48761</v>
      </c>
      <c r="EB10" s="2130"/>
      <c r="EC10" s="2131"/>
      <c r="ED10" s="1421"/>
    </row>
    <row r="11" spans="2:134" ht="27.75" customHeight="1" thickBot="1">
      <c r="B11" s="112"/>
      <c r="C11" s="2813"/>
      <c r="D11" s="2821"/>
      <c r="E11" s="633"/>
      <c r="F11" s="633"/>
      <c r="G11" s="598">
        <f t="shared" ref="G11:CF11" si="28">G12-100</f>
        <v>-17.103457386301088</v>
      </c>
      <c r="H11" s="599">
        <f t="shared" si="28"/>
        <v>-3.007208615598401</v>
      </c>
      <c r="I11" s="600">
        <f>I12-100</f>
        <v>-34.293184178402896</v>
      </c>
      <c r="J11" s="673">
        <f>J12-100</f>
        <v>-22.427887261917874</v>
      </c>
      <c r="K11" s="598">
        <f t="shared" si="28"/>
        <v>11.178886980540753</v>
      </c>
      <c r="L11" s="599">
        <f t="shared" si="28"/>
        <v>6.651127129457592</v>
      </c>
      <c r="M11" s="600">
        <f>M12-100</f>
        <v>24.183754107224559</v>
      </c>
      <c r="N11" s="673">
        <f>N12-100</f>
        <v>9.1264983648825364</v>
      </c>
      <c r="O11" s="598">
        <f t="shared" si="28"/>
        <v>-4.02794477933233</v>
      </c>
      <c r="P11" s="599">
        <f t="shared" si="28"/>
        <v>-4.3448943555729329</v>
      </c>
      <c r="Q11" s="600">
        <f>Q12-100</f>
        <v>-10.542856345418514</v>
      </c>
      <c r="R11" s="673">
        <f>R12-100</f>
        <v>-13.935101390529653</v>
      </c>
      <c r="S11" s="598">
        <f t="shared" si="28"/>
        <v>19.731281529338872</v>
      </c>
      <c r="T11" s="599">
        <f t="shared" si="28"/>
        <v>20.91108325538913</v>
      </c>
      <c r="U11" s="600">
        <f>U12-100</f>
        <v>26.345018657414926</v>
      </c>
      <c r="V11" s="673">
        <f>V12-100</f>
        <v>39.048224708630585</v>
      </c>
      <c r="W11" s="598">
        <f t="shared" si="28"/>
        <v>10.067219514448738</v>
      </c>
      <c r="X11" s="599">
        <f t="shared" si="28"/>
        <v>11.772312131647354</v>
      </c>
      <c r="Y11" s="600">
        <f>Y12-100</f>
        <v>4.5397524669346723</v>
      </c>
      <c r="Z11" s="673">
        <f>Z12-100</f>
        <v>7.530056376933004</v>
      </c>
      <c r="AA11" s="598">
        <f t="shared" si="28"/>
        <v>12.985737431058666</v>
      </c>
      <c r="AB11" s="599">
        <f t="shared" si="28"/>
        <v>13.045860834409012</v>
      </c>
      <c r="AC11" s="600">
        <f>AC12-100</f>
        <v>18.313884820711479</v>
      </c>
      <c r="AD11" s="673">
        <f>AD12-100</f>
        <v>14.378600545766943</v>
      </c>
      <c r="AE11" s="598">
        <f t="shared" si="28"/>
        <v>12.23215347123157</v>
      </c>
      <c r="AF11" s="599">
        <f t="shared" si="28"/>
        <v>9.8178410229341466</v>
      </c>
      <c r="AG11" s="600">
        <f>AG12-100</f>
        <v>11.904086888813453</v>
      </c>
      <c r="AH11" s="673">
        <f>AH12-100</f>
        <v>9.158051309239795</v>
      </c>
      <c r="AI11" s="598">
        <f t="shared" si="28"/>
        <v>3.5159262655116947</v>
      </c>
      <c r="AJ11" s="599">
        <f t="shared" si="28"/>
        <v>0.79781581571762672</v>
      </c>
      <c r="AK11" s="600">
        <f>AK12-100</f>
        <v>3.7852323129239522</v>
      </c>
      <c r="AL11" s="673">
        <f>AL12-100</f>
        <v>4.4316349727808131</v>
      </c>
      <c r="AM11" s="483">
        <f t="shared" si="28"/>
        <v>-100</v>
      </c>
      <c r="AN11" s="601">
        <f t="shared" si="28"/>
        <v>-100</v>
      </c>
      <c r="AO11" s="601">
        <f t="shared" si="28"/>
        <v>-100</v>
      </c>
      <c r="AP11" s="601">
        <f t="shared" si="28"/>
        <v>-100</v>
      </c>
      <c r="AQ11" s="601">
        <f t="shared" si="28"/>
        <v>-100</v>
      </c>
      <c r="AR11" s="601">
        <f t="shared" si="28"/>
        <v>-100</v>
      </c>
      <c r="AS11" s="601">
        <f t="shared" si="28"/>
        <v>-100</v>
      </c>
      <c r="AT11" s="601">
        <f t="shared" si="28"/>
        <v>-100</v>
      </c>
      <c r="AU11" s="601">
        <f t="shared" si="28"/>
        <v>-100</v>
      </c>
      <c r="AV11" s="601">
        <f t="shared" si="28"/>
        <v>-100</v>
      </c>
      <c r="AW11" s="601">
        <f t="shared" si="28"/>
        <v>-100</v>
      </c>
      <c r="AX11" s="601">
        <f t="shared" si="28"/>
        <v>-100</v>
      </c>
      <c r="AY11" s="172">
        <f t="shared" si="28"/>
        <v>-0.40753614105322811</v>
      </c>
      <c r="AZ11" s="168">
        <f t="shared" si="28"/>
        <v>3.0550644716568058</v>
      </c>
      <c r="BA11" s="600">
        <f>BA12-100</f>
        <v>-2.6473672448470893</v>
      </c>
      <c r="BB11" s="673">
        <f>BB12-100</f>
        <v>1.6646157721859964</v>
      </c>
      <c r="BC11" s="170">
        <f t="shared" si="28"/>
        <v>17.925154710366257</v>
      </c>
      <c r="BD11" s="171">
        <f t="shared" si="28"/>
        <v>3.211785813559743</v>
      </c>
      <c r="BE11" s="171">
        <f t="shared" si="28"/>
        <v>7.9228550058766984</v>
      </c>
      <c r="BF11" s="171">
        <f t="shared" si="28"/>
        <v>8.2552256138022528</v>
      </c>
      <c r="BG11" s="171">
        <f t="shared" si="28"/>
        <v>-4.8267574604446253</v>
      </c>
      <c r="BH11" s="171">
        <f t="shared" si="28"/>
        <v>-4.3972647850764162</v>
      </c>
      <c r="BI11" s="171">
        <f t="shared" si="28"/>
        <v>-0.41218605162400479</v>
      </c>
      <c r="BJ11" s="171">
        <f t="shared" si="28"/>
        <v>5.871304473460853</v>
      </c>
      <c r="BK11" s="171">
        <f t="shared" si="28"/>
        <v>4.0697674418604777</v>
      </c>
      <c r="BL11" s="171">
        <f t="shared" si="28"/>
        <v>5.322680253203643</v>
      </c>
      <c r="BM11" s="171">
        <f t="shared" si="28"/>
        <v>6.4510380468680353</v>
      </c>
      <c r="BN11" s="171">
        <f t="shared" si="28"/>
        <v>-4.6414196579534064</v>
      </c>
      <c r="BO11" s="1070">
        <f t="shared" si="28"/>
        <v>3.2607875527558292</v>
      </c>
      <c r="BP11" s="168">
        <f t="shared" si="28"/>
        <v>1.9364606711510817</v>
      </c>
      <c r="BQ11" s="600">
        <f>BQ12-100</f>
        <v>4.1567339443061115</v>
      </c>
      <c r="BR11" s="673">
        <f>BR12-100</f>
        <v>1.4508776109919808</v>
      </c>
      <c r="BS11" s="170">
        <f t="shared" si="28"/>
        <v>5.9369369369369309</v>
      </c>
      <c r="BT11" s="606">
        <f t="shared" si="28"/>
        <v>4.0862795024973195</v>
      </c>
      <c r="BU11" s="604">
        <f t="shared" si="28"/>
        <v>0.25741299935646111</v>
      </c>
      <c r="BV11" s="604">
        <f t="shared" si="28"/>
        <v>16.804903744852012</v>
      </c>
      <c r="BW11" s="604">
        <f t="shared" si="28"/>
        <v>22.99873737373737</v>
      </c>
      <c r="BX11" s="604">
        <f t="shared" si="28"/>
        <v>19.080906935748573</v>
      </c>
      <c r="BY11" s="604">
        <f t="shared" si="28"/>
        <v>5.7135499061844683</v>
      </c>
      <c r="BZ11" s="604">
        <f t="shared" si="28"/>
        <v>3.2462215550475833</v>
      </c>
      <c r="CA11" s="604">
        <f t="shared" si="28"/>
        <v>-0.64420391061452165</v>
      </c>
      <c r="CB11" s="604">
        <f t="shared" si="28"/>
        <v>5.0390295745226723</v>
      </c>
      <c r="CC11" s="604">
        <f t="shared" si="28"/>
        <v>12.960575876789164</v>
      </c>
      <c r="CD11" s="601">
        <f t="shared" si="28"/>
        <v>17.252200655881751</v>
      </c>
      <c r="CE11" s="1113">
        <f t="shared" si="28"/>
        <v>9.282386210820718</v>
      </c>
      <c r="CF11" s="989">
        <f t="shared" si="28"/>
        <v>4.8510861677654447</v>
      </c>
      <c r="CG11" s="1111">
        <f>CG12-100</f>
        <v>11.385945579384597</v>
      </c>
      <c r="CH11" s="985">
        <f>CH12-100</f>
        <v>10.571424992641127</v>
      </c>
      <c r="CI11" s="1254">
        <f t="shared" ref="CI11:CV11" si="29">CI12-100</f>
        <v>1.9198061059613849</v>
      </c>
      <c r="CJ11" s="175">
        <f t="shared" si="29"/>
        <v>-11.370639569072992</v>
      </c>
      <c r="CK11" s="604">
        <f t="shared" si="29"/>
        <v>-32.744120212643395</v>
      </c>
      <c r="CL11" s="604">
        <f t="shared" si="29"/>
        <v>-36.419692348059954</v>
      </c>
      <c r="CM11" s="604">
        <f t="shared" si="29"/>
        <v>-9.9847730500094087</v>
      </c>
      <c r="CN11" s="604">
        <f t="shared" si="29"/>
        <v>3.6872554024161843</v>
      </c>
      <c r="CO11" s="1413">
        <f t="shared" si="29"/>
        <v>7.8809076355536973</v>
      </c>
      <c r="CP11" s="1413">
        <f t="shared" si="29"/>
        <v>-0.83601817430813696</v>
      </c>
      <c r="CQ11" s="1413">
        <f t="shared" si="29"/>
        <v>7.5661998559153858</v>
      </c>
      <c r="CR11" s="1413">
        <f t="shared" si="29"/>
        <v>14.163352173609667</v>
      </c>
      <c r="CS11" s="1411">
        <f t="shared" si="29"/>
        <v>-4.6756672644012127</v>
      </c>
      <c r="CT11" s="1413">
        <f t="shared" si="29"/>
        <v>4.1886358161817867</v>
      </c>
      <c r="CU11" s="1618">
        <f t="shared" si="29"/>
        <v>-4.7344281698476181</v>
      </c>
      <c r="CV11" s="989">
        <f t="shared" si="29"/>
        <v>7.0035782126606847</v>
      </c>
      <c r="CW11" s="1111">
        <f>CW12-100</f>
        <v>-15.13005890321304</v>
      </c>
      <c r="CX11" s="1761">
        <f>CX12-100</f>
        <v>-4.9696828952622667</v>
      </c>
      <c r="CY11" s="1413">
        <f t="shared" ref="CY11:DL11" si="30">CY12-100</f>
        <v>20.782661298733814</v>
      </c>
      <c r="CZ11" s="1413">
        <f t="shared" si="30"/>
        <v>31.173863425250147</v>
      </c>
      <c r="DA11" s="1413">
        <f t="shared" si="30"/>
        <v>86.401233359436162</v>
      </c>
      <c r="DB11" s="1413">
        <f t="shared" si="30"/>
        <v>73.110652566417343</v>
      </c>
      <c r="DC11" s="1413">
        <f t="shared" si="30"/>
        <v>25.594434835496926</v>
      </c>
      <c r="DD11" s="1413">
        <f t="shared" si="30"/>
        <v>9.6772076078572837</v>
      </c>
      <c r="DE11" s="1413">
        <f t="shared" si="30"/>
        <v>13.48936238850267</v>
      </c>
      <c r="DF11" s="1413">
        <f t="shared" si="30"/>
        <v>3.7888002132658016</v>
      </c>
      <c r="DG11" s="1413">
        <f t="shared" si="30"/>
        <v>-15.683551954522429</v>
      </c>
      <c r="DH11" s="1413">
        <f t="shared" si="30"/>
        <v>-30.117812447473369</v>
      </c>
      <c r="DI11" s="1413">
        <f t="shared" si="30"/>
        <v>-35.908398370697427</v>
      </c>
      <c r="DJ11" s="1413">
        <f t="shared" si="30"/>
        <v>-30.460080147965471</v>
      </c>
      <c r="DK11" s="2187">
        <f t="shared" si="30"/>
        <v>5.8594263323258531</v>
      </c>
      <c r="DL11" s="989">
        <f t="shared" si="30"/>
        <v>-100</v>
      </c>
      <c r="DM11" s="1111">
        <f>DM12-100</f>
        <v>37.562140874168762</v>
      </c>
      <c r="DN11" s="1578">
        <f>DN12-100</f>
        <v>14.526468247937004</v>
      </c>
      <c r="DO11" s="2503">
        <f t="shared" ref="DO11:EB11" si="31">DO12-100</f>
        <v>-15.787019446651243</v>
      </c>
      <c r="DP11" s="2494">
        <f t="shared" si="31"/>
        <v>-100</v>
      </c>
      <c r="DQ11" s="2482">
        <f t="shared" si="31"/>
        <v>-100</v>
      </c>
      <c r="DR11" s="2482">
        <f t="shared" si="31"/>
        <v>-100</v>
      </c>
      <c r="DS11" s="2482">
        <f t="shared" si="31"/>
        <v>-100</v>
      </c>
      <c r="DT11" s="2482">
        <f t="shared" si="31"/>
        <v>-100</v>
      </c>
      <c r="DU11" s="2482">
        <f t="shared" si="31"/>
        <v>-100</v>
      </c>
      <c r="DV11" s="2482">
        <f t="shared" si="31"/>
        <v>-100</v>
      </c>
      <c r="DW11" s="2482">
        <f t="shared" si="31"/>
        <v>-100</v>
      </c>
      <c r="DX11" s="2482">
        <f t="shared" si="31"/>
        <v>-100</v>
      </c>
      <c r="DY11" s="2482">
        <f t="shared" si="31"/>
        <v>-100</v>
      </c>
      <c r="DZ11" s="2512">
        <f t="shared" si="31"/>
        <v>-100</v>
      </c>
      <c r="EA11" s="1408">
        <f t="shared" si="31"/>
        <v>-93.121538622135333</v>
      </c>
      <c r="EB11" s="2132" t="e">
        <f t="shared" si="31"/>
        <v>#DIV/0!</v>
      </c>
      <c r="EC11" s="2133">
        <f>EC12-100</f>
        <v>-100</v>
      </c>
      <c r="ED11" s="1459">
        <f>ED12-100</f>
        <v>-100</v>
      </c>
    </row>
    <row r="12" spans="2:134" s="865" customFormat="1" ht="27.75" hidden="1" customHeight="1" thickBot="1">
      <c r="B12" s="871"/>
      <c r="C12" s="2813"/>
      <c r="D12" s="2823"/>
      <c r="E12" s="855">
        <v>108.8944348966</v>
      </c>
      <c r="F12" s="855">
        <f>F10/E10*100</f>
        <v>84.553967206604185</v>
      </c>
      <c r="G12" s="855">
        <f>G10/F10*100</f>
        <v>82.896542613698912</v>
      </c>
      <c r="H12" s="855">
        <v>96.992791384401599</v>
      </c>
      <c r="I12" s="855">
        <v>65.706815821597104</v>
      </c>
      <c r="J12" s="855">
        <v>77.572112738082126</v>
      </c>
      <c r="K12" s="855">
        <f t="shared" ref="K12:S12" si="32">K10/G10*100</f>
        <v>111.17888698054075</v>
      </c>
      <c r="L12" s="855">
        <f t="shared" si="32"/>
        <v>106.65112712945759</v>
      </c>
      <c r="M12" s="855">
        <f t="shared" si="32"/>
        <v>124.18375410722456</v>
      </c>
      <c r="N12" s="855">
        <f t="shared" si="32"/>
        <v>109.12649836488254</v>
      </c>
      <c r="O12" s="855">
        <f t="shared" si="32"/>
        <v>95.97205522066767</v>
      </c>
      <c r="P12" s="855">
        <f t="shared" si="32"/>
        <v>95.655105644427067</v>
      </c>
      <c r="Q12" s="855">
        <f t="shared" si="32"/>
        <v>89.457143654581486</v>
      </c>
      <c r="R12" s="855">
        <f t="shared" si="32"/>
        <v>86.064898609470347</v>
      </c>
      <c r="S12" s="855">
        <f t="shared" si="32"/>
        <v>119.73128152933887</v>
      </c>
      <c r="T12" s="855">
        <v>120.91108325538913</v>
      </c>
      <c r="U12" s="855">
        <f>U10/Q10*100</f>
        <v>126.34501865741493</v>
      </c>
      <c r="V12" s="855">
        <f>V10/R10*100</f>
        <v>139.04822470863058</v>
      </c>
      <c r="W12" s="855">
        <f>W10/S10*100</f>
        <v>110.06721951444874</v>
      </c>
      <c r="X12" s="855">
        <v>111.77231213164735</v>
      </c>
      <c r="Y12" s="855">
        <f>Y10/U10*100</f>
        <v>104.53975246693467</v>
      </c>
      <c r="Z12" s="855">
        <f>Z10/V10*100</f>
        <v>107.530056376933</v>
      </c>
      <c r="AA12" s="855">
        <f>AA10/W10*100</f>
        <v>112.98573743105867</v>
      </c>
      <c r="AB12" s="855">
        <v>113.04586083440901</v>
      </c>
      <c r="AC12" s="855">
        <f>AC10/Y10*100</f>
        <v>118.31388482071148</v>
      </c>
      <c r="AD12" s="855">
        <f>AD10/Z10*100</f>
        <v>114.37860054576694</v>
      </c>
      <c r="AE12" s="855">
        <f>AE10/AA10*100</f>
        <v>112.23215347123157</v>
      </c>
      <c r="AF12" s="855">
        <v>109.81784102293415</v>
      </c>
      <c r="AG12" s="855">
        <f>AG10/AC10*100</f>
        <v>111.90408688881345</v>
      </c>
      <c r="AH12" s="855">
        <f>AH10/AD10*100</f>
        <v>109.1580513092398</v>
      </c>
      <c r="AI12" s="855">
        <f>AI10/AE10*100</f>
        <v>103.51592626551169</v>
      </c>
      <c r="AJ12" s="855">
        <v>100.79781581571763</v>
      </c>
      <c r="AK12" s="855">
        <f>AK10/AG10*100</f>
        <v>103.78523231292395</v>
      </c>
      <c r="AL12" s="855">
        <f>AL10/AH10*100</f>
        <v>104.43163497278081</v>
      </c>
      <c r="AM12" s="856"/>
      <c r="AN12" s="857"/>
      <c r="AO12" s="857"/>
      <c r="AP12" s="857"/>
      <c r="AQ12" s="857"/>
      <c r="AR12" s="857"/>
      <c r="AS12" s="857"/>
      <c r="AT12" s="857"/>
      <c r="AU12" s="857"/>
      <c r="AV12" s="857"/>
      <c r="AW12" s="857"/>
      <c r="AX12" s="857"/>
      <c r="AY12" s="858">
        <f>AY10/AI10*100</f>
        <v>99.592463858946772</v>
      </c>
      <c r="AZ12" s="855">
        <v>103.05506447165681</v>
      </c>
      <c r="BA12" s="855">
        <f t="shared" ref="BA12:BO12" si="33">BA10/AK10*100</f>
        <v>97.352632755152911</v>
      </c>
      <c r="BB12" s="855">
        <f t="shared" si="33"/>
        <v>101.664615772186</v>
      </c>
      <c r="BC12" s="856">
        <f t="shared" si="33"/>
        <v>117.92515471036626</v>
      </c>
      <c r="BD12" s="857">
        <f t="shared" si="33"/>
        <v>103.21178581355974</v>
      </c>
      <c r="BE12" s="857">
        <f t="shared" si="33"/>
        <v>107.9228550058767</v>
      </c>
      <c r="BF12" s="857">
        <f t="shared" si="33"/>
        <v>108.25522561380225</v>
      </c>
      <c r="BG12" s="857">
        <f t="shared" si="33"/>
        <v>95.173242539555375</v>
      </c>
      <c r="BH12" s="857">
        <f t="shared" si="33"/>
        <v>95.602735214923584</v>
      </c>
      <c r="BI12" s="857">
        <f t="shared" si="33"/>
        <v>99.587813948375995</v>
      </c>
      <c r="BJ12" s="857">
        <f t="shared" si="33"/>
        <v>105.87130447346085</v>
      </c>
      <c r="BK12" s="857">
        <f t="shared" si="33"/>
        <v>104.06976744186048</v>
      </c>
      <c r="BL12" s="857">
        <f t="shared" si="33"/>
        <v>105.32268025320364</v>
      </c>
      <c r="BM12" s="857">
        <f t="shared" si="33"/>
        <v>106.45103804686804</v>
      </c>
      <c r="BN12" s="857">
        <f t="shared" si="33"/>
        <v>95.358580342046594</v>
      </c>
      <c r="BO12" s="1114">
        <f t="shared" si="33"/>
        <v>103.26078755275583</v>
      </c>
      <c r="BP12" s="855">
        <v>101.93646067115108</v>
      </c>
      <c r="BQ12" s="855">
        <f t="shared" ref="BQ12:CD12" si="34">BQ10/BA10*100</f>
        <v>104.15673394430611</v>
      </c>
      <c r="BR12" s="855">
        <f t="shared" si="34"/>
        <v>101.45087761099198</v>
      </c>
      <c r="BS12" s="856">
        <f t="shared" si="34"/>
        <v>105.93693693693693</v>
      </c>
      <c r="BT12" s="869">
        <f t="shared" si="34"/>
        <v>104.08627950249732</v>
      </c>
      <c r="BU12" s="869">
        <f t="shared" si="34"/>
        <v>100.25741299935646</v>
      </c>
      <c r="BV12" s="869">
        <f t="shared" si="34"/>
        <v>116.80490374485201</v>
      </c>
      <c r="BW12" s="869">
        <f t="shared" si="34"/>
        <v>122.99873737373737</v>
      </c>
      <c r="BX12" s="869">
        <f t="shared" si="34"/>
        <v>119.08090693574857</v>
      </c>
      <c r="BY12" s="869">
        <f t="shared" si="34"/>
        <v>105.71354990618447</v>
      </c>
      <c r="BZ12" s="869">
        <f t="shared" si="34"/>
        <v>103.24622155504758</v>
      </c>
      <c r="CA12" s="869">
        <f t="shared" si="34"/>
        <v>99.355796089385478</v>
      </c>
      <c r="CB12" s="869">
        <f t="shared" si="34"/>
        <v>105.03902957452267</v>
      </c>
      <c r="CC12" s="869">
        <f t="shared" si="34"/>
        <v>112.96057587678916</v>
      </c>
      <c r="CD12" s="857">
        <f t="shared" si="34"/>
        <v>117.25220065588175</v>
      </c>
      <c r="CE12" s="858">
        <f>CE10/SUM(BC10:BN10)*100</f>
        <v>109.28238621082072</v>
      </c>
      <c r="CF12" s="858">
        <f t="shared" ref="CF12:CT12" si="35">CF10/BP10*100</f>
        <v>104.85108616776544</v>
      </c>
      <c r="CG12" s="856">
        <f t="shared" si="35"/>
        <v>111.3859455793846</v>
      </c>
      <c r="CH12" s="856">
        <f t="shared" si="35"/>
        <v>110.57142499264113</v>
      </c>
      <c r="CI12" s="1262">
        <f t="shared" si="35"/>
        <v>101.91980610596138</v>
      </c>
      <c r="CJ12" s="1278">
        <f t="shared" si="35"/>
        <v>88.629360430927008</v>
      </c>
      <c r="CK12" s="1278">
        <f t="shared" si="35"/>
        <v>67.255879787356605</v>
      </c>
      <c r="CL12" s="1278">
        <f t="shared" si="35"/>
        <v>63.580307651940046</v>
      </c>
      <c r="CM12" s="1278">
        <f t="shared" si="35"/>
        <v>90.015226949990591</v>
      </c>
      <c r="CN12" s="1278">
        <f t="shared" si="35"/>
        <v>103.68725540241618</v>
      </c>
      <c r="CO12" s="1418">
        <f t="shared" si="35"/>
        <v>107.8809076355537</v>
      </c>
      <c r="CP12" s="1418">
        <f t="shared" si="35"/>
        <v>99.163981825691863</v>
      </c>
      <c r="CQ12" s="1418">
        <f t="shared" si="35"/>
        <v>107.56619985591539</v>
      </c>
      <c r="CR12" s="1418">
        <f t="shared" si="35"/>
        <v>114.16335217360967</v>
      </c>
      <c r="CS12" s="1418">
        <f t="shared" si="35"/>
        <v>95.324332735598787</v>
      </c>
      <c r="CT12" s="1418">
        <f t="shared" si="35"/>
        <v>104.18863581618179</v>
      </c>
      <c r="CU12" s="1619">
        <f>CU10/SUM(BS10:CD10)*100</f>
        <v>95.265571830152382</v>
      </c>
      <c r="CV12" s="858">
        <f t="shared" ref="CV12:DJ12" si="36">CV10/CF10*100</f>
        <v>107.00357821266068</v>
      </c>
      <c r="CW12" s="856">
        <f t="shared" si="36"/>
        <v>84.86994109678696</v>
      </c>
      <c r="CX12" s="1762">
        <f t="shared" si="36"/>
        <v>95.030317104737733</v>
      </c>
      <c r="CY12" s="1623">
        <f t="shared" si="36"/>
        <v>120.78266129873381</v>
      </c>
      <c r="CZ12" s="1623">
        <f t="shared" si="36"/>
        <v>131.17386342525015</v>
      </c>
      <c r="DA12" s="1623">
        <f t="shared" si="36"/>
        <v>186.40123335943616</v>
      </c>
      <c r="DB12" s="1623">
        <f t="shared" si="36"/>
        <v>173.11065256641734</v>
      </c>
      <c r="DC12" s="1623">
        <f t="shared" si="36"/>
        <v>125.59443483549693</v>
      </c>
      <c r="DD12" s="1623">
        <f t="shared" si="36"/>
        <v>109.67720760785728</v>
      </c>
      <c r="DE12" s="1623">
        <f t="shared" si="36"/>
        <v>113.48936238850267</v>
      </c>
      <c r="DF12" s="1623">
        <f t="shared" si="36"/>
        <v>103.7888002132658</v>
      </c>
      <c r="DG12" s="1623">
        <f t="shared" si="36"/>
        <v>84.316448045477571</v>
      </c>
      <c r="DH12" s="1623">
        <f t="shared" si="36"/>
        <v>69.882187552526631</v>
      </c>
      <c r="DI12" s="1418">
        <f t="shared" si="36"/>
        <v>64.091601629302573</v>
      </c>
      <c r="DJ12" s="1623">
        <f t="shared" si="36"/>
        <v>69.539919852034529</v>
      </c>
      <c r="DK12" s="2188">
        <f>DK10/SUM(CI10:CT10)*100</f>
        <v>105.85942633232585</v>
      </c>
      <c r="DL12" s="858">
        <f t="shared" ref="DL12:DZ12" si="37">DL10/CV10*100</f>
        <v>0</v>
      </c>
      <c r="DM12" s="856">
        <f t="shared" si="37"/>
        <v>137.56214087416876</v>
      </c>
      <c r="DN12" s="2127">
        <f t="shared" si="37"/>
        <v>114.526468247937</v>
      </c>
      <c r="DO12" s="2517">
        <f t="shared" si="37"/>
        <v>84.212980553348757</v>
      </c>
      <c r="DP12" s="2513">
        <f t="shared" si="37"/>
        <v>0</v>
      </c>
      <c r="DQ12" s="2514">
        <f t="shared" si="37"/>
        <v>0</v>
      </c>
      <c r="DR12" s="2514">
        <f t="shared" si="37"/>
        <v>0</v>
      </c>
      <c r="DS12" s="2514">
        <f t="shared" si="37"/>
        <v>0</v>
      </c>
      <c r="DT12" s="2514">
        <f t="shared" si="37"/>
        <v>0</v>
      </c>
      <c r="DU12" s="2514">
        <f t="shared" si="37"/>
        <v>0</v>
      </c>
      <c r="DV12" s="2514">
        <f t="shared" si="37"/>
        <v>0</v>
      </c>
      <c r="DW12" s="2514">
        <f t="shared" si="37"/>
        <v>0</v>
      </c>
      <c r="DX12" s="2514">
        <f t="shared" si="37"/>
        <v>0</v>
      </c>
      <c r="DY12" s="2514">
        <f t="shared" si="37"/>
        <v>0</v>
      </c>
      <c r="DZ12" s="2515">
        <f t="shared" si="37"/>
        <v>0</v>
      </c>
      <c r="EA12" s="1417">
        <f>EA10/SUM(CY10:DJ10)*100</f>
        <v>6.8784613778646735</v>
      </c>
      <c r="EB12" s="870" t="e">
        <f>EB10/DL10*100</f>
        <v>#DIV/0!</v>
      </c>
      <c r="EC12" s="870">
        <f>EC10/DM10*100</f>
        <v>0</v>
      </c>
      <c r="ED12" s="870">
        <f>ED10/DN10*100</f>
        <v>0</v>
      </c>
    </row>
    <row r="13" spans="2:134" ht="27" customHeight="1" thickBot="1">
      <c r="B13" s="108"/>
      <c r="C13" s="108"/>
      <c r="D13" s="2815" t="s">
        <v>34</v>
      </c>
      <c r="E13" s="135">
        <v>343637</v>
      </c>
      <c r="F13" s="135">
        <v>275877</v>
      </c>
      <c r="G13" s="135">
        <v>232482</v>
      </c>
      <c r="H13" s="136">
        <v>240500</v>
      </c>
      <c r="I13" s="137">
        <v>97652</v>
      </c>
      <c r="J13" s="670">
        <v>116824</v>
      </c>
      <c r="K13" s="135">
        <v>244307</v>
      </c>
      <c r="L13" s="136">
        <v>241919</v>
      </c>
      <c r="M13" s="137">
        <v>115177</v>
      </c>
      <c r="N13" s="670">
        <v>121193</v>
      </c>
      <c r="O13" s="135">
        <v>212546</v>
      </c>
      <c r="P13" s="136">
        <v>214272</v>
      </c>
      <c r="Q13" s="137">
        <v>94805</v>
      </c>
      <c r="R13" s="670">
        <v>95473</v>
      </c>
      <c r="S13" s="135">
        <v>260025</v>
      </c>
      <c r="T13" s="136">
        <v>267582</v>
      </c>
      <c r="U13" s="137">
        <v>115480</v>
      </c>
      <c r="V13" s="670">
        <v>130414</v>
      </c>
      <c r="W13" s="135">
        <v>290711</v>
      </c>
      <c r="X13" s="136">
        <v>299686</v>
      </c>
      <c r="Y13" s="137">
        <v>126066</v>
      </c>
      <c r="Z13" s="670">
        <v>143426</v>
      </c>
      <c r="AA13" s="135">
        <v>329698</v>
      </c>
      <c r="AB13" s="136">
        <v>342599</v>
      </c>
      <c r="AC13" s="137">
        <v>147488</v>
      </c>
      <c r="AD13" s="670">
        <v>165329</v>
      </c>
      <c r="AE13" s="135">
        <v>367734</v>
      </c>
      <c r="AF13" s="136">
        <v>364803</v>
      </c>
      <c r="AG13" s="137">
        <v>169685</v>
      </c>
      <c r="AH13" s="670">
        <v>182800</v>
      </c>
      <c r="AI13" s="135">
        <v>354813</v>
      </c>
      <c r="AJ13" s="136">
        <v>343020</v>
      </c>
      <c r="AK13" s="137">
        <v>162493</v>
      </c>
      <c r="AL13" s="670">
        <v>174676</v>
      </c>
      <c r="AM13" s="138">
        <v>16970</v>
      </c>
      <c r="AN13" s="139">
        <v>19835</v>
      </c>
      <c r="AO13" s="139">
        <v>30140</v>
      </c>
      <c r="AP13" s="139">
        <v>24856</v>
      </c>
      <c r="AQ13" s="139">
        <v>27763</v>
      </c>
      <c r="AR13" s="139">
        <v>26860</v>
      </c>
      <c r="AS13" s="139">
        <v>30999</v>
      </c>
      <c r="AT13" s="139">
        <v>32972</v>
      </c>
      <c r="AU13" s="139">
        <v>28637</v>
      </c>
      <c r="AV13" s="139">
        <v>25577</v>
      </c>
      <c r="AW13" s="139">
        <v>29158</v>
      </c>
      <c r="AX13" s="139">
        <v>37111</v>
      </c>
      <c r="AY13" s="140">
        <f>SUM(AM13:AX13)</f>
        <v>330878</v>
      </c>
      <c r="AZ13" s="136">
        <v>332917</v>
      </c>
      <c r="BA13" s="137">
        <v>146424</v>
      </c>
      <c r="BB13" s="670">
        <v>172087</v>
      </c>
      <c r="BC13" s="138">
        <v>19297</v>
      </c>
      <c r="BD13" s="139">
        <v>20486</v>
      </c>
      <c r="BE13" s="139">
        <v>29201</v>
      </c>
      <c r="BF13" s="139">
        <v>24126</v>
      </c>
      <c r="BG13" s="139">
        <v>27568</v>
      </c>
      <c r="BH13" s="139">
        <v>26298</v>
      </c>
      <c r="BI13" s="139">
        <v>27319</v>
      </c>
      <c r="BJ13" s="139">
        <v>30765</v>
      </c>
      <c r="BK13" s="139">
        <v>26844</v>
      </c>
      <c r="BL13" s="139">
        <v>25727</v>
      </c>
      <c r="BM13" s="139">
        <v>28485</v>
      </c>
      <c r="BN13" s="139">
        <v>37366</v>
      </c>
      <c r="BO13" s="165">
        <f>SUM(BC13:BN13)</f>
        <v>323482</v>
      </c>
      <c r="BP13" s="136">
        <v>326665</v>
      </c>
      <c r="BQ13" s="137">
        <v>146976</v>
      </c>
      <c r="BR13" s="670">
        <v>162920</v>
      </c>
      <c r="BS13" s="138">
        <v>18966</v>
      </c>
      <c r="BT13" s="143">
        <v>21641</v>
      </c>
      <c r="BU13" s="143">
        <v>31560</v>
      </c>
      <c r="BV13" s="143">
        <v>24082</v>
      </c>
      <c r="BW13" s="143">
        <v>26930</v>
      </c>
      <c r="BX13" s="143">
        <v>25342</v>
      </c>
      <c r="BY13" s="143">
        <v>26995</v>
      </c>
      <c r="BZ13" s="143">
        <v>32138</v>
      </c>
      <c r="CA13" s="143">
        <v>21519</v>
      </c>
      <c r="CB13" s="143">
        <v>25788</v>
      </c>
      <c r="CC13" s="143">
        <v>32500</v>
      </c>
      <c r="CD13" s="139">
        <v>37206</v>
      </c>
      <c r="CE13" s="998">
        <f>SUM(BS13:CD13)</f>
        <v>324667</v>
      </c>
      <c r="CF13" s="987">
        <v>313484</v>
      </c>
      <c r="CG13" s="981">
        <v>148521</v>
      </c>
      <c r="CH13" s="983">
        <v>157006</v>
      </c>
      <c r="CI13" s="1158">
        <v>21339</v>
      </c>
      <c r="CJ13" s="143">
        <v>22875</v>
      </c>
      <c r="CK13" s="143">
        <v>16770</v>
      </c>
      <c r="CL13" s="143">
        <v>10355</v>
      </c>
      <c r="CM13" s="143">
        <v>21451</v>
      </c>
      <c r="CN13" s="143">
        <v>22903</v>
      </c>
      <c r="CO13" s="1358">
        <v>25791</v>
      </c>
      <c r="CP13" s="1358">
        <v>29131</v>
      </c>
      <c r="CQ13" s="1358">
        <v>27175</v>
      </c>
      <c r="CR13" s="1358">
        <v>28945</v>
      </c>
      <c r="CS13" s="1358">
        <v>29951</v>
      </c>
      <c r="CT13" s="1358">
        <v>40093</v>
      </c>
      <c r="CU13" s="162">
        <f>SUM(CI13:CT13)</f>
        <v>296779</v>
      </c>
      <c r="CV13" s="987">
        <v>315192</v>
      </c>
      <c r="CW13" s="981">
        <v>115693</v>
      </c>
      <c r="CX13" s="1750">
        <v>136806</v>
      </c>
      <c r="CY13" s="1358">
        <v>20972</v>
      </c>
      <c r="CZ13" s="1358">
        <v>22888</v>
      </c>
      <c r="DA13" s="1358">
        <v>35537</v>
      </c>
      <c r="DB13" s="1358">
        <v>29807</v>
      </c>
      <c r="DC13" s="1358">
        <v>32193</v>
      </c>
      <c r="DD13" s="1358">
        <v>29356</v>
      </c>
      <c r="DE13" s="1358">
        <v>33882</v>
      </c>
      <c r="DF13" s="1358">
        <v>29825</v>
      </c>
      <c r="DG13" s="1358">
        <v>25723</v>
      </c>
      <c r="DH13" s="1358">
        <v>25122</v>
      </c>
      <c r="DI13" s="1358">
        <v>20644</v>
      </c>
      <c r="DJ13" s="1358">
        <v>25630</v>
      </c>
      <c r="DK13" s="1829">
        <f>SUM(CY13:DJ13)</f>
        <v>331579</v>
      </c>
      <c r="DL13" s="987"/>
      <c r="DM13" s="981">
        <f>CY13+CZ13+DA13+DB13+DC13+DD13</f>
        <v>170753</v>
      </c>
      <c r="DN13" s="2126">
        <v>180786</v>
      </c>
      <c r="DO13" s="2431">
        <v>22064</v>
      </c>
      <c r="DP13" s="2418"/>
      <c r="DQ13" s="2221"/>
      <c r="DR13" s="2221"/>
      <c r="DS13" s="2221"/>
      <c r="DT13" s="2221"/>
      <c r="DU13" s="2221"/>
      <c r="DV13" s="2221"/>
      <c r="DW13" s="2221"/>
      <c r="DX13" s="2221"/>
      <c r="DY13" s="2221"/>
      <c r="DZ13" s="2511"/>
      <c r="EA13" s="1356">
        <f>SUM(DO13:DZ13)</f>
        <v>22064</v>
      </c>
      <c r="EB13" s="2130"/>
      <c r="EC13" s="2131"/>
      <c r="ED13" s="1421"/>
    </row>
    <row r="14" spans="2:134" ht="27" customHeight="1" thickBot="1">
      <c r="B14" s="108"/>
      <c r="C14" s="108"/>
      <c r="D14" s="2815"/>
      <c r="E14" s="633"/>
      <c r="F14" s="633"/>
      <c r="G14" s="598">
        <f t="shared" ref="G14:CF14" si="38">G15-100</f>
        <v>-15.729836122619872</v>
      </c>
      <c r="H14" s="599">
        <f t="shared" si="38"/>
        <v>-4.2382059694836443</v>
      </c>
      <c r="I14" s="600">
        <f>I15-100</f>
        <v>-32.638462546648555</v>
      </c>
      <c r="J14" s="673">
        <f>J15-100</f>
        <v>-20.463504469604644</v>
      </c>
      <c r="K14" s="598">
        <f t="shared" si="38"/>
        <v>5.0864152923667234</v>
      </c>
      <c r="L14" s="599">
        <f t="shared" si="38"/>
        <v>0.59002079002080166</v>
      </c>
      <c r="M14" s="600">
        <f>M15-100</f>
        <v>17.94638102650228</v>
      </c>
      <c r="N14" s="673">
        <f>N15-100</f>
        <v>3.7398137369033719</v>
      </c>
      <c r="O14" s="598">
        <f t="shared" si="38"/>
        <v>-13.000446159954478</v>
      </c>
      <c r="P14" s="599">
        <f t="shared" si="38"/>
        <v>-11.428205308388343</v>
      </c>
      <c r="Q14" s="600">
        <f>Q15-100</f>
        <v>-17.687559148093797</v>
      </c>
      <c r="R14" s="673">
        <f>R15-100</f>
        <v>-21.222347825369454</v>
      </c>
      <c r="S14" s="598">
        <f t="shared" si="38"/>
        <v>22.338223255201228</v>
      </c>
      <c r="T14" s="599">
        <f t="shared" si="38"/>
        <v>24.879592293906811</v>
      </c>
      <c r="U14" s="600">
        <f>U15-100</f>
        <v>21.807921523126424</v>
      </c>
      <c r="V14" s="673">
        <f>V15-100</f>
        <v>36.597781571753274</v>
      </c>
      <c r="W14" s="598">
        <f t="shared" si="38"/>
        <v>11.801172964138075</v>
      </c>
      <c r="X14" s="599">
        <f t="shared" si="38"/>
        <v>11.997817491460566</v>
      </c>
      <c r="Y14" s="600">
        <f>Y15-100</f>
        <v>9.1669553169380151</v>
      </c>
      <c r="Z14" s="673">
        <f>Z15-100</f>
        <v>9.9774564080543371</v>
      </c>
      <c r="AA14" s="598">
        <f t="shared" si="38"/>
        <v>13.410913243736914</v>
      </c>
      <c r="AB14" s="599">
        <f t="shared" si="38"/>
        <v>14.319320889197357</v>
      </c>
      <c r="AC14" s="600">
        <f>AC15-100</f>
        <v>16.992686370631247</v>
      </c>
      <c r="AD14" s="673">
        <f>AD15-100</f>
        <v>15.271289724317768</v>
      </c>
      <c r="AE14" s="598">
        <f t="shared" si="38"/>
        <v>11.536618359832332</v>
      </c>
      <c r="AF14" s="599">
        <f t="shared" si="38"/>
        <v>6.4810463544843913</v>
      </c>
      <c r="AG14" s="600">
        <f>AG15-100</f>
        <v>15.050037969190711</v>
      </c>
      <c r="AH14" s="673">
        <f>AH15-100</f>
        <v>10.567414065288006</v>
      </c>
      <c r="AI14" s="598">
        <f t="shared" si="38"/>
        <v>-3.5136810846970974</v>
      </c>
      <c r="AJ14" s="599">
        <f t="shared" si="38"/>
        <v>-5.9711680002631624</v>
      </c>
      <c r="AK14" s="600">
        <f>AK15-100</f>
        <v>-4.2384418186640005</v>
      </c>
      <c r="AL14" s="673">
        <f>AL15-100</f>
        <v>-4.4442013129102946</v>
      </c>
      <c r="AM14" s="483">
        <f t="shared" si="38"/>
        <v>-100</v>
      </c>
      <c r="AN14" s="601">
        <f t="shared" si="38"/>
        <v>-100</v>
      </c>
      <c r="AO14" s="601">
        <f t="shared" si="38"/>
        <v>-100</v>
      </c>
      <c r="AP14" s="601">
        <f t="shared" si="38"/>
        <v>-100</v>
      </c>
      <c r="AQ14" s="601">
        <f t="shared" si="38"/>
        <v>-100</v>
      </c>
      <c r="AR14" s="601">
        <f t="shared" si="38"/>
        <v>-100</v>
      </c>
      <c r="AS14" s="601">
        <f t="shared" si="38"/>
        <v>-100</v>
      </c>
      <c r="AT14" s="601">
        <f t="shared" si="38"/>
        <v>-100</v>
      </c>
      <c r="AU14" s="601">
        <f t="shared" si="38"/>
        <v>-100</v>
      </c>
      <c r="AV14" s="601">
        <f t="shared" si="38"/>
        <v>-100</v>
      </c>
      <c r="AW14" s="601">
        <f t="shared" si="38"/>
        <v>-100</v>
      </c>
      <c r="AX14" s="601">
        <f t="shared" si="38"/>
        <v>-100</v>
      </c>
      <c r="AY14" s="172">
        <f t="shared" si="38"/>
        <v>-6.7458069461941932</v>
      </c>
      <c r="AZ14" s="168">
        <f t="shared" si="38"/>
        <v>-2.9453093114104121</v>
      </c>
      <c r="BA14" s="600">
        <f>BA15-100</f>
        <v>-9.8890413740899561</v>
      </c>
      <c r="BB14" s="673">
        <f>BB15-100</f>
        <v>-1.4821727083285623</v>
      </c>
      <c r="BC14" s="170">
        <f t="shared" si="38"/>
        <v>13.712433706540963</v>
      </c>
      <c r="BD14" s="171">
        <f t="shared" si="38"/>
        <v>3.2820771363750936</v>
      </c>
      <c r="BE14" s="171">
        <f t="shared" si="38"/>
        <v>-3.1154611811546147</v>
      </c>
      <c r="BF14" s="171">
        <f t="shared" si="38"/>
        <v>-2.9369166398455064</v>
      </c>
      <c r="BG14" s="171">
        <f t="shared" si="38"/>
        <v>-0.70237366278860236</v>
      </c>
      <c r="BH14" s="171">
        <f t="shared" si="38"/>
        <v>-2.0923306031273228</v>
      </c>
      <c r="BI14" s="171">
        <f t="shared" si="38"/>
        <v>-11.871350688731894</v>
      </c>
      <c r="BJ14" s="171">
        <f t="shared" si="38"/>
        <v>-6.6935581705689629</v>
      </c>
      <c r="BK14" s="171">
        <f t="shared" si="38"/>
        <v>-6.2611307050319454</v>
      </c>
      <c r="BL14" s="171">
        <f t="shared" si="38"/>
        <v>0.5864644016108258</v>
      </c>
      <c r="BM14" s="171">
        <f t="shared" si="38"/>
        <v>-2.3081144111393002</v>
      </c>
      <c r="BN14" s="171">
        <f t="shared" si="38"/>
        <v>0.6871278057718655</v>
      </c>
      <c r="BO14" s="1070">
        <f t="shared" si="38"/>
        <v>-2.2352649617079408</v>
      </c>
      <c r="BP14" s="168">
        <f t="shared" si="38"/>
        <v>-1.8779455539969376</v>
      </c>
      <c r="BQ14" s="600">
        <f>BQ15-100</f>
        <v>0.37698737911817659</v>
      </c>
      <c r="BR14" s="673">
        <f>BR15-100</f>
        <v>-5.3269567137552514</v>
      </c>
      <c r="BS14" s="170">
        <f t="shared" si="38"/>
        <v>-1.7152925325180064</v>
      </c>
      <c r="BT14" s="606">
        <f t="shared" si="38"/>
        <v>5.6379966806599668</v>
      </c>
      <c r="BU14" s="604">
        <f t="shared" si="38"/>
        <v>8.0784904626553811</v>
      </c>
      <c r="BV14" s="604">
        <f t="shared" si="38"/>
        <v>-0.18237586006797812</v>
      </c>
      <c r="BW14" s="604">
        <f t="shared" si="38"/>
        <v>-2.3142774230992416</v>
      </c>
      <c r="BX14" s="604">
        <f t="shared" si="38"/>
        <v>-3.6352574340253909</v>
      </c>
      <c r="BY14" s="604">
        <f t="shared" si="38"/>
        <v>-1.1859877740766507</v>
      </c>
      <c r="BZ14" s="604">
        <f t="shared" si="38"/>
        <v>4.4628636437510067</v>
      </c>
      <c r="CA14" s="604">
        <f t="shared" si="38"/>
        <v>-19.836835046937864</v>
      </c>
      <c r="CB14" s="604">
        <f t="shared" si="38"/>
        <v>0.23710498697866456</v>
      </c>
      <c r="CC14" s="604">
        <f t="shared" si="38"/>
        <v>14.09513779182025</v>
      </c>
      <c r="CD14" s="601">
        <f t="shared" si="38"/>
        <v>-0.42819675640957655</v>
      </c>
      <c r="CE14" s="1113">
        <f t="shared" si="38"/>
        <v>0.36632641074309902</v>
      </c>
      <c r="CF14" s="989">
        <f t="shared" si="38"/>
        <v>-4.0350205868397353</v>
      </c>
      <c r="CG14" s="1111">
        <f>CG15-100</f>
        <v>1.0511920313520591</v>
      </c>
      <c r="CH14" s="985">
        <f>CH15-100</f>
        <v>-3.6300024551927379</v>
      </c>
      <c r="CI14" s="1254">
        <f t="shared" ref="CI14:CV14" si="39">CI15-100</f>
        <v>12.511863334387854</v>
      </c>
      <c r="CJ14" s="175">
        <f t="shared" si="39"/>
        <v>5.7021394575112083</v>
      </c>
      <c r="CK14" s="604">
        <f t="shared" si="39"/>
        <v>-46.863117870722434</v>
      </c>
      <c r="CL14" s="604">
        <f t="shared" si="39"/>
        <v>-57.001079644547801</v>
      </c>
      <c r="CM14" s="604">
        <f t="shared" si="39"/>
        <v>-20.345339769773489</v>
      </c>
      <c r="CN14" s="604">
        <f t="shared" si="39"/>
        <v>-9.6243390419067225</v>
      </c>
      <c r="CO14" s="1413">
        <f t="shared" si="39"/>
        <v>-4.4600852009631353</v>
      </c>
      <c r="CP14" s="1413">
        <f t="shared" si="39"/>
        <v>-9.3565249859978792</v>
      </c>
      <c r="CQ14" s="1413">
        <f t="shared" si="39"/>
        <v>26.283749244853396</v>
      </c>
      <c r="CR14" s="1413">
        <f t="shared" si="39"/>
        <v>12.242128121606939</v>
      </c>
      <c r="CS14" s="1411">
        <f t="shared" si="39"/>
        <v>-7.8430769230769215</v>
      </c>
      <c r="CT14" s="1413">
        <f t="shared" si="39"/>
        <v>7.7595011557275626</v>
      </c>
      <c r="CU14" s="1618">
        <f t="shared" si="39"/>
        <v>-8.5897242405295344</v>
      </c>
      <c r="CV14" s="989">
        <f t="shared" si="39"/>
        <v>0.54484439397226936</v>
      </c>
      <c r="CW14" s="1111">
        <f>CW15-100</f>
        <v>-22.103271591222793</v>
      </c>
      <c r="CX14" s="1761">
        <f>CX15-100</f>
        <v>-12.865750353489673</v>
      </c>
      <c r="CY14" s="1413">
        <f t="shared" ref="CY14:DL14" si="40">CY15-100</f>
        <v>-1.7198556633394162</v>
      </c>
      <c r="CZ14" s="1413">
        <f t="shared" si="40"/>
        <v>5.6830601092897837E-2</v>
      </c>
      <c r="DA14" s="1413">
        <f t="shared" si="40"/>
        <v>111.90816935002979</v>
      </c>
      <c r="DB14" s="1413">
        <f t="shared" si="40"/>
        <v>187.8512795750845</v>
      </c>
      <c r="DC14" s="1413">
        <f t="shared" si="40"/>
        <v>50.076919490932823</v>
      </c>
      <c r="DD14" s="1413">
        <f t="shared" si="40"/>
        <v>28.175348207658402</v>
      </c>
      <c r="DE14" s="1413">
        <f t="shared" si="40"/>
        <v>31.371408630917756</v>
      </c>
      <c r="DF14" s="1413">
        <f t="shared" si="40"/>
        <v>2.3823418351584138</v>
      </c>
      <c r="DG14" s="1413">
        <f t="shared" si="40"/>
        <v>-5.343146274149035</v>
      </c>
      <c r="DH14" s="1413">
        <f t="shared" si="40"/>
        <v>-13.207807911556401</v>
      </c>
      <c r="DI14" s="1413">
        <f t="shared" si="40"/>
        <v>-31.07408767653834</v>
      </c>
      <c r="DJ14" s="1413">
        <f t="shared" si="40"/>
        <v>-36.073628813009748</v>
      </c>
      <c r="DK14" s="2187">
        <f t="shared" si="40"/>
        <v>11.725897047971728</v>
      </c>
      <c r="DL14" s="989">
        <f t="shared" si="40"/>
        <v>-100</v>
      </c>
      <c r="DM14" s="1111">
        <f>DM15-100</f>
        <v>47.591470529764109</v>
      </c>
      <c r="DN14" s="1578">
        <f>DN15-100</f>
        <v>32.147712819613162</v>
      </c>
      <c r="DO14" s="2503">
        <f t="shared" ref="DO14:EB14" si="41">DO15-100</f>
        <v>5.2069425901201498</v>
      </c>
      <c r="DP14" s="2494">
        <f t="shared" si="41"/>
        <v>-100</v>
      </c>
      <c r="DQ14" s="2482">
        <f t="shared" si="41"/>
        <v>-100</v>
      </c>
      <c r="DR14" s="2482">
        <f t="shared" si="41"/>
        <v>-100</v>
      </c>
      <c r="DS14" s="2482">
        <f t="shared" si="41"/>
        <v>-100</v>
      </c>
      <c r="DT14" s="2482">
        <f t="shared" si="41"/>
        <v>-100</v>
      </c>
      <c r="DU14" s="2482">
        <f t="shared" si="41"/>
        <v>-100</v>
      </c>
      <c r="DV14" s="2482">
        <f t="shared" si="41"/>
        <v>-100</v>
      </c>
      <c r="DW14" s="2482">
        <f t="shared" si="41"/>
        <v>-100</v>
      </c>
      <c r="DX14" s="2482">
        <f t="shared" si="41"/>
        <v>-100</v>
      </c>
      <c r="DY14" s="2482">
        <f t="shared" si="41"/>
        <v>-100</v>
      </c>
      <c r="DZ14" s="2512">
        <f t="shared" si="41"/>
        <v>-100</v>
      </c>
      <c r="EA14" s="1408">
        <f t="shared" si="41"/>
        <v>-93.345778834003355</v>
      </c>
      <c r="EB14" s="2132" t="e">
        <f t="shared" si="41"/>
        <v>#DIV/0!</v>
      </c>
      <c r="EC14" s="2133">
        <f>EC15-100</f>
        <v>-100</v>
      </c>
      <c r="ED14" s="1459">
        <f>ED15-100</f>
        <v>-100</v>
      </c>
    </row>
    <row r="15" spans="2:134" s="865" customFormat="1" ht="27.75" hidden="1" customHeight="1" thickBot="1">
      <c r="B15" s="866"/>
      <c r="C15" s="866"/>
      <c r="D15" s="2815"/>
      <c r="E15" s="855">
        <v>102.4094626168</v>
      </c>
      <c r="F15" s="855">
        <f>F13/E13*100</f>
        <v>80.281517997188885</v>
      </c>
      <c r="G15" s="855">
        <f>G13/F13*100</f>
        <v>84.270163877380128</v>
      </c>
      <c r="H15" s="855">
        <v>95.761794030516356</v>
      </c>
      <c r="I15" s="855">
        <v>67.361537453351445</v>
      </c>
      <c r="J15" s="855">
        <v>79.536495530395356</v>
      </c>
      <c r="K15" s="855">
        <f t="shared" ref="K15:S15" si="42">K13/G13*100</f>
        <v>105.08641529236672</v>
      </c>
      <c r="L15" s="855">
        <f t="shared" si="42"/>
        <v>100.5900207900208</v>
      </c>
      <c r="M15" s="855">
        <f t="shared" si="42"/>
        <v>117.94638102650228</v>
      </c>
      <c r="N15" s="855">
        <f t="shared" si="42"/>
        <v>103.73981373690337</v>
      </c>
      <c r="O15" s="855">
        <f t="shared" si="42"/>
        <v>86.999553840045522</v>
      </c>
      <c r="P15" s="855">
        <f t="shared" si="42"/>
        <v>88.571794691611657</v>
      </c>
      <c r="Q15" s="855">
        <f t="shared" si="42"/>
        <v>82.312440851906203</v>
      </c>
      <c r="R15" s="855">
        <f t="shared" si="42"/>
        <v>78.777652174630546</v>
      </c>
      <c r="S15" s="855">
        <f t="shared" si="42"/>
        <v>122.33822325520123</v>
      </c>
      <c r="T15" s="855">
        <v>124.87959229390681</v>
      </c>
      <c r="U15" s="855">
        <f>U13/Q13*100</f>
        <v>121.80792152312642</v>
      </c>
      <c r="V15" s="855">
        <f>V13/R13*100</f>
        <v>136.59778157175327</v>
      </c>
      <c r="W15" s="855">
        <f>W13/S13*100</f>
        <v>111.80117296413808</v>
      </c>
      <c r="X15" s="855">
        <v>111.99781749146057</v>
      </c>
      <c r="Y15" s="855">
        <f>Y13/U13*100</f>
        <v>109.16695531693802</v>
      </c>
      <c r="Z15" s="855">
        <f>Z13/V13*100</f>
        <v>109.97745640805434</v>
      </c>
      <c r="AA15" s="855">
        <f>AA13/W13*100</f>
        <v>113.41091324373691</v>
      </c>
      <c r="AB15" s="855">
        <v>114.31932088919736</v>
      </c>
      <c r="AC15" s="855">
        <f>AC13/Y13*100</f>
        <v>116.99268637063125</v>
      </c>
      <c r="AD15" s="855">
        <f>AD13/Z13*100</f>
        <v>115.27128972431777</v>
      </c>
      <c r="AE15" s="855">
        <f>AE13/AA13*100</f>
        <v>111.53661835983233</v>
      </c>
      <c r="AF15" s="855">
        <v>106.48104635448439</v>
      </c>
      <c r="AG15" s="855">
        <f>AG13/AC13*100</f>
        <v>115.05003796919071</v>
      </c>
      <c r="AH15" s="855">
        <f>AH13/AD13*100</f>
        <v>110.56741406528801</v>
      </c>
      <c r="AI15" s="855">
        <f>AI13/AE13*100</f>
        <v>96.486318915302903</v>
      </c>
      <c r="AJ15" s="855">
        <v>94.028831999736838</v>
      </c>
      <c r="AK15" s="855">
        <f>AK13/AG13*100</f>
        <v>95.761558181336</v>
      </c>
      <c r="AL15" s="855">
        <f>AL13/AH13*100</f>
        <v>95.555798687089705</v>
      </c>
      <c r="AM15" s="856"/>
      <c r="AN15" s="857"/>
      <c r="AO15" s="857"/>
      <c r="AP15" s="857"/>
      <c r="AQ15" s="857"/>
      <c r="AR15" s="857"/>
      <c r="AS15" s="857"/>
      <c r="AT15" s="857"/>
      <c r="AU15" s="857"/>
      <c r="AV15" s="857"/>
      <c r="AW15" s="857"/>
      <c r="AX15" s="857"/>
      <c r="AY15" s="858">
        <f>AY13/AI13*100</f>
        <v>93.254193053805807</v>
      </c>
      <c r="AZ15" s="855">
        <v>97.054690688589588</v>
      </c>
      <c r="BA15" s="855">
        <f t="shared" ref="BA15:BO15" si="43">BA13/AK13*100</f>
        <v>90.110958625910044</v>
      </c>
      <c r="BB15" s="855">
        <f t="shared" si="43"/>
        <v>98.517827291671438</v>
      </c>
      <c r="BC15" s="856">
        <f t="shared" si="43"/>
        <v>113.71243370654096</v>
      </c>
      <c r="BD15" s="857">
        <f t="shared" si="43"/>
        <v>103.28207713637509</v>
      </c>
      <c r="BE15" s="857">
        <f t="shared" si="43"/>
        <v>96.884538818845385</v>
      </c>
      <c r="BF15" s="857">
        <f t="shared" si="43"/>
        <v>97.063083360154494</v>
      </c>
      <c r="BG15" s="857">
        <f t="shared" si="43"/>
        <v>99.297626337211398</v>
      </c>
      <c r="BH15" s="857">
        <f t="shared" si="43"/>
        <v>97.907669396872677</v>
      </c>
      <c r="BI15" s="857">
        <f t="shared" si="43"/>
        <v>88.128649311268106</v>
      </c>
      <c r="BJ15" s="857">
        <f t="shared" si="43"/>
        <v>93.306441829431037</v>
      </c>
      <c r="BK15" s="857">
        <f t="shared" si="43"/>
        <v>93.738869294968055</v>
      </c>
      <c r="BL15" s="857">
        <f t="shared" si="43"/>
        <v>100.58646440161083</v>
      </c>
      <c r="BM15" s="857">
        <f t="shared" si="43"/>
        <v>97.6918855888607</v>
      </c>
      <c r="BN15" s="857">
        <f t="shared" si="43"/>
        <v>100.68712780577187</v>
      </c>
      <c r="BO15" s="1114">
        <f t="shared" si="43"/>
        <v>97.764735038292059</v>
      </c>
      <c r="BP15" s="855">
        <v>98.122054446003062</v>
      </c>
      <c r="BQ15" s="855">
        <f t="shared" ref="BQ15:CD15" si="44">BQ13/BA13*100</f>
        <v>100.37698737911818</v>
      </c>
      <c r="BR15" s="855">
        <f t="shared" si="44"/>
        <v>94.673043286244749</v>
      </c>
      <c r="BS15" s="856">
        <f t="shared" si="44"/>
        <v>98.284707467481994</v>
      </c>
      <c r="BT15" s="869">
        <f t="shared" si="44"/>
        <v>105.63799668065997</v>
      </c>
      <c r="BU15" s="869">
        <f t="shared" si="44"/>
        <v>108.07849046265538</v>
      </c>
      <c r="BV15" s="869">
        <f t="shared" si="44"/>
        <v>99.817624139932022</v>
      </c>
      <c r="BW15" s="869">
        <f t="shared" si="44"/>
        <v>97.685722576900758</v>
      </c>
      <c r="BX15" s="869">
        <f t="shared" si="44"/>
        <v>96.364742565974609</v>
      </c>
      <c r="BY15" s="869">
        <f t="shared" si="44"/>
        <v>98.814012225923349</v>
      </c>
      <c r="BZ15" s="869">
        <f t="shared" si="44"/>
        <v>104.46286364375101</v>
      </c>
      <c r="CA15" s="869">
        <f t="shared" si="44"/>
        <v>80.163164953062136</v>
      </c>
      <c r="CB15" s="869">
        <f t="shared" si="44"/>
        <v>100.23710498697866</v>
      </c>
      <c r="CC15" s="869">
        <f t="shared" si="44"/>
        <v>114.09513779182025</v>
      </c>
      <c r="CD15" s="857">
        <f t="shared" si="44"/>
        <v>99.571803243590423</v>
      </c>
      <c r="CE15" s="858">
        <f>CE13/SUM(BC13:BN13)*100</f>
        <v>100.3663264107431</v>
      </c>
      <c r="CF15" s="858">
        <f t="shared" ref="CF15:CT15" si="45">CF13/BP13*100</f>
        <v>95.964979413160265</v>
      </c>
      <c r="CG15" s="856">
        <f t="shared" si="45"/>
        <v>101.05119203135206</v>
      </c>
      <c r="CH15" s="856">
        <f t="shared" si="45"/>
        <v>96.369997544807262</v>
      </c>
      <c r="CI15" s="1262">
        <f t="shared" si="45"/>
        <v>112.51186333438785</v>
      </c>
      <c r="CJ15" s="1278">
        <f t="shared" si="45"/>
        <v>105.70213945751121</v>
      </c>
      <c r="CK15" s="1278">
        <f t="shared" si="45"/>
        <v>53.136882129277566</v>
      </c>
      <c r="CL15" s="1278">
        <f t="shared" si="45"/>
        <v>42.998920355452199</v>
      </c>
      <c r="CM15" s="1278">
        <f t="shared" si="45"/>
        <v>79.654660230226511</v>
      </c>
      <c r="CN15" s="1278">
        <f t="shared" si="45"/>
        <v>90.375660958093277</v>
      </c>
      <c r="CO15" s="1418">
        <f t="shared" si="45"/>
        <v>95.539914799036865</v>
      </c>
      <c r="CP15" s="1418">
        <f t="shared" si="45"/>
        <v>90.643475014002121</v>
      </c>
      <c r="CQ15" s="1418">
        <f t="shared" si="45"/>
        <v>126.2837492448534</v>
      </c>
      <c r="CR15" s="1418">
        <f t="shared" si="45"/>
        <v>112.24212812160694</v>
      </c>
      <c r="CS15" s="1418">
        <f t="shared" si="45"/>
        <v>92.156923076923078</v>
      </c>
      <c r="CT15" s="1418">
        <f t="shared" si="45"/>
        <v>107.75950115572756</v>
      </c>
      <c r="CU15" s="1619">
        <f>CU13/SUM(BS13:CD13)*100</f>
        <v>91.410275759470466</v>
      </c>
      <c r="CV15" s="858">
        <f t="shared" ref="CV15:DJ15" si="46">CV13/CF13*100</f>
        <v>100.54484439397227</v>
      </c>
      <c r="CW15" s="856">
        <f t="shared" si="46"/>
        <v>77.896728408777207</v>
      </c>
      <c r="CX15" s="1762">
        <f t="shared" si="46"/>
        <v>87.134249646510327</v>
      </c>
      <c r="CY15" s="1623">
        <f t="shared" si="46"/>
        <v>98.280144336660584</v>
      </c>
      <c r="CZ15" s="1623">
        <f t="shared" si="46"/>
        <v>100.0568306010929</v>
      </c>
      <c r="DA15" s="1623">
        <f t="shared" si="46"/>
        <v>211.90816935002979</v>
      </c>
      <c r="DB15" s="1623">
        <f t="shared" si="46"/>
        <v>287.8512795750845</v>
      </c>
      <c r="DC15" s="1623">
        <f t="shared" si="46"/>
        <v>150.07691949093282</v>
      </c>
      <c r="DD15" s="1623">
        <f t="shared" si="46"/>
        <v>128.1753482076584</v>
      </c>
      <c r="DE15" s="1623">
        <f t="shared" si="46"/>
        <v>131.37140863091776</v>
      </c>
      <c r="DF15" s="1623">
        <f t="shared" si="46"/>
        <v>102.38234183515841</v>
      </c>
      <c r="DG15" s="1623">
        <f t="shared" si="46"/>
        <v>94.656853725850965</v>
      </c>
      <c r="DH15" s="1623">
        <f t="shared" si="46"/>
        <v>86.792192088443599</v>
      </c>
      <c r="DI15" s="1418">
        <f t="shared" si="46"/>
        <v>68.92591232346166</v>
      </c>
      <c r="DJ15" s="1623">
        <f t="shared" si="46"/>
        <v>63.926371186990252</v>
      </c>
      <c r="DK15" s="2188">
        <f>DK13/SUM(CI13:CT13)*100</f>
        <v>111.72589704797173</v>
      </c>
      <c r="DL15" s="858">
        <f t="shared" ref="DL15:DZ15" si="47">DL13/CV13*100</f>
        <v>0</v>
      </c>
      <c r="DM15" s="856">
        <f t="shared" si="47"/>
        <v>147.59147052976411</v>
      </c>
      <c r="DN15" s="2127">
        <f t="shared" si="47"/>
        <v>132.14771281961316</v>
      </c>
      <c r="DO15" s="2517">
        <f t="shared" si="47"/>
        <v>105.20694259012015</v>
      </c>
      <c r="DP15" s="2513">
        <f t="shared" si="47"/>
        <v>0</v>
      </c>
      <c r="DQ15" s="2514">
        <f t="shared" si="47"/>
        <v>0</v>
      </c>
      <c r="DR15" s="2514">
        <f t="shared" si="47"/>
        <v>0</v>
      </c>
      <c r="DS15" s="2514">
        <f t="shared" si="47"/>
        <v>0</v>
      </c>
      <c r="DT15" s="2514">
        <f t="shared" si="47"/>
        <v>0</v>
      </c>
      <c r="DU15" s="2514">
        <f t="shared" si="47"/>
        <v>0</v>
      </c>
      <c r="DV15" s="2514">
        <f t="shared" si="47"/>
        <v>0</v>
      </c>
      <c r="DW15" s="2514">
        <f t="shared" si="47"/>
        <v>0</v>
      </c>
      <c r="DX15" s="2514">
        <f t="shared" si="47"/>
        <v>0</v>
      </c>
      <c r="DY15" s="2514">
        <f t="shared" si="47"/>
        <v>0</v>
      </c>
      <c r="DZ15" s="2515">
        <f t="shared" si="47"/>
        <v>0</v>
      </c>
      <c r="EA15" s="1417">
        <f>EA13/SUM(CY13:DJ13)*100</f>
        <v>6.6542211659966402</v>
      </c>
      <c r="EB15" s="870" t="e">
        <f>EB13/DL13*100</f>
        <v>#DIV/0!</v>
      </c>
      <c r="EC15" s="870">
        <f>EC13/DM13*100</f>
        <v>0</v>
      </c>
      <c r="ED15" s="870">
        <f>ED13/DN13*100</f>
        <v>0</v>
      </c>
    </row>
    <row r="16" spans="2:134" ht="27.75" customHeight="1" thickBot="1">
      <c r="B16" s="108"/>
      <c r="C16" s="108"/>
      <c r="D16" s="2815" t="s">
        <v>39</v>
      </c>
      <c r="E16" s="135">
        <v>304</v>
      </c>
      <c r="F16" s="135">
        <v>553</v>
      </c>
      <c r="G16" s="135">
        <v>408</v>
      </c>
      <c r="H16" s="136">
        <v>517</v>
      </c>
      <c r="I16" s="137">
        <v>161</v>
      </c>
      <c r="J16" s="670">
        <v>178</v>
      </c>
      <c r="K16" s="135">
        <v>670</v>
      </c>
      <c r="L16" s="136">
        <v>652</v>
      </c>
      <c r="M16" s="137">
        <v>320</v>
      </c>
      <c r="N16" s="670">
        <v>281</v>
      </c>
      <c r="O16" s="135">
        <v>583</v>
      </c>
      <c r="P16" s="136">
        <v>524</v>
      </c>
      <c r="Q16" s="137">
        <v>286</v>
      </c>
      <c r="R16" s="670">
        <v>229</v>
      </c>
      <c r="S16" s="135">
        <v>786</v>
      </c>
      <c r="T16" s="136">
        <v>933</v>
      </c>
      <c r="U16" s="137">
        <v>307</v>
      </c>
      <c r="V16" s="670">
        <v>398</v>
      </c>
      <c r="W16" s="135">
        <v>1154</v>
      </c>
      <c r="X16" s="136">
        <v>1150</v>
      </c>
      <c r="Y16" s="137">
        <v>489</v>
      </c>
      <c r="Z16" s="670">
        <v>528</v>
      </c>
      <c r="AA16" s="135">
        <v>1301</v>
      </c>
      <c r="AB16" s="136">
        <v>1407</v>
      </c>
      <c r="AC16" s="137">
        <v>512</v>
      </c>
      <c r="AD16" s="670">
        <v>565</v>
      </c>
      <c r="AE16" s="135">
        <v>1705</v>
      </c>
      <c r="AF16" s="136">
        <v>1856</v>
      </c>
      <c r="AG16" s="137">
        <v>754</v>
      </c>
      <c r="AH16" s="670">
        <v>826</v>
      </c>
      <c r="AI16" s="135">
        <v>2151</v>
      </c>
      <c r="AJ16" s="136">
        <v>2157</v>
      </c>
      <c r="AK16" s="137">
        <v>1030</v>
      </c>
      <c r="AL16" s="670">
        <v>1038</v>
      </c>
      <c r="AM16" s="138">
        <v>140</v>
      </c>
      <c r="AN16" s="139">
        <v>132</v>
      </c>
      <c r="AO16" s="139">
        <v>241</v>
      </c>
      <c r="AP16" s="139">
        <v>165</v>
      </c>
      <c r="AQ16" s="139">
        <v>180</v>
      </c>
      <c r="AR16" s="139">
        <v>183</v>
      </c>
      <c r="AS16" s="139">
        <v>181</v>
      </c>
      <c r="AT16" s="139">
        <v>191</v>
      </c>
      <c r="AU16" s="139">
        <v>211</v>
      </c>
      <c r="AV16" s="139">
        <v>255</v>
      </c>
      <c r="AW16" s="139">
        <v>269</v>
      </c>
      <c r="AX16" s="139">
        <v>258</v>
      </c>
      <c r="AY16" s="140">
        <f>SUM(AM16:AX16)</f>
        <v>2406</v>
      </c>
      <c r="AZ16" s="136">
        <v>2456</v>
      </c>
      <c r="BA16" s="137">
        <v>1041</v>
      </c>
      <c r="BB16" s="670">
        <v>1111</v>
      </c>
      <c r="BC16" s="138">
        <v>182</v>
      </c>
      <c r="BD16" s="139">
        <v>161</v>
      </c>
      <c r="BE16" s="139">
        <v>220</v>
      </c>
      <c r="BF16" s="139">
        <v>224</v>
      </c>
      <c r="BG16" s="139">
        <v>199</v>
      </c>
      <c r="BH16" s="139">
        <v>183</v>
      </c>
      <c r="BI16" s="139">
        <v>173</v>
      </c>
      <c r="BJ16" s="139">
        <v>182</v>
      </c>
      <c r="BK16" s="139">
        <v>198</v>
      </c>
      <c r="BL16" s="139">
        <v>241</v>
      </c>
      <c r="BM16" s="139">
        <v>220</v>
      </c>
      <c r="BN16" s="139">
        <v>301</v>
      </c>
      <c r="BO16" s="165">
        <f>SUM(BC16:BN16)</f>
        <v>2484</v>
      </c>
      <c r="BP16" s="136">
        <v>2555</v>
      </c>
      <c r="BQ16" s="137">
        <v>1169</v>
      </c>
      <c r="BR16" s="670">
        <v>1159</v>
      </c>
      <c r="BS16" s="138">
        <v>185</v>
      </c>
      <c r="BT16" s="143">
        <v>225</v>
      </c>
      <c r="BU16" s="143">
        <v>224</v>
      </c>
      <c r="BV16" s="143">
        <v>185</v>
      </c>
      <c r="BW16" s="143">
        <v>281</v>
      </c>
      <c r="BX16" s="143">
        <v>255</v>
      </c>
      <c r="BY16" s="143">
        <v>289</v>
      </c>
      <c r="BZ16" s="143">
        <v>291</v>
      </c>
      <c r="CA16" s="143">
        <v>220</v>
      </c>
      <c r="CB16" s="143">
        <v>359</v>
      </c>
      <c r="CC16" s="143">
        <v>260</v>
      </c>
      <c r="CD16" s="139">
        <v>314</v>
      </c>
      <c r="CE16" s="998">
        <f>SUM(BS16:CD16)</f>
        <v>3088</v>
      </c>
      <c r="CF16" s="987">
        <v>3105</v>
      </c>
      <c r="CG16" s="981">
        <v>1355</v>
      </c>
      <c r="CH16" s="983">
        <v>1521</v>
      </c>
      <c r="CI16" s="1158">
        <v>231</v>
      </c>
      <c r="CJ16" s="143">
        <v>241</v>
      </c>
      <c r="CK16" s="143">
        <v>179</v>
      </c>
      <c r="CL16" s="143">
        <v>78</v>
      </c>
      <c r="CM16" s="143">
        <v>83</v>
      </c>
      <c r="CN16" s="143">
        <v>131</v>
      </c>
      <c r="CO16" s="1358">
        <v>116</v>
      </c>
      <c r="CP16" s="1358">
        <v>166</v>
      </c>
      <c r="CQ16" s="1358">
        <v>155</v>
      </c>
      <c r="CR16" s="1358">
        <v>168</v>
      </c>
      <c r="CS16" s="1358">
        <v>167</v>
      </c>
      <c r="CT16" s="1358">
        <v>180</v>
      </c>
      <c r="CU16" s="162">
        <f>SUM(CI16:CT16)</f>
        <v>1895</v>
      </c>
      <c r="CV16" s="987">
        <v>1711</v>
      </c>
      <c r="CW16" s="981">
        <v>943</v>
      </c>
      <c r="CX16" s="1750">
        <v>729</v>
      </c>
      <c r="CY16" s="1358">
        <v>126</v>
      </c>
      <c r="CZ16" s="1358">
        <v>166</v>
      </c>
      <c r="DA16" s="1358">
        <v>175</v>
      </c>
      <c r="DB16" s="1358">
        <v>192</v>
      </c>
      <c r="DC16" s="1358">
        <v>148</v>
      </c>
      <c r="DD16" s="1358">
        <v>154</v>
      </c>
      <c r="DE16" s="1358">
        <v>191</v>
      </c>
      <c r="DF16" s="1358">
        <v>238</v>
      </c>
      <c r="DG16" s="1358">
        <v>228</v>
      </c>
      <c r="DH16" s="1358">
        <v>205</v>
      </c>
      <c r="DI16" s="1358">
        <v>186</v>
      </c>
      <c r="DJ16" s="1358">
        <v>213</v>
      </c>
      <c r="DK16" s="1829">
        <f>SUM(CY16:DJ16)</f>
        <v>2222</v>
      </c>
      <c r="DL16" s="987"/>
      <c r="DM16" s="981">
        <f>CY16+CZ16+DA16+DB16+DC16+DD16</f>
        <v>961</v>
      </c>
      <c r="DN16" s="2126">
        <v>1151</v>
      </c>
      <c r="DO16" s="2431">
        <v>194</v>
      </c>
      <c r="DP16" s="2418"/>
      <c r="DQ16" s="2221"/>
      <c r="DR16" s="2221"/>
      <c r="DS16" s="2221"/>
      <c r="DT16" s="2221"/>
      <c r="DU16" s="2221"/>
      <c r="DV16" s="2221"/>
      <c r="DW16" s="2221"/>
      <c r="DX16" s="2221"/>
      <c r="DY16" s="2221"/>
      <c r="DZ16" s="2511"/>
      <c r="EA16" s="1356">
        <f>SUM(DO16:DZ16)</f>
        <v>194</v>
      </c>
      <c r="EB16" s="2130"/>
      <c r="EC16" s="2131"/>
      <c r="ED16" s="1421"/>
    </row>
    <row r="17" spans="2:134" ht="28.5" customHeight="1" thickBot="1">
      <c r="B17" s="108"/>
      <c r="C17" s="108"/>
      <c r="D17" s="2815"/>
      <c r="E17" s="633"/>
      <c r="F17" s="633"/>
      <c r="G17" s="598">
        <f t="shared" ref="G17:CF17" si="48">G18-100</f>
        <v>-26.220614828209762</v>
      </c>
      <c r="H17" s="599">
        <f t="shared" si="48"/>
        <v>0.58365758754862895</v>
      </c>
      <c r="I17" s="600">
        <f>I18-100</f>
        <v>-43.706293706293707</v>
      </c>
      <c r="J17" s="673">
        <f>J18-100</f>
        <v>-46.385542168674696</v>
      </c>
      <c r="K17" s="598">
        <f t="shared" si="48"/>
        <v>64.215686274509807</v>
      </c>
      <c r="L17" s="599">
        <f t="shared" si="48"/>
        <v>26.11218568665376</v>
      </c>
      <c r="M17" s="600">
        <f>M18-100</f>
        <v>98.757763975155285</v>
      </c>
      <c r="N17" s="673">
        <f>N18-100</f>
        <v>57.86516853932585</v>
      </c>
      <c r="O17" s="598">
        <f t="shared" si="48"/>
        <v>-12.985074626865668</v>
      </c>
      <c r="P17" s="599">
        <f t="shared" si="48"/>
        <v>-19.631901840490798</v>
      </c>
      <c r="Q17" s="600">
        <f>Q18-100</f>
        <v>-10.625</v>
      </c>
      <c r="R17" s="673">
        <f>R18-100</f>
        <v>-18.505338078291814</v>
      </c>
      <c r="S17" s="598">
        <f t="shared" si="48"/>
        <v>34.819897084048023</v>
      </c>
      <c r="T17" s="599">
        <f t="shared" si="48"/>
        <v>78.053435114503827</v>
      </c>
      <c r="U17" s="600">
        <f>U18-100</f>
        <v>7.3426573426573327</v>
      </c>
      <c r="V17" s="673">
        <f>V18-100</f>
        <v>73.799126637554593</v>
      </c>
      <c r="W17" s="598">
        <f t="shared" si="48"/>
        <v>46.819338422391866</v>
      </c>
      <c r="X17" s="599">
        <f t="shared" si="48"/>
        <v>23.258306538049297</v>
      </c>
      <c r="Y17" s="600">
        <f>Y18-100</f>
        <v>59.283387622149831</v>
      </c>
      <c r="Z17" s="673">
        <f>Z18-100</f>
        <v>32.663316582914575</v>
      </c>
      <c r="AA17" s="598">
        <f t="shared" si="48"/>
        <v>12.738301559792035</v>
      </c>
      <c r="AB17" s="599">
        <f t="shared" si="48"/>
        <v>22.347826086956516</v>
      </c>
      <c r="AC17" s="600">
        <f>AC18-100</f>
        <v>4.703476482617603</v>
      </c>
      <c r="AD17" s="673">
        <f>AD18-100</f>
        <v>7.0075757575757507</v>
      </c>
      <c r="AE17" s="598">
        <f t="shared" si="48"/>
        <v>31.053036126056867</v>
      </c>
      <c r="AF17" s="599">
        <f t="shared" si="48"/>
        <v>31.91186922530207</v>
      </c>
      <c r="AG17" s="600">
        <f>AG18-100</f>
        <v>47.265625</v>
      </c>
      <c r="AH17" s="673">
        <f>AH18-100</f>
        <v>46.194690265486713</v>
      </c>
      <c r="AI17" s="598">
        <f t="shared" si="48"/>
        <v>26.158357771260981</v>
      </c>
      <c r="AJ17" s="599">
        <f t="shared" si="48"/>
        <v>16.21767241379311</v>
      </c>
      <c r="AK17" s="600">
        <f>AK18-100</f>
        <v>36.604774535809014</v>
      </c>
      <c r="AL17" s="673">
        <f>AL18-100</f>
        <v>25.665859564164649</v>
      </c>
      <c r="AM17" s="483">
        <f t="shared" si="48"/>
        <v>-100</v>
      </c>
      <c r="AN17" s="601">
        <f t="shared" si="48"/>
        <v>-100</v>
      </c>
      <c r="AO17" s="601">
        <f t="shared" si="48"/>
        <v>-100</v>
      </c>
      <c r="AP17" s="601">
        <f t="shared" si="48"/>
        <v>-100</v>
      </c>
      <c r="AQ17" s="601">
        <f t="shared" si="48"/>
        <v>-100</v>
      </c>
      <c r="AR17" s="601">
        <f t="shared" si="48"/>
        <v>-100</v>
      </c>
      <c r="AS17" s="601">
        <f t="shared" si="48"/>
        <v>-100</v>
      </c>
      <c r="AT17" s="601">
        <f t="shared" si="48"/>
        <v>-100</v>
      </c>
      <c r="AU17" s="601">
        <f t="shared" si="48"/>
        <v>-100</v>
      </c>
      <c r="AV17" s="601">
        <f t="shared" si="48"/>
        <v>-100</v>
      </c>
      <c r="AW17" s="601">
        <f t="shared" si="48"/>
        <v>-100</v>
      </c>
      <c r="AX17" s="601">
        <f t="shared" si="48"/>
        <v>-100</v>
      </c>
      <c r="AY17" s="172">
        <f t="shared" si="48"/>
        <v>11.854951185495111</v>
      </c>
      <c r="AZ17" s="168">
        <f t="shared" si="48"/>
        <v>13.861845155308302</v>
      </c>
      <c r="BA17" s="600">
        <f>BA18-100</f>
        <v>1.0679611650485441</v>
      </c>
      <c r="BB17" s="673">
        <f>BB18-100</f>
        <v>7.0327552986512671</v>
      </c>
      <c r="BC17" s="170">
        <f t="shared" si="48"/>
        <v>30</v>
      </c>
      <c r="BD17" s="171">
        <f t="shared" si="48"/>
        <v>21.969696969696969</v>
      </c>
      <c r="BE17" s="171">
        <f t="shared" si="48"/>
        <v>-8.7136929460580888</v>
      </c>
      <c r="BF17" s="171">
        <f t="shared" si="48"/>
        <v>35.757575757575779</v>
      </c>
      <c r="BG17" s="171">
        <f t="shared" si="48"/>
        <v>10.555555555555557</v>
      </c>
      <c r="BH17" s="171">
        <f t="shared" si="48"/>
        <v>0</v>
      </c>
      <c r="BI17" s="171">
        <f t="shared" si="48"/>
        <v>-4.4198895027624303</v>
      </c>
      <c r="BJ17" s="171">
        <f t="shared" si="48"/>
        <v>-4.712041884816756</v>
      </c>
      <c r="BK17" s="171">
        <f t="shared" si="48"/>
        <v>-6.1611374407582957</v>
      </c>
      <c r="BL17" s="171">
        <f t="shared" si="48"/>
        <v>-5.4901960784313815</v>
      </c>
      <c r="BM17" s="171">
        <f t="shared" si="48"/>
        <v>-18.215613382899633</v>
      </c>
      <c r="BN17" s="171">
        <f t="shared" si="48"/>
        <v>16.666666666666671</v>
      </c>
      <c r="BO17" s="1070">
        <f t="shared" si="48"/>
        <v>3.2418952618454</v>
      </c>
      <c r="BP17" s="168">
        <f t="shared" si="48"/>
        <v>4.0309446254071588</v>
      </c>
      <c r="BQ17" s="600">
        <f>BQ18-100</f>
        <v>12.295869356388096</v>
      </c>
      <c r="BR17" s="673">
        <f>BR18-100</f>
        <v>4.3204320432043204</v>
      </c>
      <c r="BS17" s="170">
        <f t="shared" si="48"/>
        <v>1.6483516483516496</v>
      </c>
      <c r="BT17" s="606">
        <f t="shared" si="48"/>
        <v>39.751552795031074</v>
      </c>
      <c r="BU17" s="604">
        <f t="shared" si="48"/>
        <v>1.818181818181813</v>
      </c>
      <c r="BV17" s="604">
        <f t="shared" si="48"/>
        <v>-17.410714285714292</v>
      </c>
      <c r="BW17" s="604">
        <f t="shared" si="48"/>
        <v>41.206030150753776</v>
      </c>
      <c r="BX17" s="604">
        <f t="shared" si="48"/>
        <v>39.344262295081961</v>
      </c>
      <c r="BY17" s="604">
        <f t="shared" si="48"/>
        <v>67.052023121387293</v>
      </c>
      <c r="BZ17" s="604">
        <f t="shared" si="48"/>
        <v>59.890109890109898</v>
      </c>
      <c r="CA17" s="604">
        <f t="shared" si="48"/>
        <v>11.111111111111114</v>
      </c>
      <c r="CB17" s="604">
        <f t="shared" si="48"/>
        <v>48.962655601659748</v>
      </c>
      <c r="CC17" s="604">
        <f t="shared" si="48"/>
        <v>18.181818181818187</v>
      </c>
      <c r="CD17" s="601">
        <f t="shared" si="48"/>
        <v>4.3189368770764105</v>
      </c>
      <c r="CE17" s="1113">
        <f t="shared" si="48"/>
        <v>24.315619967793879</v>
      </c>
      <c r="CF17" s="989">
        <f t="shared" si="48"/>
        <v>21.526418786692773</v>
      </c>
      <c r="CG17" s="1111">
        <f>CG18-100</f>
        <v>15.911035072711726</v>
      </c>
      <c r="CH17" s="985">
        <f>CH18-100</f>
        <v>31.233822260569468</v>
      </c>
      <c r="CI17" s="1254">
        <f t="shared" ref="CI17:CV17" si="49">CI18-100</f>
        <v>24.864864864864856</v>
      </c>
      <c r="CJ17" s="175">
        <f t="shared" si="49"/>
        <v>7.1111111111111143</v>
      </c>
      <c r="CK17" s="604">
        <f t="shared" si="49"/>
        <v>-20.089285714285708</v>
      </c>
      <c r="CL17" s="604">
        <f t="shared" si="49"/>
        <v>-57.837837837837839</v>
      </c>
      <c r="CM17" s="604">
        <f t="shared" si="49"/>
        <v>-70.462633451957288</v>
      </c>
      <c r="CN17" s="604">
        <f t="shared" si="49"/>
        <v>-48.627450980392162</v>
      </c>
      <c r="CO17" s="1413">
        <f t="shared" si="49"/>
        <v>-59.86159169550173</v>
      </c>
      <c r="CP17" s="1413">
        <f t="shared" si="49"/>
        <v>-42.955326460481103</v>
      </c>
      <c r="CQ17" s="1413">
        <f t="shared" si="49"/>
        <v>-29.545454545454547</v>
      </c>
      <c r="CR17" s="1413">
        <f t="shared" si="49"/>
        <v>-53.203342618384404</v>
      </c>
      <c r="CS17" s="1411">
        <f t="shared" si="49"/>
        <v>-35.769230769230759</v>
      </c>
      <c r="CT17" s="1413">
        <f t="shared" si="49"/>
        <v>-42.675159235668794</v>
      </c>
      <c r="CU17" s="1618">
        <f t="shared" si="49"/>
        <v>-38.633419689119172</v>
      </c>
      <c r="CV17" s="989">
        <f t="shared" si="49"/>
        <v>-44.895330112721425</v>
      </c>
      <c r="CW17" s="1111">
        <f>CW18-100</f>
        <v>-30.405904059040594</v>
      </c>
      <c r="CX17" s="1761">
        <f>CX18-100</f>
        <v>-52.071005917159766</v>
      </c>
      <c r="CY17" s="1413">
        <f t="shared" ref="CY17:DL17" si="50">CY18-100</f>
        <v>-45.45454545454546</v>
      </c>
      <c r="CZ17" s="1413">
        <f t="shared" si="50"/>
        <v>-31.120331950207472</v>
      </c>
      <c r="DA17" s="1413">
        <f t="shared" si="50"/>
        <v>-2.2346368715083713</v>
      </c>
      <c r="DB17" s="1413">
        <f t="shared" si="50"/>
        <v>146.15384615384616</v>
      </c>
      <c r="DC17" s="1413">
        <f t="shared" si="50"/>
        <v>78.313253012048193</v>
      </c>
      <c r="DD17" s="1413">
        <f t="shared" si="50"/>
        <v>17.55725190839695</v>
      </c>
      <c r="DE17" s="1413">
        <f t="shared" si="50"/>
        <v>64.65517241379311</v>
      </c>
      <c r="DF17" s="1413">
        <f t="shared" si="50"/>
        <v>43.373493975903614</v>
      </c>
      <c r="DG17" s="1413">
        <f t="shared" si="50"/>
        <v>47.096774193548384</v>
      </c>
      <c r="DH17" s="1413">
        <f t="shared" si="50"/>
        <v>22.023809523809533</v>
      </c>
      <c r="DI17" s="1413">
        <f t="shared" si="50"/>
        <v>11.377245508982028</v>
      </c>
      <c r="DJ17" s="1413">
        <f t="shared" si="50"/>
        <v>18.333333333333329</v>
      </c>
      <c r="DK17" s="2187">
        <f t="shared" si="50"/>
        <v>17.255936675461754</v>
      </c>
      <c r="DL17" s="989">
        <f t="shared" si="50"/>
        <v>-100</v>
      </c>
      <c r="DM17" s="1111">
        <f>DM18-100</f>
        <v>1.9088016967126151</v>
      </c>
      <c r="DN17" s="1578">
        <f>DN18-100</f>
        <v>57.887517146776389</v>
      </c>
      <c r="DO17" s="2503">
        <f t="shared" ref="DO17:EB17" si="51">DO18-100</f>
        <v>53.968253968253975</v>
      </c>
      <c r="DP17" s="2494">
        <f t="shared" si="51"/>
        <v>-100</v>
      </c>
      <c r="DQ17" s="2482">
        <f t="shared" si="51"/>
        <v>-100</v>
      </c>
      <c r="DR17" s="2482">
        <f t="shared" si="51"/>
        <v>-100</v>
      </c>
      <c r="DS17" s="2482">
        <f t="shared" si="51"/>
        <v>-100</v>
      </c>
      <c r="DT17" s="2482">
        <f t="shared" si="51"/>
        <v>-100</v>
      </c>
      <c r="DU17" s="2482">
        <f t="shared" si="51"/>
        <v>-100</v>
      </c>
      <c r="DV17" s="2482">
        <f t="shared" si="51"/>
        <v>-100</v>
      </c>
      <c r="DW17" s="2482">
        <f t="shared" si="51"/>
        <v>-100</v>
      </c>
      <c r="DX17" s="2482">
        <f t="shared" si="51"/>
        <v>-100</v>
      </c>
      <c r="DY17" s="2482">
        <f t="shared" si="51"/>
        <v>-100</v>
      </c>
      <c r="DZ17" s="2512">
        <f t="shared" si="51"/>
        <v>-100</v>
      </c>
      <c r="EA17" s="1408">
        <f t="shared" si="51"/>
        <v>-91.269126912691263</v>
      </c>
      <c r="EB17" s="2132" t="e">
        <f t="shared" si="51"/>
        <v>#DIV/0!</v>
      </c>
      <c r="EC17" s="2133">
        <f>EC18-100</f>
        <v>-100</v>
      </c>
      <c r="ED17" s="1459">
        <f>ED18-100</f>
        <v>-100</v>
      </c>
    </row>
    <row r="18" spans="2:134" s="865" customFormat="1" ht="27.75" hidden="1" customHeight="1" thickBot="1">
      <c r="B18" s="866"/>
      <c r="C18" s="866"/>
      <c r="D18" s="2815"/>
      <c r="E18" s="855">
        <v>100.33003300329999</v>
      </c>
      <c r="F18" s="855">
        <f>F16/E16*100</f>
        <v>181.90789473684211</v>
      </c>
      <c r="G18" s="855">
        <f>G16/F16*100</f>
        <v>73.779385171790238</v>
      </c>
      <c r="H18" s="855">
        <v>100.58365758754863</v>
      </c>
      <c r="I18" s="855">
        <v>56.293706293706293</v>
      </c>
      <c r="J18" s="855">
        <v>53.614457831325304</v>
      </c>
      <c r="K18" s="855">
        <f t="shared" ref="K18:S18" si="52">K16/G16*100</f>
        <v>164.21568627450981</v>
      </c>
      <c r="L18" s="855">
        <f t="shared" si="52"/>
        <v>126.11218568665376</v>
      </c>
      <c r="M18" s="855">
        <f t="shared" si="52"/>
        <v>198.75776397515529</v>
      </c>
      <c r="N18" s="855">
        <f t="shared" si="52"/>
        <v>157.86516853932585</v>
      </c>
      <c r="O18" s="855">
        <f t="shared" si="52"/>
        <v>87.014925373134332</v>
      </c>
      <c r="P18" s="855">
        <f t="shared" si="52"/>
        <v>80.368098159509202</v>
      </c>
      <c r="Q18" s="855">
        <f t="shared" si="52"/>
        <v>89.375</v>
      </c>
      <c r="R18" s="855">
        <f t="shared" si="52"/>
        <v>81.494661921708186</v>
      </c>
      <c r="S18" s="855">
        <f t="shared" si="52"/>
        <v>134.81989708404802</v>
      </c>
      <c r="T18" s="855">
        <v>178.05343511450383</v>
      </c>
      <c r="U18" s="855">
        <f>U16/Q16*100</f>
        <v>107.34265734265733</v>
      </c>
      <c r="V18" s="855">
        <f>V16/R16*100</f>
        <v>173.79912663755459</v>
      </c>
      <c r="W18" s="855">
        <f>W16/S16*100</f>
        <v>146.81933842239187</v>
      </c>
      <c r="X18" s="855">
        <v>123.2583065380493</v>
      </c>
      <c r="Y18" s="855">
        <f>Y16/U16*100</f>
        <v>159.28338762214983</v>
      </c>
      <c r="Z18" s="855">
        <f>Z16/V16*100</f>
        <v>132.66331658291458</v>
      </c>
      <c r="AA18" s="855">
        <f>AA16/W16*100</f>
        <v>112.73830155979203</v>
      </c>
      <c r="AB18" s="855">
        <v>122.34782608695652</v>
      </c>
      <c r="AC18" s="855">
        <f>AC16/Y16*100</f>
        <v>104.7034764826176</v>
      </c>
      <c r="AD18" s="855">
        <f>AD16/Z16*100</f>
        <v>107.00757575757575</v>
      </c>
      <c r="AE18" s="855">
        <f>AE16/AA16*100</f>
        <v>131.05303612605687</v>
      </c>
      <c r="AF18" s="855">
        <v>131.91186922530207</v>
      </c>
      <c r="AG18" s="855">
        <f>AG16/AC16*100</f>
        <v>147.265625</v>
      </c>
      <c r="AH18" s="855">
        <f>AH16/AD16*100</f>
        <v>146.19469026548671</v>
      </c>
      <c r="AI18" s="855">
        <f>AI16/AE16*100</f>
        <v>126.15835777126098</v>
      </c>
      <c r="AJ18" s="855">
        <v>116.21767241379311</v>
      </c>
      <c r="AK18" s="855">
        <f>AK16/AG16*100</f>
        <v>136.60477453580901</v>
      </c>
      <c r="AL18" s="855">
        <f>AL16/AH16*100</f>
        <v>125.66585956416465</v>
      </c>
      <c r="AM18" s="856"/>
      <c r="AN18" s="857"/>
      <c r="AO18" s="857"/>
      <c r="AP18" s="857"/>
      <c r="AQ18" s="857"/>
      <c r="AR18" s="857"/>
      <c r="AS18" s="857"/>
      <c r="AT18" s="857"/>
      <c r="AU18" s="857"/>
      <c r="AV18" s="857"/>
      <c r="AW18" s="857"/>
      <c r="AX18" s="857"/>
      <c r="AY18" s="858">
        <f>AY16/AI16*100</f>
        <v>111.85495118549511</v>
      </c>
      <c r="AZ18" s="855">
        <v>113.8618451553083</v>
      </c>
      <c r="BA18" s="855">
        <f t="shared" ref="BA18:BO18" si="53">BA16/AK16*100</f>
        <v>101.06796116504854</v>
      </c>
      <c r="BB18" s="855">
        <f t="shared" si="53"/>
        <v>107.03275529865127</v>
      </c>
      <c r="BC18" s="856">
        <f t="shared" si="53"/>
        <v>130</v>
      </c>
      <c r="BD18" s="857">
        <f t="shared" si="53"/>
        <v>121.96969696969697</v>
      </c>
      <c r="BE18" s="857">
        <f t="shared" si="53"/>
        <v>91.286307053941911</v>
      </c>
      <c r="BF18" s="857">
        <f t="shared" si="53"/>
        <v>135.75757575757578</v>
      </c>
      <c r="BG18" s="857">
        <f t="shared" si="53"/>
        <v>110.55555555555556</v>
      </c>
      <c r="BH18" s="857">
        <f t="shared" si="53"/>
        <v>100</v>
      </c>
      <c r="BI18" s="857">
        <f t="shared" si="53"/>
        <v>95.58011049723757</v>
      </c>
      <c r="BJ18" s="857">
        <f t="shared" si="53"/>
        <v>95.287958115183244</v>
      </c>
      <c r="BK18" s="857">
        <f t="shared" si="53"/>
        <v>93.838862559241704</v>
      </c>
      <c r="BL18" s="857">
        <f t="shared" si="53"/>
        <v>94.509803921568619</v>
      </c>
      <c r="BM18" s="857">
        <f t="shared" si="53"/>
        <v>81.784386617100367</v>
      </c>
      <c r="BN18" s="857">
        <f t="shared" si="53"/>
        <v>116.66666666666667</v>
      </c>
      <c r="BO18" s="1114">
        <f t="shared" si="53"/>
        <v>103.2418952618454</v>
      </c>
      <c r="BP18" s="855">
        <v>104.03094462540716</v>
      </c>
      <c r="BQ18" s="855">
        <f t="shared" ref="BQ18:CD18" si="54">BQ16/BA16*100</f>
        <v>112.2958693563881</v>
      </c>
      <c r="BR18" s="855">
        <f t="shared" si="54"/>
        <v>104.32043204320432</v>
      </c>
      <c r="BS18" s="856">
        <f t="shared" si="54"/>
        <v>101.64835164835165</v>
      </c>
      <c r="BT18" s="869">
        <f t="shared" si="54"/>
        <v>139.75155279503107</v>
      </c>
      <c r="BU18" s="869">
        <f t="shared" si="54"/>
        <v>101.81818181818181</v>
      </c>
      <c r="BV18" s="869">
        <f t="shared" si="54"/>
        <v>82.589285714285708</v>
      </c>
      <c r="BW18" s="869">
        <f t="shared" si="54"/>
        <v>141.20603015075378</v>
      </c>
      <c r="BX18" s="869">
        <f t="shared" si="54"/>
        <v>139.34426229508196</v>
      </c>
      <c r="BY18" s="869">
        <f t="shared" si="54"/>
        <v>167.05202312138729</v>
      </c>
      <c r="BZ18" s="869">
        <f t="shared" si="54"/>
        <v>159.8901098901099</v>
      </c>
      <c r="CA18" s="869">
        <f t="shared" si="54"/>
        <v>111.11111111111111</v>
      </c>
      <c r="CB18" s="869">
        <f t="shared" si="54"/>
        <v>148.96265560165975</v>
      </c>
      <c r="CC18" s="869">
        <f t="shared" si="54"/>
        <v>118.18181818181819</v>
      </c>
      <c r="CD18" s="857">
        <f t="shared" si="54"/>
        <v>104.31893687707641</v>
      </c>
      <c r="CE18" s="858">
        <f>CE16/SUM(BC16:BN16)*100</f>
        <v>124.31561996779388</v>
      </c>
      <c r="CF18" s="858">
        <f t="shared" ref="CF18:CT18" si="55">CF16/BP16*100</f>
        <v>121.52641878669277</v>
      </c>
      <c r="CG18" s="856">
        <f t="shared" si="55"/>
        <v>115.91103507271173</v>
      </c>
      <c r="CH18" s="856">
        <f t="shared" si="55"/>
        <v>131.23382226056947</v>
      </c>
      <c r="CI18" s="1262">
        <f t="shared" si="55"/>
        <v>124.86486486486486</v>
      </c>
      <c r="CJ18" s="1278">
        <f t="shared" si="55"/>
        <v>107.11111111111111</v>
      </c>
      <c r="CK18" s="1278">
        <f t="shared" si="55"/>
        <v>79.910714285714292</v>
      </c>
      <c r="CL18" s="1278">
        <f t="shared" si="55"/>
        <v>42.162162162162161</v>
      </c>
      <c r="CM18" s="1278">
        <f t="shared" si="55"/>
        <v>29.537366548042705</v>
      </c>
      <c r="CN18" s="1278">
        <f t="shared" si="55"/>
        <v>51.372549019607838</v>
      </c>
      <c r="CO18" s="1418">
        <f t="shared" si="55"/>
        <v>40.13840830449827</v>
      </c>
      <c r="CP18" s="1418">
        <f t="shared" si="55"/>
        <v>57.044673539518897</v>
      </c>
      <c r="CQ18" s="1418">
        <f t="shared" si="55"/>
        <v>70.454545454545453</v>
      </c>
      <c r="CR18" s="1418">
        <f t="shared" si="55"/>
        <v>46.796657381615596</v>
      </c>
      <c r="CS18" s="1418">
        <f t="shared" si="55"/>
        <v>64.230769230769241</v>
      </c>
      <c r="CT18" s="1418">
        <f t="shared" si="55"/>
        <v>57.324840764331206</v>
      </c>
      <c r="CU18" s="1619">
        <f>CU16/SUM(BS16:CD16)*100</f>
        <v>61.366580310880828</v>
      </c>
      <c r="CV18" s="858">
        <f t="shared" ref="CV18:DJ18" si="56">CV16/CF16*100</f>
        <v>55.104669887278575</v>
      </c>
      <c r="CW18" s="856">
        <f t="shared" si="56"/>
        <v>69.594095940959406</v>
      </c>
      <c r="CX18" s="1762">
        <f t="shared" si="56"/>
        <v>47.928994082840234</v>
      </c>
      <c r="CY18" s="1623">
        <f t="shared" si="56"/>
        <v>54.54545454545454</v>
      </c>
      <c r="CZ18" s="1623">
        <f t="shared" si="56"/>
        <v>68.879668049792528</v>
      </c>
      <c r="DA18" s="1623">
        <f t="shared" si="56"/>
        <v>97.765363128491629</v>
      </c>
      <c r="DB18" s="1623">
        <f t="shared" si="56"/>
        <v>246.15384615384616</v>
      </c>
      <c r="DC18" s="1623">
        <f t="shared" si="56"/>
        <v>178.31325301204819</v>
      </c>
      <c r="DD18" s="1623">
        <f t="shared" si="56"/>
        <v>117.55725190839695</v>
      </c>
      <c r="DE18" s="1623">
        <f t="shared" si="56"/>
        <v>164.65517241379311</v>
      </c>
      <c r="DF18" s="1623">
        <f t="shared" si="56"/>
        <v>143.37349397590361</v>
      </c>
      <c r="DG18" s="1623">
        <f t="shared" si="56"/>
        <v>147.09677419354838</v>
      </c>
      <c r="DH18" s="1623">
        <f t="shared" si="56"/>
        <v>122.02380952380953</v>
      </c>
      <c r="DI18" s="1418">
        <f t="shared" si="56"/>
        <v>111.37724550898203</v>
      </c>
      <c r="DJ18" s="1623">
        <f t="shared" si="56"/>
        <v>118.33333333333333</v>
      </c>
      <c r="DK18" s="2188">
        <f>DK16/SUM(CI16:CT16)*100</f>
        <v>117.25593667546175</v>
      </c>
      <c r="DL18" s="858">
        <f t="shared" ref="DL18:DZ18" si="57">DL16/CV16*100</f>
        <v>0</v>
      </c>
      <c r="DM18" s="856">
        <f t="shared" si="57"/>
        <v>101.90880169671262</v>
      </c>
      <c r="DN18" s="2127">
        <f t="shared" si="57"/>
        <v>157.88751714677639</v>
      </c>
      <c r="DO18" s="2517">
        <f t="shared" si="57"/>
        <v>153.96825396825398</v>
      </c>
      <c r="DP18" s="2513">
        <f t="shared" si="57"/>
        <v>0</v>
      </c>
      <c r="DQ18" s="2514">
        <f t="shared" si="57"/>
        <v>0</v>
      </c>
      <c r="DR18" s="2514">
        <f t="shared" si="57"/>
        <v>0</v>
      </c>
      <c r="DS18" s="2514">
        <f t="shared" si="57"/>
        <v>0</v>
      </c>
      <c r="DT18" s="2514">
        <f t="shared" si="57"/>
        <v>0</v>
      </c>
      <c r="DU18" s="2514">
        <f t="shared" si="57"/>
        <v>0</v>
      </c>
      <c r="DV18" s="2514">
        <f t="shared" si="57"/>
        <v>0</v>
      </c>
      <c r="DW18" s="2514">
        <f t="shared" si="57"/>
        <v>0</v>
      </c>
      <c r="DX18" s="2514">
        <f t="shared" si="57"/>
        <v>0</v>
      </c>
      <c r="DY18" s="2514">
        <f t="shared" si="57"/>
        <v>0</v>
      </c>
      <c r="DZ18" s="2515">
        <f t="shared" si="57"/>
        <v>0</v>
      </c>
      <c r="EA18" s="1417">
        <f>EA16/SUM(CY16:DJ16)*100</f>
        <v>8.7308730873087317</v>
      </c>
      <c r="EB18" s="870" t="e">
        <f>EB16/DL16*100</f>
        <v>#DIV/0!</v>
      </c>
      <c r="EC18" s="870">
        <f>EC16/DM16*100</f>
        <v>0</v>
      </c>
      <c r="ED18" s="870">
        <f>ED16/DN16*100</f>
        <v>0</v>
      </c>
    </row>
    <row r="19" spans="2:134" ht="27.75" customHeight="1" thickBot="1">
      <c r="B19" s="108"/>
      <c r="C19" s="108"/>
      <c r="D19" s="2815" t="s">
        <v>42</v>
      </c>
      <c r="E19" s="135">
        <v>54062</v>
      </c>
      <c r="F19" s="135">
        <v>45281</v>
      </c>
      <c r="G19" s="135">
        <v>27057</v>
      </c>
      <c r="H19" s="136">
        <v>27541</v>
      </c>
      <c r="I19" s="137">
        <v>13166</v>
      </c>
      <c r="J19" s="670">
        <v>14264</v>
      </c>
      <c r="K19" s="135">
        <v>30623</v>
      </c>
      <c r="L19" s="136">
        <v>33708</v>
      </c>
      <c r="M19" s="137">
        <v>15214</v>
      </c>
      <c r="N19" s="670">
        <v>16283</v>
      </c>
      <c r="O19" s="135">
        <v>43121</v>
      </c>
      <c r="P19" s="136">
        <v>44161</v>
      </c>
      <c r="Q19" s="137">
        <v>21678</v>
      </c>
      <c r="R19" s="670">
        <v>21947</v>
      </c>
      <c r="S19" s="135">
        <v>44718</v>
      </c>
      <c r="T19" s="136">
        <v>42575</v>
      </c>
      <c r="U19" s="137">
        <v>23058</v>
      </c>
      <c r="V19" s="670">
        <v>23447</v>
      </c>
      <c r="W19" s="135">
        <v>42240</v>
      </c>
      <c r="X19" s="136">
        <v>44342</v>
      </c>
      <c r="Y19" s="137">
        <v>19020</v>
      </c>
      <c r="Z19" s="670">
        <v>21782</v>
      </c>
      <c r="AA19" s="135">
        <v>51646</v>
      </c>
      <c r="AB19" s="136">
        <v>55633</v>
      </c>
      <c r="AC19" s="137">
        <v>23708</v>
      </c>
      <c r="AD19" s="670">
        <v>25171</v>
      </c>
      <c r="AE19" s="135">
        <v>62026</v>
      </c>
      <c r="AF19" s="136">
        <v>64479</v>
      </c>
      <c r="AG19" s="137">
        <v>30398</v>
      </c>
      <c r="AH19" s="670">
        <v>31521</v>
      </c>
      <c r="AI19" s="135">
        <v>72383</v>
      </c>
      <c r="AJ19" s="136">
        <v>72563</v>
      </c>
      <c r="AK19" s="137">
        <v>35427</v>
      </c>
      <c r="AL19" s="670">
        <v>36830</v>
      </c>
      <c r="AM19" s="138">
        <v>4951</v>
      </c>
      <c r="AN19" s="139">
        <v>4713</v>
      </c>
      <c r="AO19" s="139">
        <v>8030</v>
      </c>
      <c r="AP19" s="139">
        <v>5687</v>
      </c>
      <c r="AQ19" s="139">
        <v>5513</v>
      </c>
      <c r="AR19" s="139">
        <v>6221</v>
      </c>
      <c r="AS19" s="139">
        <v>5472</v>
      </c>
      <c r="AT19" s="139">
        <v>4665</v>
      </c>
      <c r="AU19" s="139">
        <v>8566</v>
      </c>
      <c r="AV19" s="139">
        <v>5801</v>
      </c>
      <c r="AW19" s="139">
        <v>6105</v>
      </c>
      <c r="AX19" s="139">
        <v>7011</v>
      </c>
      <c r="AY19" s="140">
        <f>SUM(AM19:AX19)</f>
        <v>72735</v>
      </c>
      <c r="AZ19" s="136">
        <v>73144</v>
      </c>
      <c r="BA19" s="137">
        <v>35115</v>
      </c>
      <c r="BB19" s="670">
        <v>36124</v>
      </c>
      <c r="BC19" s="138">
        <v>5033</v>
      </c>
      <c r="BD19" s="139">
        <v>4251</v>
      </c>
      <c r="BE19" s="139">
        <v>8819</v>
      </c>
      <c r="BF19" s="139">
        <v>6421</v>
      </c>
      <c r="BG19" s="139">
        <v>6392</v>
      </c>
      <c r="BH19" s="139">
        <v>6590</v>
      </c>
      <c r="BI19" s="139">
        <v>5684</v>
      </c>
      <c r="BJ19" s="139">
        <v>5090</v>
      </c>
      <c r="BK19" s="139">
        <v>8121</v>
      </c>
      <c r="BL19" s="139">
        <v>5459</v>
      </c>
      <c r="BM19" s="139">
        <v>6124</v>
      </c>
      <c r="BN19" s="139">
        <v>5917</v>
      </c>
      <c r="BO19" s="165">
        <f>SUM(BC19:BN19)</f>
        <v>73901</v>
      </c>
      <c r="BP19" s="136">
        <v>73512</v>
      </c>
      <c r="BQ19" s="137">
        <v>37506</v>
      </c>
      <c r="BR19" s="670">
        <v>38298</v>
      </c>
      <c r="BS19" s="138">
        <v>5224</v>
      </c>
      <c r="BT19" s="143">
        <v>4142</v>
      </c>
      <c r="BU19" s="143">
        <v>8348</v>
      </c>
      <c r="BV19" s="143">
        <v>7454</v>
      </c>
      <c r="BW19" s="143">
        <v>7091</v>
      </c>
      <c r="BX19" s="143">
        <v>6886</v>
      </c>
      <c r="BY19" s="143">
        <v>6532</v>
      </c>
      <c r="BZ19" s="143">
        <v>5691</v>
      </c>
      <c r="CA19" s="143">
        <v>10241</v>
      </c>
      <c r="CB19" s="143">
        <v>7163</v>
      </c>
      <c r="CC19" s="143">
        <v>7325</v>
      </c>
      <c r="CD19" s="139">
        <v>8636</v>
      </c>
      <c r="CE19" s="998">
        <f>SUM(BS19:CD19)</f>
        <v>84733</v>
      </c>
      <c r="CF19" s="987">
        <v>84748</v>
      </c>
      <c r="CG19" s="981">
        <v>39145</v>
      </c>
      <c r="CH19" s="983">
        <v>43895</v>
      </c>
      <c r="CI19" s="1158">
        <v>6141</v>
      </c>
      <c r="CJ19" s="143">
        <v>4992</v>
      </c>
      <c r="CK19" s="143">
        <v>6596</v>
      </c>
      <c r="CL19" s="143">
        <v>1288</v>
      </c>
      <c r="CM19" s="143">
        <v>3221</v>
      </c>
      <c r="CN19" s="143">
        <v>6444</v>
      </c>
      <c r="CO19" s="1358">
        <v>7166</v>
      </c>
      <c r="CP19" s="1358">
        <v>4993</v>
      </c>
      <c r="CQ19" s="1358">
        <v>8586</v>
      </c>
      <c r="CR19" s="1358">
        <v>6139</v>
      </c>
      <c r="CS19" s="1358">
        <v>5703</v>
      </c>
      <c r="CT19" s="1358">
        <v>7727</v>
      </c>
      <c r="CU19" s="162">
        <f>SUM(CI19:CT19)</f>
        <v>68996</v>
      </c>
      <c r="CV19" s="987">
        <v>69650</v>
      </c>
      <c r="CW19" s="981">
        <v>28682</v>
      </c>
      <c r="CX19" s="1750">
        <v>31698</v>
      </c>
      <c r="CY19" s="1358">
        <v>4933</v>
      </c>
      <c r="CZ19" s="1358">
        <v>4476</v>
      </c>
      <c r="DA19" s="1358">
        <v>8974</v>
      </c>
      <c r="DB19" s="1358">
        <v>6426</v>
      </c>
      <c r="DC19" s="1358">
        <v>6276</v>
      </c>
      <c r="DD19" s="1358">
        <v>6820</v>
      </c>
      <c r="DE19" s="1358">
        <v>5800</v>
      </c>
      <c r="DF19" s="1358">
        <v>4935</v>
      </c>
      <c r="DG19" s="1358">
        <v>9292</v>
      </c>
      <c r="DH19" s="1358">
        <v>4799</v>
      </c>
      <c r="DI19" s="1358">
        <v>3608</v>
      </c>
      <c r="DJ19" s="1358">
        <v>3892</v>
      </c>
      <c r="DK19" s="1829">
        <f>SUM(CY19:DJ19)</f>
        <v>70231</v>
      </c>
      <c r="DL19" s="987"/>
      <c r="DM19" s="981">
        <f>CY19+CZ19+DA19+DB19+DC19+DD19</f>
        <v>37905</v>
      </c>
      <c r="DN19" s="2126">
        <v>39549</v>
      </c>
      <c r="DO19" s="2431">
        <v>3859</v>
      </c>
      <c r="DP19" s="2418"/>
      <c r="DQ19" s="2221"/>
      <c r="DR19" s="2221"/>
      <c r="DS19" s="2221"/>
      <c r="DT19" s="2221"/>
      <c r="DU19" s="2221"/>
      <c r="DV19" s="2221"/>
      <c r="DW19" s="2221"/>
      <c r="DX19" s="2221"/>
      <c r="DY19" s="2221"/>
      <c r="DZ19" s="2511"/>
      <c r="EA19" s="1356">
        <f>SUM(DO19:DZ19)</f>
        <v>3859</v>
      </c>
      <c r="EB19" s="2130"/>
      <c r="EC19" s="2131"/>
      <c r="ED19" s="1421"/>
    </row>
    <row r="20" spans="2:134" ht="27.75" customHeight="1" thickBot="1">
      <c r="B20" s="108"/>
      <c r="C20" s="108"/>
      <c r="D20" s="2815"/>
      <c r="E20" s="633"/>
      <c r="F20" s="633"/>
      <c r="G20" s="598">
        <f t="shared" ref="G20:CF20" si="58">G21-100</f>
        <v>-40.246460988052377</v>
      </c>
      <c r="H20" s="599">
        <f t="shared" si="58"/>
        <v>-30.592237903225808</v>
      </c>
      <c r="I20" s="600">
        <f>I21-100</f>
        <v>-47.179651769236941</v>
      </c>
      <c r="J20" s="673">
        <f>J21-100</f>
        <v>-42.654981104768034</v>
      </c>
      <c r="K20" s="598">
        <f t="shared" si="58"/>
        <v>13.179583841519758</v>
      </c>
      <c r="L20" s="599">
        <f t="shared" si="58"/>
        <v>22.392070004720239</v>
      </c>
      <c r="M20" s="600">
        <f>M21-100</f>
        <v>15.555217985720788</v>
      </c>
      <c r="N20" s="673">
        <f>N21-100</f>
        <v>14.154514862591142</v>
      </c>
      <c r="O20" s="598">
        <f t="shared" si="58"/>
        <v>40.812461221957335</v>
      </c>
      <c r="P20" s="599">
        <f t="shared" si="58"/>
        <v>31.010442624896172</v>
      </c>
      <c r="Q20" s="600">
        <f>Q21-100</f>
        <v>42.487182857894027</v>
      </c>
      <c r="R20" s="673">
        <f>R21-100</f>
        <v>34.784744825892034</v>
      </c>
      <c r="S20" s="598">
        <f t="shared" si="58"/>
        <v>3.7035319218014422</v>
      </c>
      <c r="T20" s="599">
        <f t="shared" si="58"/>
        <v>-3.5914041801589605</v>
      </c>
      <c r="U20" s="600">
        <f>U21-100</f>
        <v>6.3659009133683924</v>
      </c>
      <c r="V20" s="673">
        <f>V21-100</f>
        <v>6.834647104387841</v>
      </c>
      <c r="W20" s="598">
        <f t="shared" si="58"/>
        <v>-5.5413927277606234</v>
      </c>
      <c r="X20" s="599">
        <f t="shared" si="58"/>
        <v>4.1503229594832476</v>
      </c>
      <c r="Y20" s="600">
        <f>Y21-100</f>
        <v>-17.512360135310956</v>
      </c>
      <c r="Z20" s="673">
        <f>Z21-100</f>
        <v>-7.1011216786795757</v>
      </c>
      <c r="AA20" s="598">
        <f t="shared" si="58"/>
        <v>22.267992424242422</v>
      </c>
      <c r="AB20" s="599">
        <f t="shared" si="58"/>
        <v>25.463443236660495</v>
      </c>
      <c r="AC20" s="600">
        <f>AC21-100</f>
        <v>24.647739221871717</v>
      </c>
      <c r="AD20" s="673">
        <f>AD21-100</f>
        <v>15.558718207694426</v>
      </c>
      <c r="AE20" s="598">
        <f t="shared" si="58"/>
        <v>20.098361925415318</v>
      </c>
      <c r="AF20" s="599">
        <f t="shared" si="58"/>
        <v>15.900634515485422</v>
      </c>
      <c r="AG20" s="600">
        <f>AG21-100</f>
        <v>28.218322928969144</v>
      </c>
      <c r="AH20" s="673">
        <f>AH21-100</f>
        <v>25.227444281117158</v>
      </c>
      <c r="AI20" s="598">
        <f t="shared" si="58"/>
        <v>16.697836391190805</v>
      </c>
      <c r="AJ20" s="599">
        <f t="shared" si="58"/>
        <v>12.537415282495076</v>
      </c>
      <c r="AK20" s="600">
        <f>AK21-100</f>
        <v>16.543851569182195</v>
      </c>
      <c r="AL20" s="673">
        <f>AL21-100</f>
        <v>16.842739760794402</v>
      </c>
      <c r="AM20" s="483">
        <f t="shared" si="58"/>
        <v>-100</v>
      </c>
      <c r="AN20" s="601">
        <f t="shared" si="58"/>
        <v>-100</v>
      </c>
      <c r="AO20" s="601">
        <f t="shared" si="58"/>
        <v>-100</v>
      </c>
      <c r="AP20" s="601">
        <f t="shared" si="58"/>
        <v>-100</v>
      </c>
      <c r="AQ20" s="601">
        <f t="shared" si="58"/>
        <v>-100</v>
      </c>
      <c r="AR20" s="601">
        <f t="shared" si="58"/>
        <v>-100</v>
      </c>
      <c r="AS20" s="601">
        <f t="shared" si="58"/>
        <v>-100</v>
      </c>
      <c r="AT20" s="601">
        <f t="shared" si="58"/>
        <v>-100</v>
      </c>
      <c r="AU20" s="601">
        <f t="shared" si="58"/>
        <v>-100</v>
      </c>
      <c r="AV20" s="601">
        <f t="shared" si="58"/>
        <v>-100</v>
      </c>
      <c r="AW20" s="601">
        <f t="shared" si="58"/>
        <v>-100</v>
      </c>
      <c r="AX20" s="601">
        <f t="shared" si="58"/>
        <v>-100</v>
      </c>
      <c r="AY20" s="172">
        <f t="shared" si="58"/>
        <v>0.4863020322451348</v>
      </c>
      <c r="AZ20" s="168">
        <f t="shared" si="58"/>
        <v>0.8006835439549036</v>
      </c>
      <c r="BA20" s="600">
        <f>BA21-100</f>
        <v>-0.88068422389703471</v>
      </c>
      <c r="BB20" s="673">
        <f>BB21-100</f>
        <v>-1.9169155579690482</v>
      </c>
      <c r="BC20" s="170">
        <f t="shared" si="58"/>
        <v>1.6562310644314238</v>
      </c>
      <c r="BD20" s="171">
        <f t="shared" si="58"/>
        <v>-9.8026734563972013</v>
      </c>
      <c r="BE20" s="171">
        <f t="shared" si="58"/>
        <v>9.8256537982565249</v>
      </c>
      <c r="BF20" s="171">
        <f t="shared" si="58"/>
        <v>12.906629154211373</v>
      </c>
      <c r="BG20" s="171">
        <f t="shared" si="58"/>
        <v>15.944132051514586</v>
      </c>
      <c r="BH20" s="171">
        <f t="shared" si="58"/>
        <v>5.9315222633017157</v>
      </c>
      <c r="BI20" s="171">
        <f t="shared" si="58"/>
        <v>3.8742690058479496</v>
      </c>
      <c r="BJ20" s="171">
        <f t="shared" si="58"/>
        <v>9.1103965702036476</v>
      </c>
      <c r="BK20" s="171">
        <f t="shared" si="58"/>
        <v>-5.1949568059771138</v>
      </c>
      <c r="BL20" s="171">
        <f t="shared" si="58"/>
        <v>-5.8955352525426576</v>
      </c>
      <c r="BM20" s="171">
        <f t="shared" si="58"/>
        <v>0.31122031122031046</v>
      </c>
      <c r="BN20" s="171">
        <f t="shared" si="58"/>
        <v>-15.604050777349869</v>
      </c>
      <c r="BO20" s="1070">
        <f t="shared" si="58"/>
        <v>1.6030796727847729</v>
      </c>
      <c r="BP20" s="168">
        <f t="shared" si="58"/>
        <v>0.50311713879469266</v>
      </c>
      <c r="BQ20" s="600">
        <f>BQ21-100</f>
        <v>6.8090559589918769</v>
      </c>
      <c r="BR20" s="673">
        <f>BR21-100</f>
        <v>6.0181596722400599</v>
      </c>
      <c r="BS20" s="170">
        <f t="shared" si="58"/>
        <v>3.7949533081661002</v>
      </c>
      <c r="BT20" s="606">
        <f t="shared" si="58"/>
        <v>-2.5641025641025692</v>
      </c>
      <c r="BU20" s="604">
        <f t="shared" si="58"/>
        <v>-5.3407415806780705</v>
      </c>
      <c r="BV20" s="604">
        <f t="shared" si="58"/>
        <v>16.08783678554741</v>
      </c>
      <c r="BW20" s="604">
        <f t="shared" si="58"/>
        <v>10.935544430538172</v>
      </c>
      <c r="BX20" s="604">
        <f t="shared" si="58"/>
        <v>4.4916540212443152</v>
      </c>
      <c r="BY20" s="604">
        <f t="shared" si="58"/>
        <v>14.91907107670653</v>
      </c>
      <c r="BZ20" s="604">
        <f t="shared" si="58"/>
        <v>11.807465618860505</v>
      </c>
      <c r="CA20" s="604">
        <f t="shared" si="58"/>
        <v>26.105159463120316</v>
      </c>
      <c r="CB20" s="604">
        <f t="shared" si="58"/>
        <v>31.214508151676114</v>
      </c>
      <c r="CC20" s="604">
        <f t="shared" si="58"/>
        <v>19.611365120836055</v>
      </c>
      <c r="CD20" s="601">
        <f t="shared" si="58"/>
        <v>45.952340713199249</v>
      </c>
      <c r="CE20" s="1113">
        <f t="shared" si="58"/>
        <v>14.657447125208051</v>
      </c>
      <c r="CF20" s="989">
        <f t="shared" si="58"/>
        <v>15.28457938839918</v>
      </c>
      <c r="CG20" s="1111">
        <f>CG21-100</f>
        <v>4.3699674718711776</v>
      </c>
      <c r="CH20" s="985">
        <f>CH21-100</f>
        <v>14.614340174421642</v>
      </c>
      <c r="CI20" s="1254">
        <f t="shared" ref="CI20:CV20" si="59">CI21-100</f>
        <v>17.553598774885131</v>
      </c>
      <c r="CJ20" s="175">
        <f t="shared" si="59"/>
        <v>20.521487204249155</v>
      </c>
      <c r="CK20" s="604">
        <f t="shared" si="59"/>
        <v>-20.987062769525636</v>
      </c>
      <c r="CL20" s="604">
        <f t="shared" si="59"/>
        <v>-82.720686879527776</v>
      </c>
      <c r="CM20" s="604">
        <f t="shared" si="59"/>
        <v>-54.576223381751518</v>
      </c>
      <c r="CN20" s="604">
        <f t="shared" si="59"/>
        <v>-6.4188207958176093</v>
      </c>
      <c r="CO20" s="1413">
        <f t="shared" si="59"/>
        <v>9.7060624617268729</v>
      </c>
      <c r="CP20" s="1413">
        <f t="shared" si="59"/>
        <v>-12.264979792655069</v>
      </c>
      <c r="CQ20" s="1413">
        <f t="shared" si="59"/>
        <v>-16.160531198125184</v>
      </c>
      <c r="CR20" s="1413">
        <f t="shared" si="59"/>
        <v>-14.295686165014658</v>
      </c>
      <c r="CS20" s="1411">
        <f t="shared" si="59"/>
        <v>-22.143344709897605</v>
      </c>
      <c r="CT20" s="1413">
        <f t="shared" si="59"/>
        <v>-10.525706345530338</v>
      </c>
      <c r="CU20" s="1618">
        <f t="shared" si="59"/>
        <v>-18.572457012026007</v>
      </c>
      <c r="CV20" s="989">
        <f t="shared" si="59"/>
        <v>-17.815169679520466</v>
      </c>
      <c r="CW20" s="1111">
        <f>CW21-100</f>
        <v>-26.728828713756542</v>
      </c>
      <c r="CX20" s="1761">
        <f>CX21-100</f>
        <v>-27.786763868322126</v>
      </c>
      <c r="CY20" s="1413">
        <f t="shared" ref="CY20:DL20" si="60">CY21-100</f>
        <v>-19.671063344732133</v>
      </c>
      <c r="CZ20" s="1413">
        <f t="shared" si="60"/>
        <v>-10.336538461538453</v>
      </c>
      <c r="DA20" s="1413">
        <f t="shared" si="60"/>
        <v>36.052152819890836</v>
      </c>
      <c r="DB20" s="1413">
        <f t="shared" si="60"/>
        <v>398.91304347826082</v>
      </c>
      <c r="DC20" s="1413">
        <f t="shared" si="60"/>
        <v>94.846321018317298</v>
      </c>
      <c r="DD20" s="1413">
        <f t="shared" si="60"/>
        <v>5.8348851644941107</v>
      </c>
      <c r="DE20" s="1413">
        <f t="shared" si="60"/>
        <v>-19.062238347753279</v>
      </c>
      <c r="DF20" s="1413">
        <f t="shared" si="60"/>
        <v>-1.1616262767875014</v>
      </c>
      <c r="DG20" s="1413">
        <f t="shared" si="60"/>
        <v>8.2226880969019476</v>
      </c>
      <c r="DH20" s="1413">
        <f t="shared" si="60"/>
        <v>-21.827659227887281</v>
      </c>
      <c r="DI20" s="1413">
        <f t="shared" si="60"/>
        <v>-36.735051727161135</v>
      </c>
      <c r="DJ20" s="1413">
        <f t="shared" si="60"/>
        <v>-49.631163452827742</v>
      </c>
      <c r="DK20" s="2187">
        <f t="shared" si="60"/>
        <v>1.7899588381935274</v>
      </c>
      <c r="DL20" s="989">
        <f t="shared" si="60"/>
        <v>-100</v>
      </c>
      <c r="DM20" s="1111">
        <f>DM21-100</f>
        <v>32.156056063036033</v>
      </c>
      <c r="DN20" s="1578">
        <f>DN21-100</f>
        <v>24.768124171872046</v>
      </c>
      <c r="DO20" s="2503">
        <f t="shared" ref="DO20:EB20" si="61">DO21-100</f>
        <v>-21.771741333873905</v>
      </c>
      <c r="DP20" s="2494">
        <f t="shared" si="61"/>
        <v>-100</v>
      </c>
      <c r="DQ20" s="2482">
        <f t="shared" si="61"/>
        <v>-100</v>
      </c>
      <c r="DR20" s="2482">
        <f t="shared" si="61"/>
        <v>-100</v>
      </c>
      <c r="DS20" s="2482">
        <f t="shared" si="61"/>
        <v>-100</v>
      </c>
      <c r="DT20" s="2482">
        <f t="shared" si="61"/>
        <v>-100</v>
      </c>
      <c r="DU20" s="2482">
        <f t="shared" si="61"/>
        <v>-100</v>
      </c>
      <c r="DV20" s="2482">
        <f t="shared" si="61"/>
        <v>-100</v>
      </c>
      <c r="DW20" s="2482">
        <f t="shared" si="61"/>
        <v>-100</v>
      </c>
      <c r="DX20" s="2482">
        <f t="shared" si="61"/>
        <v>-100</v>
      </c>
      <c r="DY20" s="2482">
        <f t="shared" si="61"/>
        <v>-100</v>
      </c>
      <c r="DZ20" s="2512">
        <f t="shared" si="61"/>
        <v>-100</v>
      </c>
      <c r="EA20" s="1408">
        <f t="shared" si="61"/>
        <v>-94.505275448163914</v>
      </c>
      <c r="EB20" s="2132" t="e">
        <f t="shared" si="61"/>
        <v>#DIV/0!</v>
      </c>
      <c r="EC20" s="2133">
        <f>EC21-100</f>
        <v>-100</v>
      </c>
      <c r="ED20" s="1459">
        <f>ED21-100</f>
        <v>-100</v>
      </c>
    </row>
    <row r="21" spans="2:134" s="865" customFormat="1" ht="27.75" hidden="1" customHeight="1" thickBot="1">
      <c r="B21" s="866"/>
      <c r="C21" s="866"/>
      <c r="D21" s="2815"/>
      <c r="E21" s="855">
        <v>106.46317447810002</v>
      </c>
      <c r="F21" s="855">
        <f>F19/E19*100</f>
        <v>83.757537641966621</v>
      </c>
      <c r="G21" s="855">
        <f>G19/F19*100</f>
        <v>59.753539011947623</v>
      </c>
      <c r="H21" s="855">
        <v>69.407762096774192</v>
      </c>
      <c r="I21" s="855">
        <v>52.820348230763059</v>
      </c>
      <c r="J21" s="855">
        <v>57.345018895231966</v>
      </c>
      <c r="K21" s="855">
        <f t="shared" ref="K21:S21" si="62">K19/G19*100</f>
        <v>113.17958384151976</v>
      </c>
      <c r="L21" s="855">
        <f t="shared" si="62"/>
        <v>122.39207000472024</v>
      </c>
      <c r="M21" s="855">
        <f t="shared" si="62"/>
        <v>115.55521798572079</v>
      </c>
      <c r="N21" s="855">
        <f t="shared" si="62"/>
        <v>114.15451486259114</v>
      </c>
      <c r="O21" s="855">
        <f t="shared" si="62"/>
        <v>140.81246122195734</v>
      </c>
      <c r="P21" s="855">
        <f t="shared" si="62"/>
        <v>131.01044262489617</v>
      </c>
      <c r="Q21" s="855">
        <f t="shared" si="62"/>
        <v>142.48718285789403</v>
      </c>
      <c r="R21" s="855">
        <f t="shared" si="62"/>
        <v>134.78474482589203</v>
      </c>
      <c r="S21" s="855">
        <f t="shared" si="62"/>
        <v>103.70353192180144</v>
      </c>
      <c r="T21" s="855">
        <v>96.40859581984104</v>
      </c>
      <c r="U21" s="855">
        <f>U19/Q19*100</f>
        <v>106.36590091336839</v>
      </c>
      <c r="V21" s="855">
        <f>V19/R19*100</f>
        <v>106.83464710438784</v>
      </c>
      <c r="W21" s="855">
        <f>W19/S19*100</f>
        <v>94.458607272239377</v>
      </c>
      <c r="X21" s="855">
        <v>104.15032295948325</v>
      </c>
      <c r="Y21" s="855">
        <f>Y19/U19*100</f>
        <v>82.487639864689044</v>
      </c>
      <c r="Z21" s="855">
        <f>Z19/V19*100</f>
        <v>92.898878321320424</v>
      </c>
      <c r="AA21" s="855">
        <f>AA19/W19*100</f>
        <v>122.26799242424242</v>
      </c>
      <c r="AB21" s="855">
        <v>125.4634432366605</v>
      </c>
      <c r="AC21" s="855">
        <f>AC19/Y19*100</f>
        <v>124.64773922187172</v>
      </c>
      <c r="AD21" s="855">
        <f>AD19/Z19*100</f>
        <v>115.55871820769443</v>
      </c>
      <c r="AE21" s="855">
        <f>AE19/AA19*100</f>
        <v>120.09836192541532</v>
      </c>
      <c r="AF21" s="855">
        <v>115.90063451548542</v>
      </c>
      <c r="AG21" s="855">
        <f>AG19/AC19*100</f>
        <v>128.21832292896914</v>
      </c>
      <c r="AH21" s="855">
        <f>AH19/AD19*100</f>
        <v>125.22744428111716</v>
      </c>
      <c r="AI21" s="855">
        <f>AI19/AE19*100</f>
        <v>116.6978363911908</v>
      </c>
      <c r="AJ21" s="855">
        <v>112.53741528249508</v>
      </c>
      <c r="AK21" s="855">
        <f>AK19/AG19*100</f>
        <v>116.54385156918219</v>
      </c>
      <c r="AL21" s="855">
        <f>AL19/AH19*100</f>
        <v>116.8427397607944</v>
      </c>
      <c r="AM21" s="856"/>
      <c r="AN21" s="857"/>
      <c r="AO21" s="857"/>
      <c r="AP21" s="857"/>
      <c r="AQ21" s="857"/>
      <c r="AR21" s="857"/>
      <c r="AS21" s="857"/>
      <c r="AT21" s="857"/>
      <c r="AU21" s="857"/>
      <c r="AV21" s="857"/>
      <c r="AW21" s="857"/>
      <c r="AX21" s="857"/>
      <c r="AY21" s="858">
        <f>AY19/AI19*100</f>
        <v>100.48630203224513</v>
      </c>
      <c r="AZ21" s="855">
        <v>100.8006835439549</v>
      </c>
      <c r="BA21" s="855">
        <f t="shared" ref="BA21:BO21" si="63">BA19/AK19*100</f>
        <v>99.119315776102965</v>
      </c>
      <c r="BB21" s="855">
        <f t="shared" si="63"/>
        <v>98.083084442030952</v>
      </c>
      <c r="BC21" s="856">
        <f t="shared" si="63"/>
        <v>101.65623106443142</v>
      </c>
      <c r="BD21" s="857">
        <f t="shared" si="63"/>
        <v>90.197326543602799</v>
      </c>
      <c r="BE21" s="857">
        <f t="shared" si="63"/>
        <v>109.82565379825652</v>
      </c>
      <c r="BF21" s="857">
        <f t="shared" si="63"/>
        <v>112.90662915421137</v>
      </c>
      <c r="BG21" s="857">
        <f t="shared" si="63"/>
        <v>115.94413205151459</v>
      </c>
      <c r="BH21" s="857">
        <f t="shared" si="63"/>
        <v>105.93152226330172</v>
      </c>
      <c r="BI21" s="857">
        <f t="shared" si="63"/>
        <v>103.87426900584795</v>
      </c>
      <c r="BJ21" s="857">
        <f t="shared" si="63"/>
        <v>109.11039657020365</v>
      </c>
      <c r="BK21" s="857">
        <f t="shared" si="63"/>
        <v>94.805043194022886</v>
      </c>
      <c r="BL21" s="857">
        <f t="shared" si="63"/>
        <v>94.104464747457342</v>
      </c>
      <c r="BM21" s="857">
        <f t="shared" si="63"/>
        <v>100.31122031122031</v>
      </c>
      <c r="BN21" s="857">
        <f t="shared" si="63"/>
        <v>84.395949222650131</v>
      </c>
      <c r="BO21" s="1114">
        <f t="shared" si="63"/>
        <v>101.60307967278477</v>
      </c>
      <c r="BP21" s="855">
        <v>100.50311713879469</v>
      </c>
      <c r="BQ21" s="855">
        <f t="shared" ref="BQ21:CD21" si="64">BQ19/BA19*100</f>
        <v>106.80905595899188</v>
      </c>
      <c r="BR21" s="855">
        <f t="shared" si="64"/>
        <v>106.01815967224006</v>
      </c>
      <c r="BS21" s="856">
        <f t="shared" si="64"/>
        <v>103.7949533081661</v>
      </c>
      <c r="BT21" s="869">
        <f t="shared" si="64"/>
        <v>97.435897435897431</v>
      </c>
      <c r="BU21" s="869">
        <f t="shared" si="64"/>
        <v>94.65925841932193</v>
      </c>
      <c r="BV21" s="869">
        <f t="shared" si="64"/>
        <v>116.08783678554741</v>
      </c>
      <c r="BW21" s="869">
        <f t="shared" si="64"/>
        <v>110.93554443053817</v>
      </c>
      <c r="BX21" s="869">
        <f t="shared" si="64"/>
        <v>104.49165402124432</v>
      </c>
      <c r="BY21" s="869">
        <f t="shared" si="64"/>
        <v>114.91907107670653</v>
      </c>
      <c r="BZ21" s="869">
        <f t="shared" si="64"/>
        <v>111.8074656188605</v>
      </c>
      <c r="CA21" s="869">
        <f t="shared" si="64"/>
        <v>126.10515946312032</v>
      </c>
      <c r="CB21" s="869">
        <f t="shared" si="64"/>
        <v>131.21450815167611</v>
      </c>
      <c r="CC21" s="869">
        <f t="shared" si="64"/>
        <v>119.61136512083606</v>
      </c>
      <c r="CD21" s="857">
        <f t="shared" si="64"/>
        <v>145.95234071319925</v>
      </c>
      <c r="CE21" s="858">
        <f>CE19/SUM(BC19:BN19)*100</f>
        <v>114.65744712520805</v>
      </c>
      <c r="CF21" s="858">
        <f t="shared" ref="CF21:CT21" si="65">CF19/BP19*100</f>
        <v>115.28457938839918</v>
      </c>
      <c r="CG21" s="856">
        <f t="shared" si="65"/>
        <v>104.36996747187118</v>
      </c>
      <c r="CH21" s="856">
        <f t="shared" si="65"/>
        <v>114.61434017442164</v>
      </c>
      <c r="CI21" s="1262">
        <f t="shared" si="65"/>
        <v>117.55359877488513</v>
      </c>
      <c r="CJ21" s="1278">
        <f t="shared" si="65"/>
        <v>120.52148720424915</v>
      </c>
      <c r="CK21" s="1278">
        <f t="shared" si="65"/>
        <v>79.012937230474364</v>
      </c>
      <c r="CL21" s="1278">
        <f t="shared" si="65"/>
        <v>17.279313120472228</v>
      </c>
      <c r="CM21" s="1278">
        <f t="shared" si="65"/>
        <v>45.423776618248482</v>
      </c>
      <c r="CN21" s="1278">
        <f t="shared" si="65"/>
        <v>93.581179204182391</v>
      </c>
      <c r="CO21" s="1418">
        <f t="shared" si="65"/>
        <v>109.70606246172687</v>
      </c>
      <c r="CP21" s="1418">
        <f t="shared" si="65"/>
        <v>87.735020207344931</v>
      </c>
      <c r="CQ21" s="1418">
        <f t="shared" si="65"/>
        <v>83.839468801874816</v>
      </c>
      <c r="CR21" s="1418">
        <f t="shared" si="65"/>
        <v>85.704313834985342</v>
      </c>
      <c r="CS21" s="1418">
        <f t="shared" si="65"/>
        <v>77.856655290102395</v>
      </c>
      <c r="CT21" s="1418">
        <f t="shared" si="65"/>
        <v>89.474293654469662</v>
      </c>
      <c r="CU21" s="1619">
        <f>CU19/SUM(BS19:CD19)*100</f>
        <v>81.427542987973993</v>
      </c>
      <c r="CV21" s="858">
        <f t="shared" ref="CV21:DJ21" si="66">CV19/CF19*100</f>
        <v>82.184830320479534</v>
      </c>
      <c r="CW21" s="856">
        <f t="shared" si="66"/>
        <v>73.271171286243458</v>
      </c>
      <c r="CX21" s="1762">
        <f t="shared" si="66"/>
        <v>72.213236131677874</v>
      </c>
      <c r="CY21" s="1623">
        <f t="shared" si="66"/>
        <v>80.328936655267867</v>
      </c>
      <c r="CZ21" s="1623">
        <f t="shared" si="66"/>
        <v>89.663461538461547</v>
      </c>
      <c r="DA21" s="1623">
        <f t="shared" si="66"/>
        <v>136.05215281989084</v>
      </c>
      <c r="DB21" s="1623">
        <f t="shared" si="66"/>
        <v>498.91304347826082</v>
      </c>
      <c r="DC21" s="1623">
        <f t="shared" si="66"/>
        <v>194.8463210183173</v>
      </c>
      <c r="DD21" s="1623">
        <f t="shared" si="66"/>
        <v>105.83488516449411</v>
      </c>
      <c r="DE21" s="1623">
        <f t="shared" si="66"/>
        <v>80.937761652246721</v>
      </c>
      <c r="DF21" s="1623">
        <f t="shared" si="66"/>
        <v>98.838373723212499</v>
      </c>
      <c r="DG21" s="1623">
        <f t="shared" si="66"/>
        <v>108.22268809690195</v>
      </c>
      <c r="DH21" s="1623">
        <f t="shared" si="66"/>
        <v>78.172340772112719</v>
      </c>
      <c r="DI21" s="1418">
        <f t="shared" si="66"/>
        <v>63.264948272838865</v>
      </c>
      <c r="DJ21" s="1623">
        <f t="shared" si="66"/>
        <v>50.368836547172258</v>
      </c>
      <c r="DK21" s="2188">
        <f>DK19/SUM(CI19:CT19)*100</f>
        <v>101.78995883819353</v>
      </c>
      <c r="DL21" s="858">
        <f t="shared" ref="DL21:DZ21" si="67">DL19/CV19*100</f>
        <v>0</v>
      </c>
      <c r="DM21" s="856">
        <f t="shared" si="67"/>
        <v>132.15605606303603</v>
      </c>
      <c r="DN21" s="2127">
        <f t="shared" si="67"/>
        <v>124.76812417187205</v>
      </c>
      <c r="DO21" s="2517">
        <f t="shared" si="67"/>
        <v>78.228258666126095</v>
      </c>
      <c r="DP21" s="2513">
        <f t="shared" si="67"/>
        <v>0</v>
      </c>
      <c r="DQ21" s="2514">
        <f t="shared" si="67"/>
        <v>0</v>
      </c>
      <c r="DR21" s="2514">
        <f t="shared" si="67"/>
        <v>0</v>
      </c>
      <c r="DS21" s="2514">
        <f t="shared" si="67"/>
        <v>0</v>
      </c>
      <c r="DT21" s="2514">
        <f t="shared" si="67"/>
        <v>0</v>
      </c>
      <c r="DU21" s="2514">
        <f t="shared" si="67"/>
        <v>0</v>
      </c>
      <c r="DV21" s="2514">
        <f t="shared" si="67"/>
        <v>0</v>
      </c>
      <c r="DW21" s="2514">
        <f t="shared" si="67"/>
        <v>0</v>
      </c>
      <c r="DX21" s="2514">
        <f t="shared" si="67"/>
        <v>0</v>
      </c>
      <c r="DY21" s="2514">
        <f t="shared" si="67"/>
        <v>0</v>
      </c>
      <c r="DZ21" s="2515">
        <f t="shared" si="67"/>
        <v>0</v>
      </c>
      <c r="EA21" s="1417">
        <f>EA19/SUM(CY19:DJ19)*100</f>
        <v>5.4947245518360841</v>
      </c>
      <c r="EB21" s="870" t="e">
        <f>EB19/DL19*100</f>
        <v>#DIV/0!</v>
      </c>
      <c r="EC21" s="870">
        <f>EC19/DM19*100</f>
        <v>0</v>
      </c>
      <c r="ED21" s="870">
        <f>ED19/DN19*100</f>
        <v>0</v>
      </c>
    </row>
    <row r="22" spans="2:134" ht="27.75" customHeight="1" thickBot="1">
      <c r="B22" s="108"/>
      <c r="C22" s="108"/>
      <c r="D22" s="2815" t="s">
        <v>49</v>
      </c>
      <c r="E22" s="135">
        <v>46268</v>
      </c>
      <c r="F22" s="135">
        <v>46496</v>
      </c>
      <c r="G22" s="135">
        <v>48984</v>
      </c>
      <c r="H22" s="136">
        <v>56290</v>
      </c>
      <c r="I22" s="137">
        <v>19200</v>
      </c>
      <c r="J22" s="670">
        <v>23159</v>
      </c>
      <c r="K22" s="135">
        <v>67386</v>
      </c>
      <c r="L22" s="136">
        <v>71753</v>
      </c>
      <c r="M22" s="137">
        <v>30725</v>
      </c>
      <c r="N22" s="670">
        <v>30921</v>
      </c>
      <c r="O22" s="135">
        <v>75459</v>
      </c>
      <c r="P22" s="136">
        <v>76011</v>
      </c>
      <c r="Q22" s="137">
        <v>29043</v>
      </c>
      <c r="R22" s="670">
        <v>28358</v>
      </c>
      <c r="S22" s="135">
        <v>86002</v>
      </c>
      <c r="T22" s="136">
        <v>84744</v>
      </c>
      <c r="U22" s="137">
        <v>44586</v>
      </c>
      <c r="V22" s="670">
        <v>45668</v>
      </c>
      <c r="W22" s="135">
        <v>95213</v>
      </c>
      <c r="X22" s="136">
        <v>98321</v>
      </c>
      <c r="Y22" s="137">
        <v>43335</v>
      </c>
      <c r="Z22" s="670">
        <v>48808</v>
      </c>
      <c r="AA22" s="135">
        <v>102317</v>
      </c>
      <c r="AB22" s="136">
        <v>103364</v>
      </c>
      <c r="AC22" s="137">
        <v>51490</v>
      </c>
      <c r="AD22" s="670">
        <v>54556</v>
      </c>
      <c r="AE22" s="135">
        <v>115703</v>
      </c>
      <c r="AF22" s="136">
        <v>123076</v>
      </c>
      <c r="AG22" s="137">
        <v>50262</v>
      </c>
      <c r="AH22" s="670">
        <v>55008</v>
      </c>
      <c r="AI22" s="135">
        <v>143332</v>
      </c>
      <c r="AJ22" s="136">
        <v>149835</v>
      </c>
      <c r="AK22" s="137">
        <v>62589</v>
      </c>
      <c r="AL22" s="670">
        <v>71594</v>
      </c>
      <c r="AM22" s="138">
        <v>12309</v>
      </c>
      <c r="AN22" s="139">
        <v>11315</v>
      </c>
      <c r="AO22" s="139">
        <v>13576</v>
      </c>
      <c r="AP22" s="139">
        <v>13793</v>
      </c>
      <c r="AQ22" s="139">
        <v>12280</v>
      </c>
      <c r="AR22" s="139">
        <v>13856</v>
      </c>
      <c r="AS22" s="139">
        <v>14169</v>
      </c>
      <c r="AT22" s="139">
        <v>14008</v>
      </c>
      <c r="AU22" s="139">
        <v>14279</v>
      </c>
      <c r="AV22" s="139">
        <v>15671</v>
      </c>
      <c r="AW22" s="139">
        <v>16259</v>
      </c>
      <c r="AX22" s="139">
        <v>16769</v>
      </c>
      <c r="AY22" s="140">
        <f>SUM(AM22:AX22)</f>
        <v>168284</v>
      </c>
      <c r="AZ22" s="136">
        <v>179146</v>
      </c>
      <c r="BA22" s="137">
        <v>77129</v>
      </c>
      <c r="BB22" s="670">
        <v>82385</v>
      </c>
      <c r="BC22" s="138">
        <v>17032</v>
      </c>
      <c r="BD22" s="139">
        <v>12396</v>
      </c>
      <c r="BE22" s="139">
        <v>18634</v>
      </c>
      <c r="BF22" s="139">
        <v>18113</v>
      </c>
      <c r="BG22" s="139">
        <v>9333</v>
      </c>
      <c r="BH22" s="139">
        <v>12321</v>
      </c>
      <c r="BI22" s="139">
        <v>18019</v>
      </c>
      <c r="BJ22" s="139">
        <v>19959</v>
      </c>
      <c r="BK22" s="139">
        <v>18507</v>
      </c>
      <c r="BL22" s="139">
        <v>19012</v>
      </c>
      <c r="BM22" s="139">
        <v>20935</v>
      </c>
      <c r="BN22" s="139">
        <v>15774</v>
      </c>
      <c r="BO22" s="165">
        <f>SUM(BC22:BN22)</f>
        <v>200035</v>
      </c>
      <c r="BP22" s="136">
        <v>200444</v>
      </c>
      <c r="BQ22" s="137">
        <v>87829</v>
      </c>
      <c r="BR22" s="670">
        <v>96252</v>
      </c>
      <c r="BS22" s="138">
        <v>19133</v>
      </c>
      <c r="BT22" s="143">
        <v>12850</v>
      </c>
      <c r="BU22" s="143">
        <v>16488</v>
      </c>
      <c r="BV22" s="143">
        <v>25484</v>
      </c>
      <c r="BW22" s="143">
        <v>19892</v>
      </c>
      <c r="BX22" s="143">
        <v>22473</v>
      </c>
      <c r="BY22" s="143">
        <v>20148</v>
      </c>
      <c r="BZ22" s="143">
        <v>19255</v>
      </c>
      <c r="CA22" s="143">
        <v>20997</v>
      </c>
      <c r="CB22" s="143">
        <v>19818</v>
      </c>
      <c r="CC22" s="143">
        <v>23008</v>
      </c>
      <c r="CD22" s="139">
        <v>24065</v>
      </c>
      <c r="CE22" s="998">
        <f>SUM(BS22:CD22)</f>
        <v>243611</v>
      </c>
      <c r="CF22" s="987">
        <v>231461</v>
      </c>
      <c r="CG22" s="981">
        <v>116320</v>
      </c>
      <c r="CH22" s="983">
        <v>128249</v>
      </c>
      <c r="CI22" s="1158">
        <v>16325</v>
      </c>
      <c r="CJ22" s="143">
        <v>5660</v>
      </c>
      <c r="CK22" s="143">
        <v>14336</v>
      </c>
      <c r="CL22" s="143">
        <v>25763</v>
      </c>
      <c r="CM22" s="143">
        <v>25261</v>
      </c>
      <c r="CN22" s="143">
        <v>25832</v>
      </c>
      <c r="CO22" s="1358">
        <v>26376</v>
      </c>
      <c r="CP22" s="1358">
        <v>23631</v>
      </c>
      <c r="CQ22" s="1358">
        <v>23066</v>
      </c>
      <c r="CR22" s="1358">
        <v>27063</v>
      </c>
      <c r="CS22" s="1358">
        <v>24578</v>
      </c>
      <c r="CT22" s="1358">
        <v>24952</v>
      </c>
      <c r="CU22" s="162">
        <f>SUM(CI22:CT22)</f>
        <v>262843</v>
      </c>
      <c r="CV22" s="987">
        <v>300189</v>
      </c>
      <c r="CW22" s="981">
        <v>113177</v>
      </c>
      <c r="CX22" s="1750">
        <v>149929</v>
      </c>
      <c r="CY22" s="1358">
        <v>27992</v>
      </c>
      <c r="CZ22" s="1358">
        <v>18176</v>
      </c>
      <c r="DA22" s="1358">
        <v>27499</v>
      </c>
      <c r="DB22" s="1358">
        <v>26424</v>
      </c>
      <c r="DC22" s="1358">
        <v>23628</v>
      </c>
      <c r="DD22" s="1358">
        <v>26937</v>
      </c>
      <c r="DE22" s="1358">
        <v>27266</v>
      </c>
      <c r="DF22" s="1358">
        <v>24100</v>
      </c>
      <c r="DG22" s="1358">
        <v>13197</v>
      </c>
      <c r="DH22" s="1358">
        <v>12618</v>
      </c>
      <c r="DI22" s="1358">
        <v>14266</v>
      </c>
      <c r="DJ22" s="1358">
        <v>21679</v>
      </c>
      <c r="DK22" s="1829">
        <f>SUM(CY22:DJ22)</f>
        <v>263782</v>
      </c>
      <c r="DL22" s="987"/>
      <c r="DM22" s="981">
        <f>CY22+CZ22+DA22+DB22+DC22+DD22</f>
        <v>150656</v>
      </c>
      <c r="DN22" s="2126">
        <v>141552</v>
      </c>
      <c r="DO22" s="2431">
        <v>19959</v>
      </c>
      <c r="DP22" s="2418"/>
      <c r="DQ22" s="2221"/>
      <c r="DR22" s="2221"/>
      <c r="DS22" s="2221"/>
      <c r="DT22" s="2221"/>
      <c r="DU22" s="2221"/>
      <c r="DV22" s="2221"/>
      <c r="DW22" s="2221"/>
      <c r="DX22" s="2221"/>
      <c r="DY22" s="2221"/>
      <c r="DZ22" s="2511"/>
      <c r="EA22" s="1356">
        <f>SUM(DO22:DZ22)</f>
        <v>19959</v>
      </c>
      <c r="EB22" s="2130"/>
      <c r="EC22" s="2131"/>
      <c r="ED22" s="1421"/>
    </row>
    <row r="23" spans="2:134" ht="27.75" customHeight="1" thickBot="1">
      <c r="B23" s="108"/>
      <c r="C23" s="108"/>
      <c r="D23" s="2815"/>
      <c r="E23" s="633"/>
      <c r="F23" s="633"/>
      <c r="G23" s="598">
        <f t="shared" ref="G23:CF23" si="68">G24-100</f>
        <v>5.3509979353062676</v>
      </c>
      <c r="H23" s="599">
        <f t="shared" si="68"/>
        <v>36.742378233936591</v>
      </c>
      <c r="I23" s="600">
        <f>I24-100</f>
        <v>-27.94145243009946</v>
      </c>
      <c r="J23" s="673">
        <f>J24-100</f>
        <v>-5.1288353611077042</v>
      </c>
      <c r="K23" s="598">
        <f t="shared" si="68"/>
        <v>37.567368936795674</v>
      </c>
      <c r="L23" s="599">
        <f t="shared" si="68"/>
        <v>27.470243382483559</v>
      </c>
      <c r="M23" s="600">
        <f>M24-100</f>
        <v>60.026041666666686</v>
      </c>
      <c r="N23" s="673">
        <f>N24-100</f>
        <v>33.516127639362679</v>
      </c>
      <c r="O23" s="598">
        <f t="shared" si="68"/>
        <v>11.980233282877734</v>
      </c>
      <c r="P23" s="599">
        <f t="shared" si="68"/>
        <v>5.9342466517079373</v>
      </c>
      <c r="Q23" s="600">
        <f>Q24-100</f>
        <v>-5.4743694060211538</v>
      </c>
      <c r="R23" s="673">
        <f>R24-100</f>
        <v>-8.288865172536461</v>
      </c>
      <c r="S23" s="598">
        <f t="shared" si="68"/>
        <v>13.97182575968408</v>
      </c>
      <c r="T23" s="599">
        <f t="shared" si="68"/>
        <v>11.489126573785384</v>
      </c>
      <c r="U23" s="600">
        <f>U24-100</f>
        <v>53.517198636504503</v>
      </c>
      <c r="V23" s="673">
        <f>V24-100</f>
        <v>61.040976091402769</v>
      </c>
      <c r="W23" s="598">
        <f t="shared" si="68"/>
        <v>10.710216041487413</v>
      </c>
      <c r="X23" s="599">
        <f t="shared" si="68"/>
        <v>16.021193240819414</v>
      </c>
      <c r="Y23" s="600">
        <f>Y24-100</f>
        <v>-2.8058134840532887</v>
      </c>
      <c r="Z23" s="673">
        <f>Z24-100</f>
        <v>6.8757116580537883</v>
      </c>
      <c r="AA23" s="598">
        <f t="shared" si="68"/>
        <v>7.4611660172455316</v>
      </c>
      <c r="AB23" s="599">
        <f t="shared" si="68"/>
        <v>5.1291178893623908</v>
      </c>
      <c r="AC23" s="600">
        <f>AC24-100</f>
        <v>18.818506980500757</v>
      </c>
      <c r="AD23" s="673">
        <f>AD24-100</f>
        <v>11.776757908539579</v>
      </c>
      <c r="AE23" s="598">
        <f t="shared" si="68"/>
        <v>13.082869904316979</v>
      </c>
      <c r="AF23" s="599">
        <f t="shared" si="68"/>
        <v>19.070469409078598</v>
      </c>
      <c r="AG23" s="600">
        <f>AG24-100</f>
        <v>-2.3849291124490151</v>
      </c>
      <c r="AH23" s="673">
        <f>AH24-100</f>
        <v>0.82850648874550359</v>
      </c>
      <c r="AI23" s="598">
        <f t="shared" si="68"/>
        <v>23.879242543408566</v>
      </c>
      <c r="AJ23" s="599">
        <f t="shared" si="68"/>
        <v>21.741850563879225</v>
      </c>
      <c r="AK23" s="600">
        <f>AK24-100</f>
        <v>24.525486450996766</v>
      </c>
      <c r="AL23" s="673">
        <f>AL24-100</f>
        <v>30.151977894124485</v>
      </c>
      <c r="AM23" s="483">
        <f t="shared" si="68"/>
        <v>-100</v>
      </c>
      <c r="AN23" s="601">
        <f t="shared" si="68"/>
        <v>-100</v>
      </c>
      <c r="AO23" s="601">
        <f t="shared" si="68"/>
        <v>-100</v>
      </c>
      <c r="AP23" s="601">
        <f t="shared" si="68"/>
        <v>-100</v>
      </c>
      <c r="AQ23" s="601">
        <f t="shared" si="68"/>
        <v>-100</v>
      </c>
      <c r="AR23" s="601">
        <f t="shared" si="68"/>
        <v>-100</v>
      </c>
      <c r="AS23" s="601">
        <f t="shared" si="68"/>
        <v>-100</v>
      </c>
      <c r="AT23" s="601">
        <f t="shared" si="68"/>
        <v>-100</v>
      </c>
      <c r="AU23" s="601">
        <f t="shared" si="68"/>
        <v>-100</v>
      </c>
      <c r="AV23" s="601">
        <f t="shared" si="68"/>
        <v>-100</v>
      </c>
      <c r="AW23" s="601">
        <f t="shared" si="68"/>
        <v>-100</v>
      </c>
      <c r="AX23" s="601">
        <f t="shared" si="68"/>
        <v>-100</v>
      </c>
      <c r="AY23" s="172">
        <f t="shared" si="68"/>
        <v>17.408534032874726</v>
      </c>
      <c r="AZ23" s="168">
        <f t="shared" si="68"/>
        <v>19.562185070243942</v>
      </c>
      <c r="BA23" s="600">
        <f>BA24-100</f>
        <v>23.230919171100368</v>
      </c>
      <c r="BB23" s="673">
        <f>BB24-100</f>
        <v>15.072492108277231</v>
      </c>
      <c r="BC23" s="170">
        <f t="shared" si="68"/>
        <v>38.370298155820933</v>
      </c>
      <c r="BD23" s="171">
        <f t="shared" si="68"/>
        <v>9.5536897923110757</v>
      </c>
      <c r="BE23" s="171">
        <f t="shared" si="68"/>
        <v>37.256923983500286</v>
      </c>
      <c r="BF23" s="171">
        <f t="shared" si="68"/>
        <v>31.320234901761779</v>
      </c>
      <c r="BG23" s="171">
        <f t="shared" si="68"/>
        <v>-23.998371335504885</v>
      </c>
      <c r="BH23" s="171">
        <f t="shared" si="68"/>
        <v>-11.078233256351041</v>
      </c>
      <c r="BI23" s="171">
        <f t="shared" si="68"/>
        <v>27.171995200790462</v>
      </c>
      <c r="BJ23" s="171">
        <f t="shared" si="68"/>
        <v>42.482866933181043</v>
      </c>
      <c r="BK23" s="171">
        <f t="shared" si="68"/>
        <v>29.609916660830606</v>
      </c>
      <c r="BL23" s="171">
        <f t="shared" si="68"/>
        <v>21.319634994575964</v>
      </c>
      <c r="BM23" s="171">
        <f t="shared" si="68"/>
        <v>28.759456301125539</v>
      </c>
      <c r="BN23" s="171">
        <f t="shared" si="68"/>
        <v>-5.9335678931361429</v>
      </c>
      <c r="BO23" s="1070">
        <f t="shared" si="68"/>
        <v>18.867509686006983</v>
      </c>
      <c r="BP23" s="168">
        <f t="shared" si="68"/>
        <v>11.888627153271642</v>
      </c>
      <c r="BQ23" s="600">
        <f>BQ24-100</f>
        <v>13.872862347495769</v>
      </c>
      <c r="BR23" s="673">
        <f>BR24-100</f>
        <v>16.83194756327002</v>
      </c>
      <c r="BS23" s="170">
        <f t="shared" si="68"/>
        <v>12.335603569751058</v>
      </c>
      <c r="BT23" s="606">
        <f t="shared" si="68"/>
        <v>3.6624717650855132</v>
      </c>
      <c r="BU23" s="604">
        <f t="shared" si="68"/>
        <v>-11.516582590962756</v>
      </c>
      <c r="BV23" s="604">
        <f t="shared" si="68"/>
        <v>40.694528791475733</v>
      </c>
      <c r="BW23" s="604">
        <f t="shared" si="68"/>
        <v>113.13618343512269</v>
      </c>
      <c r="BX23" s="604">
        <f t="shared" si="68"/>
        <v>82.395909422936455</v>
      </c>
      <c r="BY23" s="604">
        <f t="shared" si="68"/>
        <v>11.815306065819414</v>
      </c>
      <c r="BZ23" s="604">
        <f t="shared" si="68"/>
        <v>-3.5272308231875371</v>
      </c>
      <c r="CA23" s="604">
        <f t="shared" si="68"/>
        <v>13.454368617279954</v>
      </c>
      <c r="CB23" s="604">
        <f t="shared" si="68"/>
        <v>4.2394277298548388</v>
      </c>
      <c r="CC23" s="604">
        <f t="shared" si="68"/>
        <v>9.9020778600429793</v>
      </c>
      <c r="CD23" s="601">
        <f t="shared" si="68"/>
        <v>52.561176619754036</v>
      </c>
      <c r="CE23" s="1113">
        <f t="shared" si="68"/>
        <v>21.78418776714075</v>
      </c>
      <c r="CF23" s="989">
        <f t="shared" si="68"/>
        <v>15.474147392788012</v>
      </c>
      <c r="CG23" s="1111">
        <f>CG24-100</f>
        <v>32.439171572032024</v>
      </c>
      <c r="CH23" s="985">
        <f>CH24-100</f>
        <v>33.242945601130373</v>
      </c>
      <c r="CI23" s="1254">
        <f t="shared" ref="CI23:CV23" si="69">CI24-100</f>
        <v>-14.676213871321792</v>
      </c>
      <c r="CJ23" s="175">
        <f t="shared" si="69"/>
        <v>-55.953307392996109</v>
      </c>
      <c r="CK23" s="604">
        <f t="shared" si="69"/>
        <v>-13.051916545366325</v>
      </c>
      <c r="CL23" s="604">
        <f t="shared" si="69"/>
        <v>1.0948045832679441</v>
      </c>
      <c r="CM23" s="604">
        <f t="shared" si="69"/>
        <v>26.990750050271473</v>
      </c>
      <c r="CN23" s="604">
        <f t="shared" si="69"/>
        <v>14.946825078983665</v>
      </c>
      <c r="CO23" s="1413">
        <f t="shared" si="69"/>
        <v>30.911256700416914</v>
      </c>
      <c r="CP23" s="1413">
        <f t="shared" si="69"/>
        <v>22.726564528693842</v>
      </c>
      <c r="CQ23" s="1413">
        <f t="shared" si="69"/>
        <v>9.8537886364718759</v>
      </c>
      <c r="CR23" s="1413">
        <f t="shared" si="69"/>
        <v>36.557674841053597</v>
      </c>
      <c r="CS23" s="1411">
        <f t="shared" si="69"/>
        <v>6.8237134909596762</v>
      </c>
      <c r="CT23" s="1413">
        <f t="shared" si="69"/>
        <v>3.6858508206939433</v>
      </c>
      <c r="CU23" s="1618">
        <f t="shared" si="69"/>
        <v>7.8945532016206243</v>
      </c>
      <c r="CV23" s="989">
        <f t="shared" si="69"/>
        <v>29.693123247544946</v>
      </c>
      <c r="CW23" s="1111">
        <f>CW24-100</f>
        <v>-2.7020288858321919</v>
      </c>
      <c r="CX23" s="1761">
        <f>CX24-100</f>
        <v>16.90461524066464</v>
      </c>
      <c r="CY23" s="1413">
        <f t="shared" ref="CY23:DL23" si="70">CY24-100</f>
        <v>71.467075038284833</v>
      </c>
      <c r="CZ23" s="1413">
        <f t="shared" si="70"/>
        <v>221.13074204946997</v>
      </c>
      <c r="DA23" s="1413">
        <f t="shared" si="70"/>
        <v>91.817801339285722</v>
      </c>
      <c r="DB23" s="1413">
        <f t="shared" si="70"/>
        <v>2.5656949889376222</v>
      </c>
      <c r="DC23" s="1413">
        <f t="shared" si="70"/>
        <v>-6.4645105102727456</v>
      </c>
      <c r="DD23" s="1413">
        <f>DD24-100</f>
        <v>4.2776401362651058</v>
      </c>
      <c r="DE23" s="1413">
        <f t="shared" si="70"/>
        <v>3.3742796481649862</v>
      </c>
      <c r="DF23" s="1413">
        <f t="shared" si="70"/>
        <v>1.9846811391815748</v>
      </c>
      <c r="DG23" s="1413">
        <f t="shared" si="70"/>
        <v>-42.7859186681696</v>
      </c>
      <c r="DH23" s="1413">
        <f t="shared" si="70"/>
        <v>-53.375457266378454</v>
      </c>
      <c r="DI23" s="1413">
        <f t="shared" si="70"/>
        <v>-41.956221010659945</v>
      </c>
      <c r="DJ23" s="1413">
        <f t="shared" si="70"/>
        <v>-13.117184995190769</v>
      </c>
      <c r="DK23" s="2187">
        <f t="shared" si="70"/>
        <v>0.35724748233735681</v>
      </c>
      <c r="DL23" s="989">
        <f t="shared" si="70"/>
        <v>-100</v>
      </c>
      <c r="DM23" s="1111">
        <f>DM24-100</f>
        <v>33.115385634890458</v>
      </c>
      <c r="DN23" s="1578">
        <f>DN24-100</f>
        <v>-5.5873113273616184</v>
      </c>
      <c r="DO23" s="2503">
        <f t="shared" ref="DO23:EB23" si="71">DO24-100</f>
        <v>-28.697484995713069</v>
      </c>
      <c r="DP23" s="2494">
        <f t="shared" si="71"/>
        <v>-100</v>
      </c>
      <c r="DQ23" s="2482">
        <f t="shared" si="71"/>
        <v>-100</v>
      </c>
      <c r="DR23" s="2482">
        <f t="shared" si="71"/>
        <v>-100</v>
      </c>
      <c r="DS23" s="2482">
        <f t="shared" si="71"/>
        <v>-100</v>
      </c>
      <c r="DT23" s="2482">
        <f>DT24-100</f>
        <v>-100</v>
      </c>
      <c r="DU23" s="2482">
        <f t="shared" si="71"/>
        <v>-100</v>
      </c>
      <c r="DV23" s="2482">
        <f t="shared" si="71"/>
        <v>-100</v>
      </c>
      <c r="DW23" s="2482">
        <f t="shared" si="71"/>
        <v>-100</v>
      </c>
      <c r="DX23" s="2482">
        <f t="shared" si="71"/>
        <v>-100</v>
      </c>
      <c r="DY23" s="2482">
        <f t="shared" si="71"/>
        <v>-100</v>
      </c>
      <c r="DZ23" s="2512">
        <f t="shared" si="71"/>
        <v>-100</v>
      </c>
      <c r="EA23" s="1408">
        <f t="shared" si="71"/>
        <v>-92.433524652933102</v>
      </c>
      <c r="EB23" s="2132" t="e">
        <f t="shared" si="71"/>
        <v>#DIV/0!</v>
      </c>
      <c r="EC23" s="2133">
        <f>EC24-100</f>
        <v>-100</v>
      </c>
      <c r="ED23" s="1459">
        <f>ED24-100</f>
        <v>-100</v>
      </c>
    </row>
    <row r="24" spans="2:134" s="865" customFormat="1" ht="27.75" hidden="1" customHeight="1" thickBot="1">
      <c r="B24" s="866"/>
      <c r="C24" s="866"/>
      <c r="D24" s="2815"/>
      <c r="E24" s="855">
        <v>149.0112721417</v>
      </c>
      <c r="F24" s="855">
        <f>F22/E22*100</f>
        <v>100.49278118786202</v>
      </c>
      <c r="G24" s="855">
        <f>G22/F22*100</f>
        <v>105.35099793530627</v>
      </c>
      <c r="H24" s="855">
        <v>136.74237823393659</v>
      </c>
      <c r="I24" s="867">
        <v>72.05854756990054</v>
      </c>
      <c r="J24" s="868">
        <v>94.871164638892296</v>
      </c>
      <c r="K24" s="855">
        <f t="shared" ref="K24:S24" si="72">K22/G22*100</f>
        <v>137.56736893679567</v>
      </c>
      <c r="L24" s="855">
        <f t="shared" si="72"/>
        <v>127.47024338248356</v>
      </c>
      <c r="M24" s="855">
        <f t="shared" si="72"/>
        <v>160.02604166666669</v>
      </c>
      <c r="N24" s="855">
        <f t="shared" si="72"/>
        <v>133.51612763936268</v>
      </c>
      <c r="O24" s="855">
        <f t="shared" si="72"/>
        <v>111.98023328287773</v>
      </c>
      <c r="P24" s="855">
        <f t="shared" si="72"/>
        <v>105.93424665170794</v>
      </c>
      <c r="Q24" s="855">
        <f t="shared" si="72"/>
        <v>94.525630593978846</v>
      </c>
      <c r="R24" s="855">
        <f t="shared" si="72"/>
        <v>91.711134827463539</v>
      </c>
      <c r="S24" s="855">
        <f t="shared" si="72"/>
        <v>113.97182575968408</v>
      </c>
      <c r="T24" s="855">
        <v>111.48912657378538</v>
      </c>
      <c r="U24" s="855">
        <f>U22/Q22*100</f>
        <v>153.5171986365045</v>
      </c>
      <c r="V24" s="855">
        <f>V22/R22*100</f>
        <v>161.04097609140277</v>
      </c>
      <c r="W24" s="855">
        <f>W22/S22*100</f>
        <v>110.71021604148741</v>
      </c>
      <c r="X24" s="855">
        <v>116.02119324081941</v>
      </c>
      <c r="Y24" s="855">
        <f>Y22/U22*100</f>
        <v>97.194186515946711</v>
      </c>
      <c r="Z24" s="855">
        <f>Z22/V22*100</f>
        <v>106.87571165805379</v>
      </c>
      <c r="AA24" s="855">
        <f>AA22/W22*100</f>
        <v>107.46116601724553</v>
      </c>
      <c r="AB24" s="855">
        <v>105.12911788936239</v>
      </c>
      <c r="AC24" s="855">
        <f>AC22/Y22*100</f>
        <v>118.81850698050076</v>
      </c>
      <c r="AD24" s="855">
        <f>AD22/Z22*100</f>
        <v>111.77675790853958</v>
      </c>
      <c r="AE24" s="855">
        <f>AE22/AA22*100</f>
        <v>113.08286990431698</v>
      </c>
      <c r="AF24" s="855">
        <v>119.0704694090786</v>
      </c>
      <c r="AG24" s="855">
        <f>AG22/AC22*100</f>
        <v>97.615070887550985</v>
      </c>
      <c r="AH24" s="855">
        <f>AH22/AD22*100</f>
        <v>100.8285064887455</v>
      </c>
      <c r="AI24" s="855">
        <f>AI22/AE22*100</f>
        <v>123.87924254340857</v>
      </c>
      <c r="AJ24" s="855">
        <v>121.74185056387923</v>
      </c>
      <c r="AK24" s="855">
        <f>AK22/AG22*100</f>
        <v>124.52548645099677</v>
      </c>
      <c r="AL24" s="855">
        <f>AL22/AH22*100</f>
        <v>130.15197789412449</v>
      </c>
      <c r="AM24" s="856"/>
      <c r="AN24" s="857"/>
      <c r="AO24" s="857"/>
      <c r="AP24" s="857"/>
      <c r="AQ24" s="857"/>
      <c r="AR24" s="857"/>
      <c r="AS24" s="857"/>
      <c r="AT24" s="857"/>
      <c r="AU24" s="857"/>
      <c r="AV24" s="857"/>
      <c r="AW24" s="857"/>
      <c r="AX24" s="857"/>
      <c r="AY24" s="858">
        <f>AY22/AI22*100</f>
        <v>117.40853403287473</v>
      </c>
      <c r="AZ24" s="855">
        <v>119.56218507024394</v>
      </c>
      <c r="BA24" s="855">
        <f t="shared" ref="BA24:BO24" si="73">BA22/AK22*100</f>
        <v>123.23091917110037</v>
      </c>
      <c r="BB24" s="855">
        <f t="shared" si="73"/>
        <v>115.07249210827723</v>
      </c>
      <c r="BC24" s="856">
        <f t="shared" si="73"/>
        <v>138.37029815582093</v>
      </c>
      <c r="BD24" s="857">
        <f t="shared" si="73"/>
        <v>109.55368979231108</v>
      </c>
      <c r="BE24" s="857">
        <f t="shared" si="73"/>
        <v>137.25692398350029</v>
      </c>
      <c r="BF24" s="857">
        <f t="shared" si="73"/>
        <v>131.32023490176178</v>
      </c>
      <c r="BG24" s="857">
        <f t="shared" si="73"/>
        <v>76.001628664495115</v>
      </c>
      <c r="BH24" s="857">
        <f t="shared" si="73"/>
        <v>88.921766743648959</v>
      </c>
      <c r="BI24" s="857">
        <f t="shared" si="73"/>
        <v>127.17199520079046</v>
      </c>
      <c r="BJ24" s="857">
        <f t="shared" si="73"/>
        <v>142.48286693318104</v>
      </c>
      <c r="BK24" s="857">
        <f t="shared" si="73"/>
        <v>129.60991666083061</v>
      </c>
      <c r="BL24" s="857">
        <f t="shared" si="73"/>
        <v>121.31963499457596</v>
      </c>
      <c r="BM24" s="857">
        <f t="shared" si="73"/>
        <v>128.75945630112554</v>
      </c>
      <c r="BN24" s="857">
        <f t="shared" si="73"/>
        <v>94.066432106863857</v>
      </c>
      <c r="BO24" s="1114">
        <f t="shared" si="73"/>
        <v>118.86750968600698</v>
      </c>
      <c r="BP24" s="855">
        <v>111.88862715327164</v>
      </c>
      <c r="BQ24" s="855">
        <f t="shared" ref="BQ24:CD24" si="74">BQ22/BA22*100</f>
        <v>113.87286234749577</v>
      </c>
      <c r="BR24" s="855">
        <f t="shared" si="74"/>
        <v>116.83194756327002</v>
      </c>
      <c r="BS24" s="856">
        <f t="shared" si="74"/>
        <v>112.33560356975106</v>
      </c>
      <c r="BT24" s="869">
        <f t="shared" si="74"/>
        <v>103.66247176508551</v>
      </c>
      <c r="BU24" s="869">
        <f t="shared" si="74"/>
        <v>88.483417409037244</v>
      </c>
      <c r="BV24" s="869">
        <f t="shared" si="74"/>
        <v>140.69452879147573</v>
      </c>
      <c r="BW24" s="869">
        <f t="shared" si="74"/>
        <v>213.13618343512269</v>
      </c>
      <c r="BX24" s="869">
        <f t="shared" si="74"/>
        <v>182.39590942293646</v>
      </c>
      <c r="BY24" s="869">
        <f t="shared" si="74"/>
        <v>111.81530606581941</v>
      </c>
      <c r="BZ24" s="869">
        <f t="shared" si="74"/>
        <v>96.472769176812463</v>
      </c>
      <c r="CA24" s="869">
        <f t="shared" si="74"/>
        <v>113.45436861727995</v>
      </c>
      <c r="CB24" s="869">
        <f t="shared" si="74"/>
        <v>104.23942772985484</v>
      </c>
      <c r="CC24" s="869">
        <f t="shared" si="74"/>
        <v>109.90207786004298</v>
      </c>
      <c r="CD24" s="857">
        <f t="shared" si="74"/>
        <v>152.56117661975404</v>
      </c>
      <c r="CE24" s="858">
        <f>CE22/SUM(BC22:BN22)*100</f>
        <v>121.78418776714075</v>
      </c>
      <c r="CF24" s="858">
        <f t="shared" ref="CF24:CT24" si="75">CF22/BP22*100</f>
        <v>115.47414739278801</v>
      </c>
      <c r="CG24" s="856">
        <f t="shared" si="75"/>
        <v>132.43917157203202</v>
      </c>
      <c r="CH24" s="856">
        <f t="shared" si="75"/>
        <v>133.24294560113037</v>
      </c>
      <c r="CI24" s="1262">
        <f t="shared" si="75"/>
        <v>85.323786128678208</v>
      </c>
      <c r="CJ24" s="1278">
        <f t="shared" si="75"/>
        <v>44.046692607003891</v>
      </c>
      <c r="CK24" s="1278">
        <f t="shared" si="75"/>
        <v>86.948083454633675</v>
      </c>
      <c r="CL24" s="1278">
        <f t="shared" si="75"/>
        <v>101.09480458326794</v>
      </c>
      <c r="CM24" s="1278">
        <f t="shared" si="75"/>
        <v>126.99075005027147</v>
      </c>
      <c r="CN24" s="1278">
        <f t="shared" si="75"/>
        <v>114.94682507898366</v>
      </c>
      <c r="CO24" s="1418">
        <f t="shared" si="75"/>
        <v>130.91125670041691</v>
      </c>
      <c r="CP24" s="1418">
        <f t="shared" si="75"/>
        <v>122.72656452869384</v>
      </c>
      <c r="CQ24" s="1418">
        <f t="shared" si="75"/>
        <v>109.85378863647188</v>
      </c>
      <c r="CR24" s="1418">
        <f t="shared" si="75"/>
        <v>136.5576748410536</v>
      </c>
      <c r="CS24" s="1418">
        <f t="shared" si="75"/>
        <v>106.82371349095968</v>
      </c>
      <c r="CT24" s="1418">
        <f t="shared" si="75"/>
        <v>103.68585082069394</v>
      </c>
      <c r="CU24" s="1619">
        <f>CU22/SUM(BS22:CD22)*100</f>
        <v>107.89455320162062</v>
      </c>
      <c r="CV24" s="858">
        <f t="shared" ref="CV24:DJ24" si="76">CV22/CF22*100</f>
        <v>129.69312324754495</v>
      </c>
      <c r="CW24" s="856">
        <f t="shared" si="76"/>
        <v>97.297971114167808</v>
      </c>
      <c r="CX24" s="1762">
        <f t="shared" si="76"/>
        <v>116.90461524066464</v>
      </c>
      <c r="CY24" s="1623">
        <f t="shared" si="76"/>
        <v>171.46707503828483</v>
      </c>
      <c r="CZ24" s="1623">
        <f t="shared" si="76"/>
        <v>321.13074204946997</v>
      </c>
      <c r="DA24" s="1623">
        <f t="shared" si="76"/>
        <v>191.81780133928572</v>
      </c>
      <c r="DB24" s="1623">
        <f t="shared" si="76"/>
        <v>102.56569498893762</v>
      </c>
      <c r="DC24" s="1623">
        <f t="shared" si="76"/>
        <v>93.535489489727254</v>
      </c>
      <c r="DD24" s="1623">
        <f t="shared" si="76"/>
        <v>104.27764013626511</v>
      </c>
      <c r="DE24" s="1623">
        <f t="shared" si="76"/>
        <v>103.37427964816499</v>
      </c>
      <c r="DF24" s="1623">
        <f t="shared" si="76"/>
        <v>101.98468113918157</v>
      </c>
      <c r="DG24" s="1623">
        <f t="shared" si="76"/>
        <v>57.2140813318304</v>
      </c>
      <c r="DH24" s="1623">
        <f t="shared" si="76"/>
        <v>46.624542733621546</v>
      </c>
      <c r="DI24" s="1418">
        <f t="shared" si="76"/>
        <v>58.043778989340055</v>
      </c>
      <c r="DJ24" s="1623">
        <f t="shared" si="76"/>
        <v>86.882815004809231</v>
      </c>
      <c r="DK24" s="2188">
        <f>DK22/SUM(CI22:CT22)*100</f>
        <v>100.35724748233736</v>
      </c>
      <c r="DL24" s="858">
        <f t="shared" ref="DL24:DZ24" si="77">DL22/CV22*100</f>
        <v>0</v>
      </c>
      <c r="DM24" s="856">
        <f t="shared" si="77"/>
        <v>133.11538563489046</v>
      </c>
      <c r="DN24" s="2127">
        <f t="shared" si="77"/>
        <v>94.412688672638382</v>
      </c>
      <c r="DO24" s="2517">
        <f t="shared" si="77"/>
        <v>71.302515004286931</v>
      </c>
      <c r="DP24" s="2513">
        <f t="shared" si="77"/>
        <v>0</v>
      </c>
      <c r="DQ24" s="2514">
        <f t="shared" si="77"/>
        <v>0</v>
      </c>
      <c r="DR24" s="2514">
        <f t="shared" si="77"/>
        <v>0</v>
      </c>
      <c r="DS24" s="2514">
        <f t="shared" si="77"/>
        <v>0</v>
      </c>
      <c r="DT24" s="2514">
        <f t="shared" si="77"/>
        <v>0</v>
      </c>
      <c r="DU24" s="2514">
        <f t="shared" si="77"/>
        <v>0</v>
      </c>
      <c r="DV24" s="2514">
        <f t="shared" si="77"/>
        <v>0</v>
      </c>
      <c r="DW24" s="2514">
        <f t="shared" si="77"/>
        <v>0</v>
      </c>
      <c r="DX24" s="2514">
        <f t="shared" si="77"/>
        <v>0</v>
      </c>
      <c r="DY24" s="2514">
        <f t="shared" si="77"/>
        <v>0</v>
      </c>
      <c r="DZ24" s="2515">
        <f t="shared" si="77"/>
        <v>0</v>
      </c>
      <c r="EA24" s="1417">
        <f>EA22/SUM(CY22:DJ22)*100</f>
        <v>7.5664753470668966</v>
      </c>
      <c r="EB24" s="870" t="e">
        <f>EB22/DL22*100</f>
        <v>#DIV/0!</v>
      </c>
      <c r="EC24" s="870">
        <f>EC22/DM22*100</f>
        <v>0</v>
      </c>
      <c r="ED24" s="870">
        <f>ED22/DN22*100</f>
        <v>0</v>
      </c>
    </row>
    <row r="25" spans="2:134" ht="27.75" customHeight="1" thickBot="1">
      <c r="B25" s="108"/>
      <c r="C25" s="108"/>
      <c r="D25" s="2815" t="s">
        <v>60</v>
      </c>
      <c r="E25" s="135">
        <v>9550</v>
      </c>
      <c r="F25" s="135">
        <v>7948</v>
      </c>
      <c r="G25" s="135">
        <v>6565</v>
      </c>
      <c r="H25" s="136">
        <v>6993</v>
      </c>
      <c r="I25" s="137">
        <v>3118</v>
      </c>
      <c r="J25" s="670">
        <v>3173</v>
      </c>
      <c r="K25" s="135">
        <v>7432</v>
      </c>
      <c r="L25" s="136">
        <v>7356</v>
      </c>
      <c r="M25" s="137">
        <v>3726</v>
      </c>
      <c r="N25" s="670">
        <v>3277</v>
      </c>
      <c r="O25" s="135">
        <v>7141</v>
      </c>
      <c r="P25" s="136">
        <v>6985</v>
      </c>
      <c r="Q25" s="137">
        <v>3238</v>
      </c>
      <c r="R25" s="670">
        <v>3254</v>
      </c>
      <c r="S25" s="135">
        <v>7700</v>
      </c>
      <c r="T25" s="136">
        <v>7809</v>
      </c>
      <c r="U25" s="137">
        <v>3736</v>
      </c>
      <c r="V25" s="670">
        <v>3832</v>
      </c>
      <c r="W25" s="135">
        <v>7788</v>
      </c>
      <c r="X25" s="136">
        <v>7954</v>
      </c>
      <c r="Y25" s="137">
        <v>3725</v>
      </c>
      <c r="Z25" s="670">
        <v>3804</v>
      </c>
      <c r="AA25" s="135">
        <v>7907</v>
      </c>
      <c r="AB25" s="136">
        <v>8044</v>
      </c>
      <c r="AC25" s="137">
        <v>3994</v>
      </c>
      <c r="AD25" s="670">
        <v>3661</v>
      </c>
      <c r="AE25" s="135">
        <v>9759</v>
      </c>
      <c r="AF25" s="136">
        <v>10099</v>
      </c>
      <c r="AG25" s="137">
        <v>4965</v>
      </c>
      <c r="AH25" s="670">
        <v>5264</v>
      </c>
      <c r="AI25" s="135">
        <v>10148</v>
      </c>
      <c r="AJ25" s="136">
        <v>10236</v>
      </c>
      <c r="AK25" s="137">
        <v>5301</v>
      </c>
      <c r="AL25" s="670">
        <v>5384</v>
      </c>
      <c r="AM25" s="138">
        <v>650</v>
      </c>
      <c r="AN25" s="139">
        <v>851</v>
      </c>
      <c r="AO25" s="139">
        <v>1021</v>
      </c>
      <c r="AP25" s="139">
        <v>767</v>
      </c>
      <c r="AQ25" s="139">
        <v>875</v>
      </c>
      <c r="AR25" s="139">
        <v>1160</v>
      </c>
      <c r="AS25" s="139">
        <v>751</v>
      </c>
      <c r="AT25" s="139">
        <v>783</v>
      </c>
      <c r="AU25" s="139">
        <v>741</v>
      </c>
      <c r="AV25" s="139">
        <v>970</v>
      </c>
      <c r="AW25" s="139">
        <v>700</v>
      </c>
      <c r="AX25" s="139">
        <v>635</v>
      </c>
      <c r="AY25" s="140">
        <f>SUM(AM25:AX25)</f>
        <v>9904</v>
      </c>
      <c r="AZ25" s="136">
        <v>9873</v>
      </c>
      <c r="BA25" s="137">
        <v>5324</v>
      </c>
      <c r="BB25" s="670">
        <v>5077</v>
      </c>
      <c r="BC25" s="138">
        <v>709</v>
      </c>
      <c r="BD25" s="139">
        <v>829</v>
      </c>
      <c r="BE25" s="139">
        <v>953</v>
      </c>
      <c r="BF25" s="139">
        <v>920</v>
      </c>
      <c r="BG25" s="139">
        <v>905</v>
      </c>
      <c r="BH25" s="139">
        <v>1055</v>
      </c>
      <c r="BI25" s="139">
        <v>737</v>
      </c>
      <c r="BJ25" s="139">
        <v>704</v>
      </c>
      <c r="BK25" s="139">
        <v>713</v>
      </c>
      <c r="BL25" s="139">
        <v>860</v>
      </c>
      <c r="BM25" s="139">
        <v>794</v>
      </c>
      <c r="BN25" s="139">
        <v>793</v>
      </c>
      <c r="BO25" s="165">
        <f>SUM(BC25:BN25)</f>
        <v>9972</v>
      </c>
      <c r="BP25" s="136">
        <v>10027</v>
      </c>
      <c r="BQ25" s="137">
        <v>5371</v>
      </c>
      <c r="BR25" s="670">
        <v>5034</v>
      </c>
      <c r="BS25" s="138">
        <v>806</v>
      </c>
      <c r="BT25" s="143">
        <v>827</v>
      </c>
      <c r="BU25" s="143">
        <v>913</v>
      </c>
      <c r="BV25" s="143">
        <v>807</v>
      </c>
      <c r="BW25" s="143">
        <v>952</v>
      </c>
      <c r="BX25" s="143">
        <v>1066</v>
      </c>
      <c r="BY25" s="143">
        <v>855</v>
      </c>
      <c r="BZ25" s="143">
        <v>920</v>
      </c>
      <c r="CA25" s="143">
        <v>837</v>
      </c>
      <c r="CB25" s="143">
        <v>992</v>
      </c>
      <c r="CC25" s="143">
        <v>989</v>
      </c>
      <c r="CD25" s="139">
        <v>804</v>
      </c>
      <c r="CE25" s="998">
        <f>SUM(BS25:CD25)</f>
        <v>10768</v>
      </c>
      <c r="CF25" s="987">
        <v>10635</v>
      </c>
      <c r="CG25" s="981">
        <v>5371</v>
      </c>
      <c r="CH25" s="983">
        <v>5437</v>
      </c>
      <c r="CI25" s="1158">
        <v>811</v>
      </c>
      <c r="CJ25" s="143">
        <v>865</v>
      </c>
      <c r="CK25" s="143">
        <v>737</v>
      </c>
      <c r="CL25" s="143">
        <v>413</v>
      </c>
      <c r="CM25" s="143">
        <v>694</v>
      </c>
      <c r="CN25" s="143">
        <v>1673</v>
      </c>
      <c r="CO25" s="1358">
        <v>628</v>
      </c>
      <c r="CP25" s="1358">
        <v>433</v>
      </c>
      <c r="CQ25" s="1358">
        <v>448</v>
      </c>
      <c r="CR25" s="1358">
        <v>748</v>
      </c>
      <c r="CS25" s="1358">
        <v>1159</v>
      </c>
      <c r="CT25" s="1358">
        <v>1241</v>
      </c>
      <c r="CU25" s="162">
        <f>SUM(CI25:CT25)</f>
        <v>9850</v>
      </c>
      <c r="CV25" s="987">
        <v>10252</v>
      </c>
      <c r="CW25" s="981">
        <v>5193</v>
      </c>
      <c r="CX25" s="1750">
        <v>4289</v>
      </c>
      <c r="CY25" s="1358">
        <v>894</v>
      </c>
      <c r="CZ25" s="1358">
        <v>865</v>
      </c>
      <c r="DA25" s="1358">
        <v>1056</v>
      </c>
      <c r="DB25" s="1358">
        <v>1000</v>
      </c>
      <c r="DC25" s="1358">
        <v>1119</v>
      </c>
      <c r="DD25" s="1358">
        <v>1095</v>
      </c>
      <c r="DE25" s="1358">
        <v>899</v>
      </c>
      <c r="DF25" s="1358">
        <v>686</v>
      </c>
      <c r="DG25" s="1358">
        <v>772</v>
      </c>
      <c r="DH25" s="1358">
        <v>741</v>
      </c>
      <c r="DI25" s="1358">
        <v>729</v>
      </c>
      <c r="DJ25" s="1358">
        <v>665</v>
      </c>
      <c r="DK25" s="1829">
        <f>SUM(CY25:DJ25)</f>
        <v>10521</v>
      </c>
      <c r="DL25" s="987"/>
      <c r="DM25" s="981">
        <f>CY25+CZ25+DA25+DB25+DC25+DD25</f>
        <v>6029</v>
      </c>
      <c r="DN25" s="2126">
        <v>5571</v>
      </c>
      <c r="DO25" s="2431">
        <v>639</v>
      </c>
      <c r="DP25" s="2418"/>
      <c r="DQ25" s="2221"/>
      <c r="DR25" s="2221"/>
      <c r="DS25" s="2221"/>
      <c r="DT25" s="2221"/>
      <c r="DU25" s="2221"/>
      <c r="DV25" s="2221"/>
      <c r="DW25" s="2221"/>
      <c r="DX25" s="2221"/>
      <c r="DY25" s="2221"/>
      <c r="DZ25" s="2511"/>
      <c r="EA25" s="1356">
        <f>SUM(DO25:DZ25)</f>
        <v>639</v>
      </c>
      <c r="EB25" s="2130"/>
      <c r="EC25" s="2131"/>
      <c r="ED25" s="1421"/>
    </row>
    <row r="26" spans="2:134" ht="27.75" customHeight="1" thickBot="1">
      <c r="B26" s="108"/>
      <c r="C26" s="108"/>
      <c r="D26" s="2815"/>
      <c r="E26" s="633"/>
      <c r="F26" s="633"/>
      <c r="G26" s="598">
        <f t="shared" ref="G26:CF26" si="78">G27-100</f>
        <v>-17.400603925515853</v>
      </c>
      <c r="H26" s="599">
        <f t="shared" si="78"/>
        <v>-3.0769230769230802</v>
      </c>
      <c r="I26" s="600">
        <f>I27-100</f>
        <v>-35.09575353871773</v>
      </c>
      <c r="J26" s="673">
        <f>J27-100</f>
        <v>-25.795135640785787</v>
      </c>
      <c r="K26" s="598">
        <f t="shared" si="78"/>
        <v>13.206397562833217</v>
      </c>
      <c r="L26" s="599">
        <f t="shared" si="78"/>
        <v>5.1909051909051982</v>
      </c>
      <c r="M26" s="600">
        <f>M27-100</f>
        <v>19.499679281590758</v>
      </c>
      <c r="N26" s="673">
        <f>N27-100</f>
        <v>3.2776552158840104</v>
      </c>
      <c r="O26" s="598">
        <f t="shared" si="78"/>
        <v>-3.9155005382131378</v>
      </c>
      <c r="P26" s="599">
        <f t="shared" si="78"/>
        <v>-5.0435019032082664</v>
      </c>
      <c r="Q26" s="600">
        <f>Q27-100</f>
        <v>-13.097155126140635</v>
      </c>
      <c r="R26" s="673">
        <f>R27-100</f>
        <v>-0.70186145865120864</v>
      </c>
      <c r="S26" s="598">
        <f t="shared" si="78"/>
        <v>7.8280352891751903</v>
      </c>
      <c r="T26" s="599">
        <f t="shared" si="78"/>
        <v>11.796707229778107</v>
      </c>
      <c r="U26" s="600">
        <f>U27-100</f>
        <v>15.379864113650399</v>
      </c>
      <c r="V26" s="673">
        <f>V27-100</f>
        <v>17.762753534111852</v>
      </c>
      <c r="W26" s="598">
        <f t="shared" si="78"/>
        <v>1.1428571428571388</v>
      </c>
      <c r="X26" s="599">
        <f t="shared" si="78"/>
        <v>1.8568318606735801</v>
      </c>
      <c r="Y26" s="600">
        <f>Y27-100</f>
        <v>-0.29443254817986997</v>
      </c>
      <c r="Z26" s="673">
        <f>Z27-100</f>
        <v>-0.73068893528184731</v>
      </c>
      <c r="AA26" s="598">
        <f t="shared" si="78"/>
        <v>1.5279917822290656</v>
      </c>
      <c r="AB26" s="599">
        <f t="shared" si="78"/>
        <v>1.1315061604224326</v>
      </c>
      <c r="AC26" s="600">
        <f>AC27-100</f>
        <v>7.2214765100671059</v>
      </c>
      <c r="AD26" s="673">
        <f>AD27-100</f>
        <v>-3.7592008412197657</v>
      </c>
      <c r="AE26" s="598">
        <f t="shared" si="78"/>
        <v>23.422284052105738</v>
      </c>
      <c r="AF26" s="599">
        <f t="shared" si="78"/>
        <v>25.546991546494297</v>
      </c>
      <c r="AG26" s="600">
        <f>AG27-100</f>
        <v>24.311467200801189</v>
      </c>
      <c r="AH26" s="673">
        <f>AH27-100</f>
        <v>43.785850860420652</v>
      </c>
      <c r="AI26" s="598">
        <f t="shared" si="78"/>
        <v>3.986064145916572</v>
      </c>
      <c r="AJ26" s="599">
        <f t="shared" si="78"/>
        <v>1.3565699574215273</v>
      </c>
      <c r="AK26" s="600">
        <f>AK27-100</f>
        <v>6.7673716012084668</v>
      </c>
      <c r="AL26" s="673">
        <f>AL27-100</f>
        <v>2.2796352583586525</v>
      </c>
      <c r="AM26" s="483">
        <f t="shared" si="78"/>
        <v>-100</v>
      </c>
      <c r="AN26" s="601">
        <f t="shared" si="78"/>
        <v>-100</v>
      </c>
      <c r="AO26" s="601">
        <f t="shared" si="78"/>
        <v>-100</v>
      </c>
      <c r="AP26" s="601">
        <f t="shared" si="78"/>
        <v>-100</v>
      </c>
      <c r="AQ26" s="601">
        <f t="shared" si="78"/>
        <v>-100</v>
      </c>
      <c r="AR26" s="601">
        <f t="shared" si="78"/>
        <v>-100</v>
      </c>
      <c r="AS26" s="601">
        <f t="shared" si="78"/>
        <v>-100</v>
      </c>
      <c r="AT26" s="601">
        <f t="shared" si="78"/>
        <v>-100</v>
      </c>
      <c r="AU26" s="601">
        <f t="shared" si="78"/>
        <v>-100</v>
      </c>
      <c r="AV26" s="601">
        <f t="shared" si="78"/>
        <v>-100</v>
      </c>
      <c r="AW26" s="601">
        <f t="shared" si="78"/>
        <v>-100</v>
      </c>
      <c r="AX26" s="601">
        <f t="shared" si="78"/>
        <v>-100</v>
      </c>
      <c r="AY26" s="172">
        <f t="shared" si="78"/>
        <v>-2.4044146629877901</v>
      </c>
      <c r="AZ26" s="168">
        <f t="shared" si="78"/>
        <v>-3.5463071512309483</v>
      </c>
      <c r="BA26" s="600">
        <f>BA27-100</f>
        <v>0.43388039992453287</v>
      </c>
      <c r="BB26" s="673">
        <f>BB27-100</f>
        <v>-5.7020802377414554</v>
      </c>
      <c r="BC26" s="170">
        <f t="shared" si="78"/>
        <v>9.076923076923066</v>
      </c>
      <c r="BD26" s="171">
        <f t="shared" si="78"/>
        <v>-2.5851938895417135</v>
      </c>
      <c r="BE26" s="171">
        <f t="shared" si="78"/>
        <v>-6.6601371204701252</v>
      </c>
      <c r="BF26" s="171">
        <f t="shared" si="78"/>
        <v>19.947848761408096</v>
      </c>
      <c r="BG26" s="171">
        <f t="shared" si="78"/>
        <v>3.4285714285714306</v>
      </c>
      <c r="BH26" s="171">
        <f t="shared" si="78"/>
        <v>-9.051724137931032</v>
      </c>
      <c r="BI26" s="171">
        <f t="shared" si="78"/>
        <v>-1.8641810918774979</v>
      </c>
      <c r="BJ26" s="171">
        <f t="shared" si="78"/>
        <v>-10.089399744572162</v>
      </c>
      <c r="BK26" s="171">
        <f t="shared" si="78"/>
        <v>-3.7786774628879982</v>
      </c>
      <c r="BL26" s="171">
        <f t="shared" si="78"/>
        <v>-11.340206185567013</v>
      </c>
      <c r="BM26" s="171">
        <f t="shared" si="78"/>
        <v>13.428571428571431</v>
      </c>
      <c r="BN26" s="171">
        <f t="shared" si="78"/>
        <v>24.881889763779526</v>
      </c>
      <c r="BO26" s="1070">
        <f t="shared" si="78"/>
        <v>0.68659127625201677</v>
      </c>
      <c r="BP26" s="168">
        <f t="shared" si="78"/>
        <v>1.5598095816874178</v>
      </c>
      <c r="BQ26" s="600">
        <f>BQ27-100</f>
        <v>0.88279489105936193</v>
      </c>
      <c r="BR26" s="673">
        <f>BR27-100</f>
        <v>-0.84695686428993611</v>
      </c>
      <c r="BS26" s="170">
        <f t="shared" si="78"/>
        <v>13.681241184767273</v>
      </c>
      <c r="BT26" s="606">
        <f t="shared" si="78"/>
        <v>-0.24125452352231491</v>
      </c>
      <c r="BU26" s="604">
        <f t="shared" si="78"/>
        <v>-4.1972717733473246</v>
      </c>
      <c r="BV26" s="604">
        <f t="shared" si="78"/>
        <v>-12.282608695652172</v>
      </c>
      <c r="BW26" s="604">
        <f t="shared" si="78"/>
        <v>5.1933701657458613</v>
      </c>
      <c r="BX26" s="604">
        <f t="shared" si="78"/>
        <v>1.0426540284360186</v>
      </c>
      <c r="BY26" s="604">
        <f t="shared" si="78"/>
        <v>16.01085481682496</v>
      </c>
      <c r="BZ26" s="604">
        <f t="shared" si="78"/>
        <v>30.681818181818187</v>
      </c>
      <c r="CA26" s="604">
        <f t="shared" si="78"/>
        <v>17.391304347826093</v>
      </c>
      <c r="CB26" s="604">
        <f t="shared" si="78"/>
        <v>15.348837209302332</v>
      </c>
      <c r="CC26" s="604">
        <f t="shared" si="78"/>
        <v>24.559193954659946</v>
      </c>
      <c r="CD26" s="601">
        <f t="shared" si="78"/>
        <v>1.3871374527112152</v>
      </c>
      <c r="CE26" s="1113">
        <f t="shared" si="78"/>
        <v>7.9823505816285518</v>
      </c>
      <c r="CF26" s="989">
        <f t="shared" si="78"/>
        <v>6.0636282038496034</v>
      </c>
      <c r="CG26" s="1111">
        <f>CG27-100</f>
        <v>0</v>
      </c>
      <c r="CH26" s="985">
        <f>CH27-100</f>
        <v>8.005562177195074</v>
      </c>
      <c r="CI26" s="1254">
        <f t="shared" ref="CI26:CV26" si="79">CI27-100</f>
        <v>0.62034739454092858</v>
      </c>
      <c r="CJ26" s="175">
        <f t="shared" si="79"/>
        <v>4.5949214026602192</v>
      </c>
      <c r="CK26" s="604">
        <f t="shared" si="79"/>
        <v>-19.277108433734938</v>
      </c>
      <c r="CL26" s="604">
        <f t="shared" si="79"/>
        <v>-48.822800495662953</v>
      </c>
      <c r="CM26" s="604">
        <f t="shared" si="79"/>
        <v>-27.100840336134453</v>
      </c>
      <c r="CN26" s="604">
        <f t="shared" si="79"/>
        <v>56.941838649155727</v>
      </c>
      <c r="CO26" s="1413">
        <f t="shared" si="79"/>
        <v>-26.549707602339183</v>
      </c>
      <c r="CP26" s="1413">
        <f t="shared" si="79"/>
        <v>-52.934782608695649</v>
      </c>
      <c r="CQ26" s="1413">
        <f t="shared" si="79"/>
        <v>-46.475507765830351</v>
      </c>
      <c r="CR26" s="1413">
        <f t="shared" si="79"/>
        <v>-24.596774193548384</v>
      </c>
      <c r="CS26" s="1411">
        <f t="shared" si="79"/>
        <v>17.189079878665311</v>
      </c>
      <c r="CT26" s="1413">
        <f t="shared" si="79"/>
        <v>54.353233830845795</v>
      </c>
      <c r="CU26" s="1618">
        <f t="shared" si="79"/>
        <v>-8.5252600297176855</v>
      </c>
      <c r="CV26" s="989">
        <f t="shared" si="79"/>
        <v>-3.6013164080865039</v>
      </c>
      <c r="CW26" s="1111">
        <f>CW27-100</f>
        <v>-3.3140942096443951</v>
      </c>
      <c r="CX26" s="1761">
        <f>CX27-100</f>
        <v>-21.114585249218322</v>
      </c>
      <c r="CY26" s="1413">
        <f t="shared" ref="CY26:DL26" si="80">CY27-100</f>
        <v>10.234278668310722</v>
      </c>
      <c r="CZ26" s="1413">
        <f t="shared" si="80"/>
        <v>0</v>
      </c>
      <c r="DA26" s="1413">
        <f t="shared" si="80"/>
        <v>43.283582089552226</v>
      </c>
      <c r="DB26" s="1413">
        <f t="shared" si="80"/>
        <v>142.13075060532688</v>
      </c>
      <c r="DC26" s="1413">
        <f t="shared" si="80"/>
        <v>61.239193083573497</v>
      </c>
      <c r="DD26" s="1413">
        <f t="shared" si="80"/>
        <v>-34.548714883442926</v>
      </c>
      <c r="DE26" s="1413">
        <f t="shared" si="80"/>
        <v>43.152866242038215</v>
      </c>
      <c r="DF26" s="1413">
        <f t="shared" si="80"/>
        <v>58.429561200923786</v>
      </c>
      <c r="DG26" s="1413">
        <f t="shared" si="80"/>
        <v>72.321428571428584</v>
      </c>
      <c r="DH26" s="1413">
        <f t="shared" si="80"/>
        <v>-0.93582887700534911</v>
      </c>
      <c r="DI26" s="1413">
        <f t="shared" si="80"/>
        <v>-37.100949094046584</v>
      </c>
      <c r="DJ26" s="1413">
        <f t="shared" si="80"/>
        <v>-46.414182111200638</v>
      </c>
      <c r="DK26" s="2187">
        <f t="shared" si="80"/>
        <v>6.812182741116743</v>
      </c>
      <c r="DL26" s="989">
        <f t="shared" si="80"/>
        <v>-100</v>
      </c>
      <c r="DM26" s="1111">
        <f>DM27-100</f>
        <v>16.09859426150588</v>
      </c>
      <c r="DN26" s="1578">
        <f>DN27-100</f>
        <v>29.890417346700872</v>
      </c>
      <c r="DO26" s="2503">
        <f t="shared" ref="DO26:EB26" si="81">DO27-100</f>
        <v>-28.523489932885909</v>
      </c>
      <c r="DP26" s="2494">
        <f t="shared" si="81"/>
        <v>-100</v>
      </c>
      <c r="DQ26" s="2482">
        <f t="shared" si="81"/>
        <v>-100</v>
      </c>
      <c r="DR26" s="2482">
        <f t="shared" si="81"/>
        <v>-100</v>
      </c>
      <c r="DS26" s="2482">
        <f t="shared" si="81"/>
        <v>-100</v>
      </c>
      <c r="DT26" s="2482">
        <f t="shared" si="81"/>
        <v>-100</v>
      </c>
      <c r="DU26" s="2482">
        <f t="shared" si="81"/>
        <v>-100</v>
      </c>
      <c r="DV26" s="2482">
        <f t="shared" si="81"/>
        <v>-100</v>
      </c>
      <c r="DW26" s="2482">
        <f t="shared" si="81"/>
        <v>-100</v>
      </c>
      <c r="DX26" s="2482">
        <f t="shared" si="81"/>
        <v>-100</v>
      </c>
      <c r="DY26" s="2482">
        <f t="shared" si="81"/>
        <v>-100</v>
      </c>
      <c r="DZ26" s="2512">
        <f t="shared" si="81"/>
        <v>-100</v>
      </c>
      <c r="EA26" s="1408">
        <f t="shared" si="81"/>
        <v>-93.926432848588533</v>
      </c>
      <c r="EB26" s="2132" t="e">
        <f t="shared" si="81"/>
        <v>#DIV/0!</v>
      </c>
      <c r="EC26" s="2133">
        <f>EC27-100</f>
        <v>-100</v>
      </c>
      <c r="ED26" s="1459">
        <f>ED27-100</f>
        <v>-100</v>
      </c>
    </row>
    <row r="27" spans="2:134" s="865" customFormat="1" ht="27.75" hidden="1" customHeight="1" thickBot="1">
      <c r="B27" s="866"/>
      <c r="C27" s="866"/>
      <c r="D27" s="2815"/>
      <c r="E27" s="855">
        <v>115.3799685876</v>
      </c>
      <c r="F27" s="855">
        <f>F25/E25*100</f>
        <v>83.225130890052355</v>
      </c>
      <c r="G27" s="855">
        <f>G25/F25*100</f>
        <v>82.599396074484147</v>
      </c>
      <c r="H27" s="855">
        <v>96.92307692307692</v>
      </c>
      <c r="I27" s="867">
        <v>64.90424646128227</v>
      </c>
      <c r="J27" s="868">
        <v>74.204864359214213</v>
      </c>
      <c r="K27" s="855">
        <f t="shared" ref="K27:S27" si="82">K25/G25*100</f>
        <v>113.20639756283322</v>
      </c>
      <c r="L27" s="855">
        <f t="shared" si="82"/>
        <v>105.1909051909052</v>
      </c>
      <c r="M27" s="855">
        <f t="shared" si="82"/>
        <v>119.49967928159076</v>
      </c>
      <c r="N27" s="855">
        <f t="shared" si="82"/>
        <v>103.27765521588401</v>
      </c>
      <c r="O27" s="855">
        <f t="shared" si="82"/>
        <v>96.084499461786862</v>
      </c>
      <c r="P27" s="855">
        <f t="shared" si="82"/>
        <v>94.956498096791734</v>
      </c>
      <c r="Q27" s="855">
        <f t="shared" si="82"/>
        <v>86.902844873859365</v>
      </c>
      <c r="R27" s="855">
        <f t="shared" si="82"/>
        <v>99.298138541348791</v>
      </c>
      <c r="S27" s="855">
        <f t="shared" si="82"/>
        <v>107.82803528917519</v>
      </c>
      <c r="T27" s="855">
        <v>111.79670722977811</v>
      </c>
      <c r="U27" s="855">
        <f>U25/Q25*100</f>
        <v>115.3798641136504</v>
      </c>
      <c r="V27" s="855">
        <f>V25/R25*100</f>
        <v>117.76275353411185</v>
      </c>
      <c r="W27" s="855">
        <f>W25/S25*100</f>
        <v>101.14285714285714</v>
      </c>
      <c r="X27" s="855">
        <v>101.85683186067358</v>
      </c>
      <c r="Y27" s="855">
        <f>Y25/U25*100</f>
        <v>99.70556745182013</v>
      </c>
      <c r="Z27" s="855">
        <f>Z25/V25*100</f>
        <v>99.269311064718153</v>
      </c>
      <c r="AA27" s="855">
        <f>AA25/W25*100</f>
        <v>101.52799178222907</v>
      </c>
      <c r="AB27" s="855">
        <v>101.13150616042243</v>
      </c>
      <c r="AC27" s="855">
        <f>AC25/Y25*100</f>
        <v>107.22147651006711</v>
      </c>
      <c r="AD27" s="855">
        <f>AD25/Z25*100</f>
        <v>96.240799158780234</v>
      </c>
      <c r="AE27" s="855">
        <f>AE25/AA25*100</f>
        <v>123.42228405210574</v>
      </c>
      <c r="AF27" s="855">
        <v>125.5469915464943</v>
      </c>
      <c r="AG27" s="855">
        <f>AG25/AC25*100</f>
        <v>124.31146720080119</v>
      </c>
      <c r="AH27" s="855">
        <f>AH25/AD25*100</f>
        <v>143.78585086042065</v>
      </c>
      <c r="AI27" s="855">
        <f>AI25/AE25*100</f>
        <v>103.98606414591657</v>
      </c>
      <c r="AJ27" s="855">
        <v>101.35656995742153</v>
      </c>
      <c r="AK27" s="855">
        <f>AK25/AG25*100</f>
        <v>106.76737160120847</v>
      </c>
      <c r="AL27" s="855">
        <f>AL25/AH25*100</f>
        <v>102.27963525835865</v>
      </c>
      <c r="AM27" s="856"/>
      <c r="AN27" s="857"/>
      <c r="AO27" s="857"/>
      <c r="AP27" s="857"/>
      <c r="AQ27" s="857"/>
      <c r="AR27" s="857"/>
      <c r="AS27" s="857"/>
      <c r="AT27" s="857"/>
      <c r="AU27" s="857"/>
      <c r="AV27" s="857"/>
      <c r="AW27" s="857"/>
      <c r="AX27" s="857"/>
      <c r="AY27" s="858">
        <f>AY25/AI25*100</f>
        <v>97.59558533701221</v>
      </c>
      <c r="AZ27" s="855">
        <v>96.453692848769052</v>
      </c>
      <c r="BA27" s="855">
        <f t="shared" ref="BA27:BO27" si="83">BA25/AK25*100</f>
        <v>100.43388039992453</v>
      </c>
      <c r="BB27" s="855">
        <f t="shared" si="83"/>
        <v>94.297919762258545</v>
      </c>
      <c r="BC27" s="856">
        <f t="shared" si="83"/>
        <v>109.07692307692307</v>
      </c>
      <c r="BD27" s="857">
        <f t="shared" si="83"/>
        <v>97.414806110458287</v>
      </c>
      <c r="BE27" s="857">
        <f t="shared" si="83"/>
        <v>93.339862879529875</v>
      </c>
      <c r="BF27" s="857">
        <f t="shared" si="83"/>
        <v>119.9478487614081</v>
      </c>
      <c r="BG27" s="857">
        <f t="shared" si="83"/>
        <v>103.42857142857143</v>
      </c>
      <c r="BH27" s="857">
        <f t="shared" si="83"/>
        <v>90.948275862068968</v>
      </c>
      <c r="BI27" s="857">
        <f t="shared" si="83"/>
        <v>98.135818908122502</v>
      </c>
      <c r="BJ27" s="857">
        <f t="shared" si="83"/>
        <v>89.910600255427838</v>
      </c>
      <c r="BK27" s="857">
        <f t="shared" si="83"/>
        <v>96.221322537112002</v>
      </c>
      <c r="BL27" s="857">
        <f t="shared" si="83"/>
        <v>88.659793814432987</v>
      </c>
      <c r="BM27" s="857">
        <f t="shared" si="83"/>
        <v>113.42857142857143</v>
      </c>
      <c r="BN27" s="857">
        <f t="shared" si="83"/>
        <v>124.88188976377953</v>
      </c>
      <c r="BO27" s="1114">
        <f t="shared" si="83"/>
        <v>100.68659127625202</v>
      </c>
      <c r="BP27" s="855">
        <v>101.55980958168742</v>
      </c>
      <c r="BQ27" s="855">
        <f t="shared" ref="BQ27:CD27" si="84">BQ25/BA25*100</f>
        <v>100.88279489105936</v>
      </c>
      <c r="BR27" s="855">
        <f t="shared" si="84"/>
        <v>99.153043135710064</v>
      </c>
      <c r="BS27" s="856">
        <f t="shared" si="84"/>
        <v>113.68124118476727</v>
      </c>
      <c r="BT27" s="869">
        <f t="shared" si="84"/>
        <v>99.758745476477685</v>
      </c>
      <c r="BU27" s="869">
        <f t="shared" si="84"/>
        <v>95.802728226652675</v>
      </c>
      <c r="BV27" s="869">
        <f t="shared" si="84"/>
        <v>87.717391304347828</v>
      </c>
      <c r="BW27" s="869">
        <f t="shared" si="84"/>
        <v>105.19337016574586</v>
      </c>
      <c r="BX27" s="869">
        <f t="shared" si="84"/>
        <v>101.04265402843602</v>
      </c>
      <c r="BY27" s="869">
        <f t="shared" si="84"/>
        <v>116.01085481682496</v>
      </c>
      <c r="BZ27" s="869">
        <f t="shared" si="84"/>
        <v>130.68181818181819</v>
      </c>
      <c r="CA27" s="869">
        <f t="shared" si="84"/>
        <v>117.39130434782609</v>
      </c>
      <c r="CB27" s="869">
        <f t="shared" si="84"/>
        <v>115.34883720930233</v>
      </c>
      <c r="CC27" s="869">
        <f t="shared" si="84"/>
        <v>124.55919395465995</v>
      </c>
      <c r="CD27" s="857">
        <f t="shared" si="84"/>
        <v>101.38713745271122</v>
      </c>
      <c r="CE27" s="858">
        <f>CE25/SUM(BC25:BN25)*100</f>
        <v>107.98235058162855</v>
      </c>
      <c r="CF27" s="858">
        <f t="shared" ref="CF27:CT27" si="85">CF25/BP25*100</f>
        <v>106.0636282038496</v>
      </c>
      <c r="CG27" s="856">
        <f t="shared" si="85"/>
        <v>100</v>
      </c>
      <c r="CH27" s="856">
        <f t="shared" si="85"/>
        <v>108.00556217719507</v>
      </c>
      <c r="CI27" s="1262">
        <f t="shared" si="85"/>
        <v>100.62034739454093</v>
      </c>
      <c r="CJ27" s="1278">
        <f t="shared" si="85"/>
        <v>104.59492140266022</v>
      </c>
      <c r="CK27" s="1278">
        <f t="shared" si="85"/>
        <v>80.722891566265062</v>
      </c>
      <c r="CL27" s="1278">
        <f t="shared" si="85"/>
        <v>51.177199504337047</v>
      </c>
      <c r="CM27" s="1278">
        <f t="shared" si="85"/>
        <v>72.899159663865547</v>
      </c>
      <c r="CN27" s="1278">
        <f t="shared" si="85"/>
        <v>156.94183864915573</v>
      </c>
      <c r="CO27" s="1418">
        <f t="shared" si="85"/>
        <v>73.450292397660817</v>
      </c>
      <c r="CP27" s="1418">
        <f t="shared" si="85"/>
        <v>47.065217391304351</v>
      </c>
      <c r="CQ27" s="1418">
        <f t="shared" si="85"/>
        <v>53.524492234169649</v>
      </c>
      <c r="CR27" s="1418">
        <f t="shared" si="85"/>
        <v>75.403225806451616</v>
      </c>
      <c r="CS27" s="1418">
        <f t="shared" si="85"/>
        <v>117.18907987866531</v>
      </c>
      <c r="CT27" s="1418">
        <f t="shared" si="85"/>
        <v>154.3532338308458</v>
      </c>
      <c r="CU27" s="1619">
        <f>CU25/SUM(BS25:CD25)*100</f>
        <v>91.474739970282315</v>
      </c>
      <c r="CV27" s="858">
        <f t="shared" ref="CV27:DJ27" si="86">CV25/CF25*100</f>
        <v>96.398683591913496</v>
      </c>
      <c r="CW27" s="856">
        <f t="shared" si="86"/>
        <v>96.685905790355605</v>
      </c>
      <c r="CX27" s="1762">
        <f t="shared" si="86"/>
        <v>78.885414750781678</v>
      </c>
      <c r="CY27" s="1623">
        <f t="shared" si="86"/>
        <v>110.23427866831072</v>
      </c>
      <c r="CZ27" s="1623">
        <f t="shared" si="86"/>
        <v>100</v>
      </c>
      <c r="DA27" s="1623">
        <f t="shared" si="86"/>
        <v>143.28358208955223</v>
      </c>
      <c r="DB27" s="1623">
        <f t="shared" si="86"/>
        <v>242.13075060532688</v>
      </c>
      <c r="DC27" s="1623">
        <f t="shared" si="86"/>
        <v>161.2391930835735</v>
      </c>
      <c r="DD27" s="1623">
        <f t="shared" si="86"/>
        <v>65.451285116557074</v>
      </c>
      <c r="DE27" s="1623">
        <f t="shared" si="86"/>
        <v>143.15286624203821</v>
      </c>
      <c r="DF27" s="1623">
        <f t="shared" si="86"/>
        <v>158.42956120092379</v>
      </c>
      <c r="DG27" s="1623">
        <f t="shared" si="86"/>
        <v>172.32142857142858</v>
      </c>
      <c r="DH27" s="1623">
        <f t="shared" si="86"/>
        <v>99.064171122994651</v>
      </c>
      <c r="DI27" s="1418">
        <f t="shared" si="86"/>
        <v>62.899050905953416</v>
      </c>
      <c r="DJ27" s="1623">
        <f t="shared" si="86"/>
        <v>53.585817888799362</v>
      </c>
      <c r="DK27" s="2188">
        <f>DK25/SUM(CI25:CT25)*100</f>
        <v>106.81218274111674</v>
      </c>
      <c r="DL27" s="858">
        <f t="shared" ref="DL27:DZ27" si="87">DL25/CV25*100</f>
        <v>0</v>
      </c>
      <c r="DM27" s="856">
        <f t="shared" si="87"/>
        <v>116.09859426150588</v>
      </c>
      <c r="DN27" s="2127">
        <f t="shared" si="87"/>
        <v>129.89041734670087</v>
      </c>
      <c r="DO27" s="2517">
        <f t="shared" si="87"/>
        <v>71.476510067114091</v>
      </c>
      <c r="DP27" s="2513">
        <f t="shared" si="87"/>
        <v>0</v>
      </c>
      <c r="DQ27" s="2514">
        <f t="shared" si="87"/>
        <v>0</v>
      </c>
      <c r="DR27" s="2514">
        <f t="shared" si="87"/>
        <v>0</v>
      </c>
      <c r="DS27" s="2514">
        <f t="shared" si="87"/>
        <v>0</v>
      </c>
      <c r="DT27" s="2514">
        <f t="shared" si="87"/>
        <v>0</v>
      </c>
      <c r="DU27" s="2514">
        <f t="shared" si="87"/>
        <v>0</v>
      </c>
      <c r="DV27" s="2514">
        <f t="shared" si="87"/>
        <v>0</v>
      </c>
      <c r="DW27" s="2514">
        <f t="shared" si="87"/>
        <v>0</v>
      </c>
      <c r="DX27" s="2514">
        <f t="shared" si="87"/>
        <v>0</v>
      </c>
      <c r="DY27" s="2514">
        <f t="shared" si="87"/>
        <v>0</v>
      </c>
      <c r="DZ27" s="2515">
        <f t="shared" si="87"/>
        <v>0</v>
      </c>
      <c r="EA27" s="1417">
        <f>EA25/SUM(CY25:DJ25)*100</f>
        <v>6.0735671514114635</v>
      </c>
      <c r="EB27" s="870" t="e">
        <f>EB25/DL25*100</f>
        <v>#DIV/0!</v>
      </c>
      <c r="EC27" s="870">
        <f>EC25/DM25*100</f>
        <v>0</v>
      </c>
      <c r="ED27" s="870">
        <f>ED25/DN25*100</f>
        <v>0</v>
      </c>
    </row>
    <row r="28" spans="2:134" ht="27.75" customHeight="1" thickBot="1">
      <c r="B28" s="108"/>
      <c r="C28" s="108"/>
      <c r="D28" s="2815" t="s">
        <v>62</v>
      </c>
      <c r="E28" s="135">
        <v>26884</v>
      </c>
      <c r="F28" s="135">
        <v>30808</v>
      </c>
      <c r="G28" s="135">
        <v>22300</v>
      </c>
      <c r="H28" s="136">
        <v>24390</v>
      </c>
      <c r="I28" s="137">
        <v>10474</v>
      </c>
      <c r="J28" s="670">
        <v>11071</v>
      </c>
      <c r="K28" s="135">
        <v>24889</v>
      </c>
      <c r="L28" s="136">
        <v>24316</v>
      </c>
      <c r="M28" s="137">
        <v>13291</v>
      </c>
      <c r="N28" s="670">
        <v>11875</v>
      </c>
      <c r="O28" s="135">
        <v>21480</v>
      </c>
      <c r="P28" s="136">
        <v>21400</v>
      </c>
      <c r="Q28" s="137">
        <v>10579</v>
      </c>
      <c r="R28" s="670">
        <v>8987</v>
      </c>
      <c r="S28" s="135">
        <v>32243</v>
      </c>
      <c r="T28" s="136">
        <v>35852</v>
      </c>
      <c r="U28" s="137">
        <v>14605</v>
      </c>
      <c r="V28" s="670">
        <v>16286</v>
      </c>
      <c r="W28" s="135">
        <v>38352</v>
      </c>
      <c r="X28" s="136">
        <v>40004</v>
      </c>
      <c r="Y28" s="137">
        <v>18600</v>
      </c>
      <c r="Z28" s="670">
        <v>18616</v>
      </c>
      <c r="AA28" s="135">
        <v>44100</v>
      </c>
      <c r="AB28" s="136">
        <v>44739</v>
      </c>
      <c r="AC28" s="137">
        <v>22489</v>
      </c>
      <c r="AD28" s="670">
        <v>21666</v>
      </c>
      <c r="AE28" s="135">
        <v>46172</v>
      </c>
      <c r="AF28" s="136">
        <v>46190</v>
      </c>
      <c r="AG28" s="137">
        <v>23697</v>
      </c>
      <c r="AH28" s="670">
        <v>20510</v>
      </c>
      <c r="AI28" s="135">
        <v>41508</v>
      </c>
      <c r="AJ28" s="136">
        <v>37600</v>
      </c>
      <c r="AK28" s="137">
        <v>23458</v>
      </c>
      <c r="AL28" s="670">
        <v>19586</v>
      </c>
      <c r="AM28" s="138">
        <v>2537</v>
      </c>
      <c r="AN28" s="139">
        <v>2640</v>
      </c>
      <c r="AO28" s="139">
        <v>3028</v>
      </c>
      <c r="AP28" s="139">
        <v>2900</v>
      </c>
      <c r="AQ28" s="139">
        <v>3239</v>
      </c>
      <c r="AR28" s="139">
        <v>3263</v>
      </c>
      <c r="AS28" s="139">
        <v>2948</v>
      </c>
      <c r="AT28" s="139">
        <v>2666</v>
      </c>
      <c r="AU28" s="139">
        <v>2518</v>
      </c>
      <c r="AV28" s="139">
        <v>3478</v>
      </c>
      <c r="AW28" s="139">
        <v>3564</v>
      </c>
      <c r="AX28" s="139">
        <v>4976</v>
      </c>
      <c r="AY28" s="140">
        <f>SUM(AM28:AX28)</f>
        <v>37757</v>
      </c>
      <c r="AZ28" s="136">
        <v>36908</v>
      </c>
      <c r="BA28" s="137">
        <v>17607</v>
      </c>
      <c r="BB28" s="670">
        <v>17534</v>
      </c>
      <c r="BC28" s="138">
        <v>2058</v>
      </c>
      <c r="BD28" s="139">
        <v>2640</v>
      </c>
      <c r="BE28" s="139">
        <v>2658</v>
      </c>
      <c r="BF28" s="139">
        <v>2340</v>
      </c>
      <c r="BG28" s="139">
        <v>3040</v>
      </c>
      <c r="BH28" s="139">
        <v>2839</v>
      </c>
      <c r="BI28" s="139">
        <v>2357</v>
      </c>
      <c r="BJ28" s="139">
        <v>1850</v>
      </c>
      <c r="BK28" s="139">
        <v>2830</v>
      </c>
      <c r="BL28" s="139">
        <v>3188</v>
      </c>
      <c r="BM28" s="139">
        <v>3103</v>
      </c>
      <c r="BN28" s="139">
        <v>3485</v>
      </c>
      <c r="BO28" s="165">
        <f>SUM(BC28:BN28)</f>
        <v>32388</v>
      </c>
      <c r="BP28" s="136">
        <v>33459</v>
      </c>
      <c r="BQ28" s="137">
        <v>15575</v>
      </c>
      <c r="BR28" s="670">
        <v>15256</v>
      </c>
      <c r="BS28" s="138">
        <v>2652</v>
      </c>
      <c r="BT28" s="143">
        <v>2693</v>
      </c>
      <c r="BU28" s="143">
        <v>3082</v>
      </c>
      <c r="BV28" s="143">
        <v>2876</v>
      </c>
      <c r="BW28" s="143">
        <v>3218</v>
      </c>
      <c r="BX28" s="143">
        <v>2642</v>
      </c>
      <c r="BY28" s="143">
        <v>2573</v>
      </c>
      <c r="BZ28" s="143">
        <v>2149</v>
      </c>
      <c r="CA28" s="143">
        <v>2995</v>
      </c>
      <c r="CB28" s="143">
        <v>3111</v>
      </c>
      <c r="CC28" s="143">
        <v>3313</v>
      </c>
      <c r="CD28" s="139">
        <v>3590</v>
      </c>
      <c r="CE28" s="998">
        <f>SUM(BS28:CD28)</f>
        <v>34894</v>
      </c>
      <c r="CF28" s="987">
        <v>34600</v>
      </c>
      <c r="CG28" s="981">
        <v>17163</v>
      </c>
      <c r="CH28" s="983">
        <v>16453</v>
      </c>
      <c r="CI28" s="1158">
        <v>3007</v>
      </c>
      <c r="CJ28" s="143">
        <v>2968</v>
      </c>
      <c r="CK28" s="143">
        <v>2158</v>
      </c>
      <c r="CL28" s="143">
        <v>873</v>
      </c>
      <c r="CM28" s="143">
        <v>1889</v>
      </c>
      <c r="CN28" s="143">
        <v>3891</v>
      </c>
      <c r="CO28" s="1358">
        <v>1869</v>
      </c>
      <c r="CP28" s="1358">
        <v>1609</v>
      </c>
      <c r="CQ28" s="1358">
        <v>1705</v>
      </c>
      <c r="CR28" s="1358">
        <v>2309</v>
      </c>
      <c r="CS28" s="1358">
        <v>2701</v>
      </c>
      <c r="CT28" s="1358">
        <v>3572</v>
      </c>
      <c r="CU28" s="162">
        <f>SUM(CI28:CT28)</f>
        <v>28551</v>
      </c>
      <c r="CV28" s="987">
        <v>29009</v>
      </c>
      <c r="CW28" s="981">
        <v>14786</v>
      </c>
      <c r="CX28" s="1750">
        <v>11836</v>
      </c>
      <c r="CY28" s="1358">
        <v>2931</v>
      </c>
      <c r="CZ28" s="1358">
        <v>2805</v>
      </c>
      <c r="DA28" s="1358">
        <v>2855</v>
      </c>
      <c r="DB28" s="1358">
        <v>3216</v>
      </c>
      <c r="DC28" s="1358">
        <v>2648</v>
      </c>
      <c r="DD28" s="1358">
        <v>2383</v>
      </c>
      <c r="DE28" s="1358">
        <v>2265</v>
      </c>
      <c r="DF28" s="1358">
        <v>2448</v>
      </c>
      <c r="DG28" s="1358">
        <v>2324</v>
      </c>
      <c r="DH28" s="1358">
        <v>2187</v>
      </c>
      <c r="DI28" s="1358">
        <v>1728</v>
      </c>
      <c r="DJ28" s="1358">
        <v>1992</v>
      </c>
      <c r="DK28" s="1829">
        <f>SUM(CY28:DJ28)</f>
        <v>29782</v>
      </c>
      <c r="DL28" s="987"/>
      <c r="DM28" s="981">
        <f>CY28+CZ28+DA28+DB28+DC28+DD28</f>
        <v>16838</v>
      </c>
      <c r="DN28" s="2126">
        <v>15284</v>
      </c>
      <c r="DO28" s="2431">
        <v>1976</v>
      </c>
      <c r="DP28" s="2418"/>
      <c r="DQ28" s="2221"/>
      <c r="DR28" s="2221"/>
      <c r="DS28" s="2221"/>
      <c r="DT28" s="2221"/>
      <c r="DU28" s="2221"/>
      <c r="DV28" s="2221"/>
      <c r="DW28" s="2221"/>
      <c r="DX28" s="2221"/>
      <c r="DY28" s="2221"/>
      <c r="DZ28" s="2511"/>
      <c r="EA28" s="1356">
        <f>SUM(DO28:DZ28)</f>
        <v>1976</v>
      </c>
      <c r="EB28" s="2130"/>
      <c r="EC28" s="2131"/>
      <c r="ED28" s="1421"/>
    </row>
    <row r="29" spans="2:134" ht="27.75" customHeight="1" thickBot="1">
      <c r="B29" s="108"/>
      <c r="C29" s="108"/>
      <c r="D29" s="2815"/>
      <c r="E29" s="633"/>
      <c r="F29" s="633"/>
      <c r="G29" s="598">
        <f t="shared" ref="G29:CF29" si="88">G30-100</f>
        <v>-27.616203583484804</v>
      </c>
      <c r="H29" s="599">
        <f t="shared" si="88"/>
        <v>-10.19220855733117</v>
      </c>
      <c r="I29" s="600">
        <f>I30-100</f>
        <v>-38.096926713947987</v>
      </c>
      <c r="J29" s="673">
        <f>J30-100</f>
        <v>-32.208682873063495</v>
      </c>
      <c r="K29" s="598">
        <f t="shared" si="88"/>
        <v>11.609865470852014</v>
      </c>
      <c r="L29" s="599">
        <f t="shared" si="88"/>
        <v>-0.30340303403033886</v>
      </c>
      <c r="M29" s="600">
        <f>M30-100</f>
        <v>26.895168989879693</v>
      </c>
      <c r="N29" s="673">
        <f>N30-100</f>
        <v>7.2622166019329768</v>
      </c>
      <c r="O29" s="598">
        <f t="shared" si="88"/>
        <v>-13.696813853509582</v>
      </c>
      <c r="P29" s="599">
        <f t="shared" si="88"/>
        <v>-11.992103964467844</v>
      </c>
      <c r="Q29" s="600">
        <f>Q30-100</f>
        <v>-20.404785192987745</v>
      </c>
      <c r="R29" s="673">
        <f>R30-100</f>
        <v>-24.319999999999993</v>
      </c>
      <c r="S29" s="598">
        <f t="shared" si="88"/>
        <v>50.107076350093109</v>
      </c>
      <c r="T29" s="599">
        <f t="shared" si="88"/>
        <v>67.532710280373834</v>
      </c>
      <c r="U29" s="600">
        <f>U30-100</f>
        <v>38.056527081954812</v>
      </c>
      <c r="V29" s="673">
        <f>V30-100</f>
        <v>81.217313897852449</v>
      </c>
      <c r="W29" s="598">
        <f t="shared" si="88"/>
        <v>18.946748131377362</v>
      </c>
      <c r="X29" s="599">
        <f t="shared" si="88"/>
        <v>11.580943880397186</v>
      </c>
      <c r="Y29" s="600">
        <f>Y30-100</f>
        <v>27.353646011639853</v>
      </c>
      <c r="Z29" s="673">
        <f>Z30-100</f>
        <v>14.306766547955306</v>
      </c>
      <c r="AA29" s="598">
        <f t="shared" si="88"/>
        <v>14.987484355444309</v>
      </c>
      <c r="AB29" s="599">
        <f t="shared" si="88"/>
        <v>11.836316368363157</v>
      </c>
      <c r="AC29" s="600">
        <f>AC30-100</f>
        <v>20.908602150537632</v>
      </c>
      <c r="AD29" s="673">
        <f>AD30-100</f>
        <v>16.38375590889558</v>
      </c>
      <c r="AE29" s="598">
        <f t="shared" si="88"/>
        <v>4.6984126984126959</v>
      </c>
      <c r="AF29" s="599">
        <f t="shared" si="88"/>
        <v>3.2432553253313614</v>
      </c>
      <c r="AG29" s="600">
        <f>AG30-100</f>
        <v>5.3715149628707337</v>
      </c>
      <c r="AH29" s="673">
        <f>AH30-100</f>
        <v>-5.3355487861164903</v>
      </c>
      <c r="AI29" s="598">
        <f t="shared" si="88"/>
        <v>-10.101360131681531</v>
      </c>
      <c r="AJ29" s="599">
        <f t="shared" si="88"/>
        <v>-18.597098939164326</v>
      </c>
      <c r="AK29" s="600">
        <f>AK30-100</f>
        <v>-1.0085664852091014</v>
      </c>
      <c r="AL29" s="673">
        <f>AL30-100</f>
        <v>-4.5051194539249053</v>
      </c>
      <c r="AM29" s="483">
        <f t="shared" si="88"/>
        <v>-100</v>
      </c>
      <c r="AN29" s="601">
        <f t="shared" si="88"/>
        <v>-100</v>
      </c>
      <c r="AO29" s="601">
        <f t="shared" si="88"/>
        <v>-100</v>
      </c>
      <c r="AP29" s="601">
        <f t="shared" si="88"/>
        <v>-100</v>
      </c>
      <c r="AQ29" s="601">
        <f t="shared" si="88"/>
        <v>-100</v>
      </c>
      <c r="AR29" s="601">
        <f t="shared" si="88"/>
        <v>-100</v>
      </c>
      <c r="AS29" s="601">
        <f t="shared" si="88"/>
        <v>-100</v>
      </c>
      <c r="AT29" s="601">
        <f t="shared" si="88"/>
        <v>-100</v>
      </c>
      <c r="AU29" s="601">
        <f t="shared" si="88"/>
        <v>-100</v>
      </c>
      <c r="AV29" s="601">
        <f t="shared" si="88"/>
        <v>-100</v>
      </c>
      <c r="AW29" s="601">
        <f t="shared" si="88"/>
        <v>-100</v>
      </c>
      <c r="AX29" s="601">
        <f t="shared" si="88"/>
        <v>-100</v>
      </c>
      <c r="AY29" s="172">
        <f t="shared" si="88"/>
        <v>-9.0368121807844233</v>
      </c>
      <c r="AZ29" s="168">
        <f t="shared" si="88"/>
        <v>-1.8404255319148888</v>
      </c>
      <c r="BA29" s="600">
        <f>BA30-100</f>
        <v>-24.942450336772097</v>
      </c>
      <c r="BB29" s="673">
        <f>BB30-100</f>
        <v>-10.47687123455529</v>
      </c>
      <c r="BC29" s="170">
        <f t="shared" si="88"/>
        <v>-18.880567599526998</v>
      </c>
      <c r="BD29" s="171">
        <f t="shared" si="88"/>
        <v>0</v>
      </c>
      <c r="BE29" s="171">
        <f t="shared" si="88"/>
        <v>-12.219286657859968</v>
      </c>
      <c r="BF29" s="171">
        <f t="shared" si="88"/>
        <v>-19.310344827586206</v>
      </c>
      <c r="BG29" s="171">
        <f t="shared" si="88"/>
        <v>-6.1438715652979283</v>
      </c>
      <c r="BH29" s="171">
        <f t="shared" si="88"/>
        <v>-12.99417713760343</v>
      </c>
      <c r="BI29" s="171">
        <f t="shared" si="88"/>
        <v>-20.047489823609226</v>
      </c>
      <c r="BJ29" s="171">
        <f t="shared" si="88"/>
        <v>-30.607651912978241</v>
      </c>
      <c r="BK29" s="171">
        <f t="shared" si="88"/>
        <v>12.390786338363796</v>
      </c>
      <c r="BL29" s="171">
        <f t="shared" si="88"/>
        <v>-8.3381253594019569</v>
      </c>
      <c r="BM29" s="171">
        <f t="shared" si="88"/>
        <v>-12.934904601571276</v>
      </c>
      <c r="BN29" s="171">
        <f t="shared" si="88"/>
        <v>-29.963826366559488</v>
      </c>
      <c r="BO29" s="1070">
        <f t="shared" si="88"/>
        <v>-14.219879757395987</v>
      </c>
      <c r="BP29" s="168">
        <f t="shared" si="88"/>
        <v>-9.3448574834724099</v>
      </c>
      <c r="BQ29" s="600">
        <f>BQ30-100</f>
        <v>-11.540864428920315</v>
      </c>
      <c r="BR29" s="673">
        <f>BR30-100</f>
        <v>-12.991901448614115</v>
      </c>
      <c r="BS29" s="170">
        <f t="shared" si="88"/>
        <v>28.862973760932931</v>
      </c>
      <c r="BT29" s="606">
        <f t="shared" si="88"/>
        <v>2.0075757575757507</v>
      </c>
      <c r="BU29" s="604">
        <f t="shared" si="88"/>
        <v>15.951843491346878</v>
      </c>
      <c r="BV29" s="604">
        <f t="shared" si="88"/>
        <v>22.90598290598291</v>
      </c>
      <c r="BW29" s="604">
        <f t="shared" si="88"/>
        <v>5.8552631578947256</v>
      </c>
      <c r="BX29" s="604">
        <f t="shared" si="88"/>
        <v>-6.9390630503698532</v>
      </c>
      <c r="BY29" s="604">
        <f t="shared" si="88"/>
        <v>9.1641917691981405</v>
      </c>
      <c r="BZ29" s="604">
        <f t="shared" si="88"/>
        <v>16.162162162162147</v>
      </c>
      <c r="CA29" s="604">
        <f t="shared" si="88"/>
        <v>5.8303886925795041</v>
      </c>
      <c r="CB29" s="604">
        <f t="shared" si="88"/>
        <v>-2.4153074027603481</v>
      </c>
      <c r="CC29" s="604">
        <f t="shared" si="88"/>
        <v>6.7676442152755385</v>
      </c>
      <c r="CD29" s="601">
        <f t="shared" si="88"/>
        <v>3.0129124820659854</v>
      </c>
      <c r="CE29" s="1113">
        <f t="shared" si="88"/>
        <v>7.737433617389172</v>
      </c>
      <c r="CF29" s="989">
        <f t="shared" si="88"/>
        <v>3.4101437580322198</v>
      </c>
      <c r="CG29" s="1111">
        <f>CG30-100</f>
        <v>10.195826645264845</v>
      </c>
      <c r="CH29" s="985">
        <f>CH30-100</f>
        <v>7.8460933403251119</v>
      </c>
      <c r="CI29" s="1254">
        <f t="shared" ref="CI29:CV29" si="89">CI30-100</f>
        <v>13.386123680241326</v>
      </c>
      <c r="CJ29" s="175">
        <f t="shared" si="89"/>
        <v>10.211659858893427</v>
      </c>
      <c r="CK29" s="604">
        <f t="shared" si="89"/>
        <v>-29.980532121998706</v>
      </c>
      <c r="CL29" s="604">
        <f t="shared" si="89"/>
        <v>-69.645340751043108</v>
      </c>
      <c r="CM29" s="604">
        <f t="shared" si="89"/>
        <v>-41.298943443132387</v>
      </c>
      <c r="CN29" s="604">
        <f t="shared" si="89"/>
        <v>47.274791824375484</v>
      </c>
      <c r="CO29" s="1413">
        <f t="shared" si="89"/>
        <v>-27.361057131752816</v>
      </c>
      <c r="CP29" s="1413">
        <f t="shared" si="89"/>
        <v>-25.127966496044678</v>
      </c>
      <c r="CQ29" s="1413">
        <f t="shared" si="89"/>
        <v>-43.071786310517538</v>
      </c>
      <c r="CR29" s="1413">
        <f t="shared" si="89"/>
        <v>-25.779492124718743</v>
      </c>
      <c r="CS29" s="1411">
        <f t="shared" si="89"/>
        <v>-18.472683368548147</v>
      </c>
      <c r="CT29" s="1413">
        <f t="shared" si="89"/>
        <v>-0.50139275766017022</v>
      </c>
      <c r="CU29" s="1618">
        <f t="shared" si="89"/>
        <v>-18.177910242448561</v>
      </c>
      <c r="CV29" s="989">
        <f t="shared" si="89"/>
        <v>-16.158959537572258</v>
      </c>
      <c r="CW29" s="1111">
        <f>CW30-100</f>
        <v>-13.849560100215584</v>
      </c>
      <c r="CX29" s="1761">
        <f>CX30-100</f>
        <v>-28.0617516562329</v>
      </c>
      <c r="CY29" s="1413">
        <f t="shared" ref="CY29:DL29" si="90">CY30-100</f>
        <v>-2.5274359827070185</v>
      </c>
      <c r="CZ29" s="1413">
        <f t="shared" si="90"/>
        <v>-5.4919137466307291</v>
      </c>
      <c r="DA29" s="1413">
        <f t="shared" si="90"/>
        <v>32.298424467099153</v>
      </c>
      <c r="DB29" s="1413">
        <f t="shared" si="90"/>
        <v>268.38487972508591</v>
      </c>
      <c r="DC29" s="1413">
        <f t="shared" si="90"/>
        <v>40.179989412387499</v>
      </c>
      <c r="DD29" s="1413">
        <f t="shared" si="90"/>
        <v>-38.756103829349783</v>
      </c>
      <c r="DE29" s="1413">
        <f t="shared" si="90"/>
        <v>21.187800963081855</v>
      </c>
      <c r="DF29" s="1413">
        <f t="shared" si="90"/>
        <v>52.144188937228108</v>
      </c>
      <c r="DG29" s="1413">
        <f t="shared" si="90"/>
        <v>36.304985337243409</v>
      </c>
      <c r="DH29" s="1413">
        <f t="shared" si="90"/>
        <v>-5.283672585534859</v>
      </c>
      <c r="DI29" s="1413">
        <f t="shared" si="90"/>
        <v>-36.02369492780452</v>
      </c>
      <c r="DJ29" s="1413">
        <f t="shared" si="90"/>
        <v>-44.232922732362823</v>
      </c>
      <c r="DK29" s="2187">
        <f t="shared" si="90"/>
        <v>4.3115827816889123</v>
      </c>
      <c r="DL29" s="989">
        <f t="shared" si="90"/>
        <v>-100</v>
      </c>
      <c r="DM29" s="1111">
        <f>DM30-100</f>
        <v>13.877992695793324</v>
      </c>
      <c r="DN29" s="1578">
        <f>DN30-100</f>
        <v>29.131463332206806</v>
      </c>
      <c r="DO29" s="2503">
        <f t="shared" ref="DO29:EB29" si="91">DO30-100</f>
        <v>-32.582736267485501</v>
      </c>
      <c r="DP29" s="2494">
        <f t="shared" si="91"/>
        <v>-100</v>
      </c>
      <c r="DQ29" s="2482">
        <f t="shared" si="91"/>
        <v>-100</v>
      </c>
      <c r="DR29" s="2482">
        <f t="shared" si="91"/>
        <v>-100</v>
      </c>
      <c r="DS29" s="2482">
        <f t="shared" si="91"/>
        <v>-100</v>
      </c>
      <c r="DT29" s="2482">
        <f t="shared" si="91"/>
        <v>-100</v>
      </c>
      <c r="DU29" s="2482">
        <f t="shared" si="91"/>
        <v>-100</v>
      </c>
      <c r="DV29" s="2482">
        <f t="shared" si="91"/>
        <v>-100</v>
      </c>
      <c r="DW29" s="2482">
        <f t="shared" si="91"/>
        <v>-100</v>
      </c>
      <c r="DX29" s="2482">
        <f t="shared" si="91"/>
        <v>-100</v>
      </c>
      <c r="DY29" s="2482">
        <f t="shared" si="91"/>
        <v>-100</v>
      </c>
      <c r="DZ29" s="2512">
        <f t="shared" si="91"/>
        <v>-100</v>
      </c>
      <c r="EA29" s="1408">
        <f t="shared" si="91"/>
        <v>-93.365119871063058</v>
      </c>
      <c r="EB29" s="2132" t="e">
        <f t="shared" si="91"/>
        <v>#DIV/0!</v>
      </c>
      <c r="EC29" s="2133">
        <f>EC30-100</f>
        <v>-100</v>
      </c>
      <c r="ED29" s="1459">
        <f>ED30-100</f>
        <v>-100</v>
      </c>
    </row>
    <row r="30" spans="2:134" s="865" customFormat="1" ht="27.75" hidden="1" customHeight="1" thickBot="1">
      <c r="B30" s="866"/>
      <c r="C30" s="866"/>
      <c r="D30" s="2815"/>
      <c r="E30" s="855">
        <v>162.6573088092</v>
      </c>
      <c r="F30" s="855">
        <f>F28/E28*100</f>
        <v>114.59604225561672</v>
      </c>
      <c r="G30" s="855">
        <f>G28/F28*100</f>
        <v>72.383796416515196</v>
      </c>
      <c r="H30" s="855">
        <v>89.80779144266883</v>
      </c>
      <c r="I30" s="867">
        <v>61.903073286052013</v>
      </c>
      <c r="J30" s="868">
        <v>67.791317126936505</v>
      </c>
      <c r="K30" s="855">
        <f t="shared" ref="K30:S30" si="92">K28/G28*100</f>
        <v>111.60986547085201</v>
      </c>
      <c r="L30" s="855">
        <f t="shared" si="92"/>
        <v>99.696596965969661</v>
      </c>
      <c r="M30" s="855">
        <f t="shared" si="92"/>
        <v>126.89516898987969</v>
      </c>
      <c r="N30" s="855">
        <f t="shared" si="92"/>
        <v>107.26221660193298</v>
      </c>
      <c r="O30" s="855">
        <f t="shared" si="92"/>
        <v>86.303186146490418</v>
      </c>
      <c r="P30" s="855">
        <f t="shared" si="92"/>
        <v>88.007896035532156</v>
      </c>
      <c r="Q30" s="855">
        <f t="shared" si="92"/>
        <v>79.595214807012255</v>
      </c>
      <c r="R30" s="855">
        <f t="shared" si="92"/>
        <v>75.680000000000007</v>
      </c>
      <c r="S30" s="855">
        <f t="shared" si="92"/>
        <v>150.10707635009311</v>
      </c>
      <c r="T30" s="855">
        <v>167.53271028037383</v>
      </c>
      <c r="U30" s="855">
        <f>U28/Q28*100</f>
        <v>138.05652708195481</v>
      </c>
      <c r="V30" s="855">
        <f>V28/R28*100</f>
        <v>181.21731389785245</v>
      </c>
      <c r="W30" s="855">
        <f>W28/S28*100</f>
        <v>118.94674813137736</v>
      </c>
      <c r="X30" s="855">
        <v>111.58094388039719</v>
      </c>
      <c r="Y30" s="855">
        <f>Y28/U28*100</f>
        <v>127.35364601163985</v>
      </c>
      <c r="Z30" s="855">
        <f>Z28/V28*100</f>
        <v>114.30676654795531</v>
      </c>
      <c r="AA30" s="855">
        <f>AA28/W28*100</f>
        <v>114.98748435544431</v>
      </c>
      <c r="AB30" s="855">
        <v>111.83631636836316</v>
      </c>
      <c r="AC30" s="855">
        <f>AC28/Y28*100</f>
        <v>120.90860215053763</v>
      </c>
      <c r="AD30" s="855">
        <f>AD28/Z28*100</f>
        <v>116.38375590889558</v>
      </c>
      <c r="AE30" s="855">
        <f>AE28/AA28*100</f>
        <v>104.6984126984127</v>
      </c>
      <c r="AF30" s="855">
        <v>103.24325532533136</v>
      </c>
      <c r="AG30" s="855">
        <f>AG28/AC28*100</f>
        <v>105.37151496287073</v>
      </c>
      <c r="AH30" s="855">
        <f>AH28/AD28*100</f>
        <v>94.66445121388351</v>
      </c>
      <c r="AI30" s="855">
        <f>AI28/AE28*100</f>
        <v>89.898639868318469</v>
      </c>
      <c r="AJ30" s="855">
        <v>81.402901060835674</v>
      </c>
      <c r="AK30" s="855">
        <f>AK28/AG28*100</f>
        <v>98.991433514790899</v>
      </c>
      <c r="AL30" s="855">
        <f>AL28/AH28*100</f>
        <v>95.494880546075095</v>
      </c>
      <c r="AM30" s="856"/>
      <c r="AN30" s="857"/>
      <c r="AO30" s="857"/>
      <c r="AP30" s="857"/>
      <c r="AQ30" s="857"/>
      <c r="AR30" s="857"/>
      <c r="AS30" s="857"/>
      <c r="AT30" s="857"/>
      <c r="AU30" s="857"/>
      <c r="AV30" s="857"/>
      <c r="AW30" s="857"/>
      <c r="AX30" s="857"/>
      <c r="AY30" s="858">
        <f>AY28/AI28*100</f>
        <v>90.963187819215577</v>
      </c>
      <c r="AZ30" s="855">
        <v>98.159574468085111</v>
      </c>
      <c r="BA30" s="855">
        <f t="shared" ref="BA30:BO30" si="93">BA28/AK28*100</f>
        <v>75.057549663227903</v>
      </c>
      <c r="BB30" s="855">
        <f t="shared" si="93"/>
        <v>89.52312876544471</v>
      </c>
      <c r="BC30" s="856">
        <f t="shared" si="93"/>
        <v>81.119432400473002</v>
      </c>
      <c r="BD30" s="857">
        <f t="shared" si="93"/>
        <v>100</v>
      </c>
      <c r="BE30" s="857">
        <f t="shared" si="93"/>
        <v>87.780713342140032</v>
      </c>
      <c r="BF30" s="857">
        <f t="shared" si="93"/>
        <v>80.689655172413794</v>
      </c>
      <c r="BG30" s="857">
        <f t="shared" si="93"/>
        <v>93.856128434702072</v>
      </c>
      <c r="BH30" s="857">
        <f t="shared" si="93"/>
        <v>87.00582286239657</v>
      </c>
      <c r="BI30" s="857">
        <f t="shared" si="93"/>
        <v>79.952510176390774</v>
      </c>
      <c r="BJ30" s="857">
        <f t="shared" si="93"/>
        <v>69.392348087021759</v>
      </c>
      <c r="BK30" s="857">
        <f t="shared" si="93"/>
        <v>112.3907863383638</v>
      </c>
      <c r="BL30" s="857">
        <f t="shared" si="93"/>
        <v>91.661874640598043</v>
      </c>
      <c r="BM30" s="857">
        <f t="shared" si="93"/>
        <v>87.065095398428724</v>
      </c>
      <c r="BN30" s="857">
        <f t="shared" si="93"/>
        <v>70.036173633440512</v>
      </c>
      <c r="BO30" s="1114">
        <f t="shared" si="93"/>
        <v>85.780120242604013</v>
      </c>
      <c r="BP30" s="855">
        <v>90.65514251652759</v>
      </c>
      <c r="BQ30" s="855">
        <f t="shared" ref="BQ30:CD30" si="94">BQ28/BA28*100</f>
        <v>88.459135571079685</v>
      </c>
      <c r="BR30" s="855">
        <f t="shared" si="94"/>
        <v>87.008098551385885</v>
      </c>
      <c r="BS30" s="856">
        <f t="shared" si="94"/>
        <v>128.86297376093293</v>
      </c>
      <c r="BT30" s="869">
        <f t="shared" si="94"/>
        <v>102.00757575757575</v>
      </c>
      <c r="BU30" s="869">
        <f t="shared" si="94"/>
        <v>115.95184349134688</v>
      </c>
      <c r="BV30" s="869">
        <f t="shared" si="94"/>
        <v>122.90598290598291</v>
      </c>
      <c r="BW30" s="869">
        <f t="shared" si="94"/>
        <v>105.85526315789473</v>
      </c>
      <c r="BX30" s="869">
        <f t="shared" si="94"/>
        <v>93.060936949630147</v>
      </c>
      <c r="BY30" s="869">
        <f t="shared" si="94"/>
        <v>109.16419176919814</v>
      </c>
      <c r="BZ30" s="869">
        <f t="shared" si="94"/>
        <v>116.16216216216215</v>
      </c>
      <c r="CA30" s="869">
        <f t="shared" si="94"/>
        <v>105.8303886925795</v>
      </c>
      <c r="CB30" s="869">
        <f t="shared" si="94"/>
        <v>97.584692597239652</v>
      </c>
      <c r="CC30" s="869">
        <f t="shared" si="94"/>
        <v>106.76764421527554</v>
      </c>
      <c r="CD30" s="857">
        <f t="shared" si="94"/>
        <v>103.01291248206599</v>
      </c>
      <c r="CE30" s="858">
        <f>CE28/SUM(BC28:BN28)*100</f>
        <v>107.73743361738917</v>
      </c>
      <c r="CF30" s="858">
        <f t="shared" ref="CF30:CT30" si="95">CF28/BP28*100</f>
        <v>103.41014375803222</v>
      </c>
      <c r="CG30" s="856">
        <f t="shared" si="95"/>
        <v>110.19582664526484</v>
      </c>
      <c r="CH30" s="856">
        <f t="shared" si="95"/>
        <v>107.84609334032511</v>
      </c>
      <c r="CI30" s="1262">
        <f t="shared" si="95"/>
        <v>113.38612368024133</v>
      </c>
      <c r="CJ30" s="1278">
        <f t="shared" si="95"/>
        <v>110.21165985889343</v>
      </c>
      <c r="CK30" s="1278">
        <f t="shared" si="95"/>
        <v>70.019467878001294</v>
      </c>
      <c r="CL30" s="1278">
        <f t="shared" si="95"/>
        <v>30.354659248956885</v>
      </c>
      <c r="CM30" s="1278">
        <f t="shared" si="95"/>
        <v>58.701056556867613</v>
      </c>
      <c r="CN30" s="1278">
        <f t="shared" si="95"/>
        <v>147.27479182437548</v>
      </c>
      <c r="CO30" s="1418">
        <f t="shared" si="95"/>
        <v>72.638942868247184</v>
      </c>
      <c r="CP30" s="1418">
        <f t="shared" si="95"/>
        <v>74.872033503955322</v>
      </c>
      <c r="CQ30" s="1418">
        <f t="shared" si="95"/>
        <v>56.928213689482462</v>
      </c>
      <c r="CR30" s="1418">
        <f t="shared" si="95"/>
        <v>74.220507875281257</v>
      </c>
      <c r="CS30" s="1418">
        <f t="shared" si="95"/>
        <v>81.527316631451853</v>
      </c>
      <c r="CT30" s="1418">
        <f t="shared" si="95"/>
        <v>99.49860724233983</v>
      </c>
      <c r="CU30" s="1619">
        <f>CU28/SUM(BS28:CD28)*100</f>
        <v>81.822089757551439</v>
      </c>
      <c r="CV30" s="858">
        <f t="shared" ref="CV30:DJ30" si="96">CV28/CF28*100</f>
        <v>83.841040462427742</v>
      </c>
      <c r="CW30" s="856">
        <f t="shared" si="96"/>
        <v>86.150439899784416</v>
      </c>
      <c r="CX30" s="1762">
        <f t="shared" si="96"/>
        <v>71.9382483437671</v>
      </c>
      <c r="CY30" s="1623">
        <f t="shared" si="96"/>
        <v>97.472564017292981</v>
      </c>
      <c r="CZ30" s="1623">
        <f t="shared" si="96"/>
        <v>94.508086253369271</v>
      </c>
      <c r="DA30" s="1623">
        <f t="shared" si="96"/>
        <v>132.29842446709915</v>
      </c>
      <c r="DB30" s="1623">
        <f t="shared" si="96"/>
        <v>368.38487972508591</v>
      </c>
      <c r="DC30" s="1623">
        <f t="shared" si="96"/>
        <v>140.1799894123875</v>
      </c>
      <c r="DD30" s="1623">
        <f t="shared" si="96"/>
        <v>61.243896170650217</v>
      </c>
      <c r="DE30" s="1623">
        <f t="shared" si="96"/>
        <v>121.18780096308186</v>
      </c>
      <c r="DF30" s="1623">
        <f t="shared" si="96"/>
        <v>152.14418893722811</v>
      </c>
      <c r="DG30" s="1623">
        <f t="shared" si="96"/>
        <v>136.30498533724341</v>
      </c>
      <c r="DH30" s="1623">
        <f t="shared" si="96"/>
        <v>94.716327414465141</v>
      </c>
      <c r="DI30" s="1418">
        <f t="shared" si="96"/>
        <v>63.97630507219548</v>
      </c>
      <c r="DJ30" s="1623">
        <f t="shared" si="96"/>
        <v>55.767077267637177</v>
      </c>
      <c r="DK30" s="2188">
        <f>DK28/SUM(CI28:CT28)*100</f>
        <v>104.31158278168891</v>
      </c>
      <c r="DL30" s="858">
        <f t="shared" ref="DL30:DZ30" si="97">DL28/CV28*100</f>
        <v>0</v>
      </c>
      <c r="DM30" s="856">
        <f t="shared" si="97"/>
        <v>113.87799269579332</v>
      </c>
      <c r="DN30" s="2127">
        <f t="shared" si="97"/>
        <v>129.13146333220681</v>
      </c>
      <c r="DO30" s="2517">
        <f t="shared" si="97"/>
        <v>67.417263732514499</v>
      </c>
      <c r="DP30" s="2513">
        <f t="shared" si="97"/>
        <v>0</v>
      </c>
      <c r="DQ30" s="2514">
        <f t="shared" si="97"/>
        <v>0</v>
      </c>
      <c r="DR30" s="2514">
        <f t="shared" si="97"/>
        <v>0</v>
      </c>
      <c r="DS30" s="2514">
        <f t="shared" si="97"/>
        <v>0</v>
      </c>
      <c r="DT30" s="2514">
        <f t="shared" si="97"/>
        <v>0</v>
      </c>
      <c r="DU30" s="2514">
        <f t="shared" si="97"/>
        <v>0</v>
      </c>
      <c r="DV30" s="2514">
        <f t="shared" si="97"/>
        <v>0</v>
      </c>
      <c r="DW30" s="2514">
        <f t="shared" si="97"/>
        <v>0</v>
      </c>
      <c r="DX30" s="2514">
        <f t="shared" si="97"/>
        <v>0</v>
      </c>
      <c r="DY30" s="2514">
        <f t="shared" si="97"/>
        <v>0</v>
      </c>
      <c r="DZ30" s="2515">
        <f t="shared" si="97"/>
        <v>0</v>
      </c>
      <c r="EA30" s="1417">
        <f>EA28/SUM(CY28:DJ28)*100</f>
        <v>6.6348801289369419</v>
      </c>
      <c r="EB30" s="870" t="e">
        <f>EB28/DL28*100</f>
        <v>#DIV/0!</v>
      </c>
      <c r="EC30" s="870">
        <f>EC28/DM28*100</f>
        <v>0</v>
      </c>
      <c r="ED30" s="870">
        <f>ED28/DN28*100</f>
        <v>0</v>
      </c>
    </row>
    <row r="31" spans="2:134" ht="27.75" customHeight="1">
      <c r="B31" s="112"/>
      <c r="C31" s="108"/>
      <c r="D31" s="2573" t="s">
        <v>63</v>
      </c>
      <c r="E31" s="135">
        <v>2746</v>
      </c>
      <c r="F31" s="135">
        <v>1814</v>
      </c>
      <c r="G31" s="135">
        <v>1066</v>
      </c>
      <c r="H31" s="136">
        <v>1137</v>
      </c>
      <c r="I31" s="137">
        <v>487</v>
      </c>
      <c r="J31" s="670">
        <v>432</v>
      </c>
      <c r="K31" s="135">
        <v>1436</v>
      </c>
      <c r="L31" s="136">
        <v>1433</v>
      </c>
      <c r="M31" s="137">
        <v>692</v>
      </c>
      <c r="N31" s="670">
        <v>704</v>
      </c>
      <c r="O31" s="135">
        <v>1238</v>
      </c>
      <c r="P31" s="136">
        <v>1224</v>
      </c>
      <c r="Q31" s="137">
        <v>629</v>
      </c>
      <c r="R31" s="670">
        <v>571</v>
      </c>
      <c r="S31" s="135">
        <v>1436</v>
      </c>
      <c r="T31" s="136">
        <v>1319</v>
      </c>
      <c r="U31" s="137">
        <v>706</v>
      </c>
      <c r="V31" s="670">
        <v>790</v>
      </c>
      <c r="W31" s="135">
        <v>1034</v>
      </c>
      <c r="X31" s="136">
        <v>1251</v>
      </c>
      <c r="Y31" s="137">
        <v>435</v>
      </c>
      <c r="Z31" s="670">
        <v>500</v>
      </c>
      <c r="AA31" s="135">
        <v>1399</v>
      </c>
      <c r="AB31" s="136">
        <v>1200</v>
      </c>
      <c r="AC31" s="137">
        <v>754</v>
      </c>
      <c r="AD31" s="670">
        <v>660</v>
      </c>
      <c r="AE31" s="135">
        <v>1123</v>
      </c>
      <c r="AF31" s="136">
        <v>1167</v>
      </c>
      <c r="AG31" s="137">
        <v>486</v>
      </c>
      <c r="AH31" s="670">
        <v>553</v>
      </c>
      <c r="AI31" s="135">
        <v>1131</v>
      </c>
      <c r="AJ31" s="136">
        <v>1139</v>
      </c>
      <c r="AK31" s="137">
        <v>557</v>
      </c>
      <c r="AL31" s="670">
        <v>513</v>
      </c>
      <c r="AM31" s="138">
        <v>94</v>
      </c>
      <c r="AN31" s="139">
        <v>87</v>
      </c>
      <c r="AO31" s="139">
        <v>118</v>
      </c>
      <c r="AP31" s="139">
        <v>56</v>
      </c>
      <c r="AQ31" s="139">
        <v>80</v>
      </c>
      <c r="AR31" s="139">
        <v>80</v>
      </c>
      <c r="AS31" s="139">
        <v>67</v>
      </c>
      <c r="AT31" s="139">
        <v>86</v>
      </c>
      <c r="AU31" s="139">
        <v>88</v>
      </c>
      <c r="AV31" s="139">
        <v>64</v>
      </c>
      <c r="AW31" s="139">
        <v>60</v>
      </c>
      <c r="AX31" s="139">
        <v>73</v>
      </c>
      <c r="AY31" s="140">
        <f>SUM(AM31:AX31)</f>
        <v>953</v>
      </c>
      <c r="AZ31" s="136">
        <v>942</v>
      </c>
      <c r="BA31" s="137">
        <v>515</v>
      </c>
      <c r="BB31" s="670">
        <v>457</v>
      </c>
      <c r="BC31" s="138">
        <v>89</v>
      </c>
      <c r="BD31" s="139">
        <v>81</v>
      </c>
      <c r="BE31" s="139">
        <v>118</v>
      </c>
      <c r="BF31" s="139">
        <v>61</v>
      </c>
      <c r="BG31" s="139">
        <v>83</v>
      </c>
      <c r="BH31" s="139">
        <v>67</v>
      </c>
      <c r="BI31" s="139">
        <v>73</v>
      </c>
      <c r="BJ31" s="139">
        <v>72</v>
      </c>
      <c r="BK31" s="139">
        <v>67</v>
      </c>
      <c r="BL31" s="139">
        <v>87</v>
      </c>
      <c r="BM31" s="139">
        <v>74</v>
      </c>
      <c r="BN31" s="139">
        <v>95</v>
      </c>
      <c r="BO31" s="165">
        <f>SUM(BC31:BN31)</f>
        <v>967</v>
      </c>
      <c r="BP31" s="136">
        <v>1028</v>
      </c>
      <c r="BQ31" s="137">
        <v>499</v>
      </c>
      <c r="BR31" s="670">
        <v>423</v>
      </c>
      <c r="BS31" s="138">
        <v>70</v>
      </c>
      <c r="BT31" s="143">
        <v>135</v>
      </c>
      <c r="BU31" s="143">
        <v>144</v>
      </c>
      <c r="BV31" s="143">
        <v>90</v>
      </c>
      <c r="BW31" s="143">
        <v>85</v>
      </c>
      <c r="BX31" s="143">
        <v>106</v>
      </c>
      <c r="BY31" s="143">
        <v>76</v>
      </c>
      <c r="BZ31" s="143">
        <v>81</v>
      </c>
      <c r="CA31" s="143">
        <v>102</v>
      </c>
      <c r="CB31" s="143">
        <v>93</v>
      </c>
      <c r="CC31" s="143">
        <v>82</v>
      </c>
      <c r="CD31" s="139">
        <v>111</v>
      </c>
      <c r="CE31" s="998">
        <f>SUM(BS31:CD31)</f>
        <v>1175</v>
      </c>
      <c r="CF31" s="987">
        <v>1077</v>
      </c>
      <c r="CG31" s="981">
        <v>630</v>
      </c>
      <c r="CH31" s="983">
        <v>540</v>
      </c>
      <c r="CI31" s="1158">
        <v>85</v>
      </c>
      <c r="CJ31" s="143">
        <v>78</v>
      </c>
      <c r="CK31" s="143">
        <v>88</v>
      </c>
      <c r="CL31" s="143">
        <v>0</v>
      </c>
      <c r="CM31" s="143">
        <v>14</v>
      </c>
      <c r="CN31" s="143">
        <v>63</v>
      </c>
      <c r="CO31" s="1358">
        <v>51</v>
      </c>
      <c r="CP31" s="1358">
        <v>56</v>
      </c>
      <c r="CQ31" s="1358">
        <v>82</v>
      </c>
      <c r="CR31" s="1358">
        <v>71</v>
      </c>
      <c r="CS31" s="1358">
        <v>63</v>
      </c>
      <c r="CT31" s="1358">
        <v>91</v>
      </c>
      <c r="CU31" s="162">
        <f>SUM(CI31:CT31)</f>
        <v>742</v>
      </c>
      <c r="CV31" s="987">
        <v>669</v>
      </c>
      <c r="CW31" s="981">
        <v>328</v>
      </c>
      <c r="CX31" s="1750">
        <v>266</v>
      </c>
      <c r="CY31" s="1358">
        <v>54</v>
      </c>
      <c r="CZ31" s="1358">
        <v>49</v>
      </c>
      <c r="DA31" s="1358">
        <v>75</v>
      </c>
      <c r="DB31" s="1358">
        <v>50</v>
      </c>
      <c r="DC31" s="1358">
        <v>67</v>
      </c>
      <c r="DD31" s="1358">
        <v>89</v>
      </c>
      <c r="DE31" s="1358">
        <v>57</v>
      </c>
      <c r="DF31" s="1358">
        <v>61</v>
      </c>
      <c r="DG31" s="1358">
        <v>80</v>
      </c>
      <c r="DH31" s="1358">
        <v>61</v>
      </c>
      <c r="DI31" s="1358">
        <v>64</v>
      </c>
      <c r="DJ31" s="1358">
        <v>70</v>
      </c>
      <c r="DK31" s="1829">
        <f>SUM(CY31:DJ31)</f>
        <v>777</v>
      </c>
      <c r="DL31" s="987"/>
      <c r="DM31" s="981">
        <f>CY31+CZ31+DA31+DB31+DC31+DD31</f>
        <v>384</v>
      </c>
      <c r="DN31" s="2126">
        <v>404</v>
      </c>
      <c r="DO31" s="2431">
        <v>70</v>
      </c>
      <c r="DP31" s="2418"/>
      <c r="DQ31" s="2221"/>
      <c r="DR31" s="2221"/>
      <c r="DS31" s="2221"/>
      <c r="DT31" s="2221"/>
      <c r="DU31" s="2221"/>
      <c r="DV31" s="2221"/>
      <c r="DW31" s="2221"/>
      <c r="DX31" s="2221"/>
      <c r="DY31" s="2221"/>
      <c r="DZ31" s="2511"/>
      <c r="EA31" s="1356">
        <f>SUM(DO31:DZ31)</f>
        <v>70</v>
      </c>
      <c r="EB31" s="2130"/>
      <c r="EC31" s="2131"/>
      <c r="ED31" s="1421"/>
    </row>
    <row r="32" spans="2:134" ht="27.75" customHeight="1" thickBot="1">
      <c r="B32" s="113"/>
      <c r="C32" s="109"/>
      <c r="D32" s="2575"/>
      <c r="E32" s="633"/>
      <c r="F32" s="633"/>
      <c r="G32" s="598">
        <f t="shared" ref="G32:BV32" si="98">G33-100</f>
        <v>-41.234840132304299</v>
      </c>
      <c r="H32" s="599">
        <f t="shared" si="98"/>
        <v>-27.671755725190835</v>
      </c>
      <c r="I32" s="600">
        <f>I33-100</f>
        <v>-51.300000000000004</v>
      </c>
      <c r="J32" s="673">
        <f>J33-100</f>
        <v>-51.296505073280727</v>
      </c>
      <c r="K32" s="598">
        <f t="shared" si="98"/>
        <v>34.709193245778607</v>
      </c>
      <c r="L32" s="599">
        <f t="shared" si="98"/>
        <v>26.033421284080902</v>
      </c>
      <c r="M32" s="600">
        <f>M33-100</f>
        <v>42.094455852156045</v>
      </c>
      <c r="N32" s="673">
        <f>N33-100</f>
        <v>62.962962962962962</v>
      </c>
      <c r="O32" s="598">
        <f t="shared" si="98"/>
        <v>-13.788300835654596</v>
      </c>
      <c r="P32" s="599">
        <f t="shared" si="98"/>
        <v>-14.584787159804605</v>
      </c>
      <c r="Q32" s="600">
        <f>Q33-100</f>
        <v>-9.1040462427745723</v>
      </c>
      <c r="R32" s="673">
        <f>R33-100</f>
        <v>-18.892045454545453</v>
      </c>
      <c r="S32" s="598">
        <f t="shared" si="98"/>
        <v>15.99353796445881</v>
      </c>
      <c r="T32" s="599">
        <f t="shared" si="98"/>
        <v>7.7614379084967311</v>
      </c>
      <c r="U32" s="600">
        <f>U33-100</f>
        <v>12.241653418124002</v>
      </c>
      <c r="V32" s="673">
        <f>V33-100</f>
        <v>38.353765323993002</v>
      </c>
      <c r="W32" s="598">
        <f t="shared" si="98"/>
        <v>-27.994428969359333</v>
      </c>
      <c r="X32" s="599">
        <f t="shared" si="98"/>
        <v>-5.1554207733131108</v>
      </c>
      <c r="Y32" s="600">
        <f>Y33-100</f>
        <v>-38.385269121813025</v>
      </c>
      <c r="Z32" s="673">
        <f>Z33-100</f>
        <v>-36.708860759493668</v>
      </c>
      <c r="AA32" s="598">
        <f t="shared" si="98"/>
        <v>35.299806576402318</v>
      </c>
      <c r="AB32" s="599">
        <f t="shared" si="98"/>
        <v>-4.0767386091127094</v>
      </c>
      <c r="AC32" s="600">
        <f>AC33-100</f>
        <v>73.333333333333343</v>
      </c>
      <c r="AD32" s="673">
        <f>AD33-100</f>
        <v>32</v>
      </c>
      <c r="AE32" s="598">
        <f t="shared" si="98"/>
        <v>-19.728377412437453</v>
      </c>
      <c r="AF32" s="599">
        <f t="shared" si="98"/>
        <v>-2.75</v>
      </c>
      <c r="AG32" s="600">
        <f>AG33-100</f>
        <v>-35.543766578249333</v>
      </c>
      <c r="AH32" s="673">
        <f>AH33-100</f>
        <v>-16.212121212121218</v>
      </c>
      <c r="AI32" s="598">
        <f t="shared" si="98"/>
        <v>0.7123775601068445</v>
      </c>
      <c r="AJ32" s="599">
        <f t="shared" si="98"/>
        <v>-2.3993144815766954</v>
      </c>
      <c r="AK32" s="600">
        <f>AK33-100</f>
        <v>14.609053497942398</v>
      </c>
      <c r="AL32" s="673">
        <f>AL33-100</f>
        <v>-7.2332730560578682</v>
      </c>
      <c r="AM32" s="483">
        <f t="shared" si="98"/>
        <v>-100</v>
      </c>
      <c r="AN32" s="601">
        <f t="shared" si="98"/>
        <v>-100</v>
      </c>
      <c r="AO32" s="601">
        <f t="shared" si="98"/>
        <v>-100</v>
      </c>
      <c r="AP32" s="601">
        <f t="shared" si="98"/>
        <v>-100</v>
      </c>
      <c r="AQ32" s="601">
        <f t="shared" si="98"/>
        <v>-100</v>
      </c>
      <c r="AR32" s="601">
        <f t="shared" si="98"/>
        <v>-100</v>
      </c>
      <c r="AS32" s="601">
        <f t="shared" si="98"/>
        <v>-100</v>
      </c>
      <c r="AT32" s="601">
        <f t="shared" si="98"/>
        <v>-100</v>
      </c>
      <c r="AU32" s="601">
        <f t="shared" si="98"/>
        <v>-100</v>
      </c>
      <c r="AV32" s="601">
        <f t="shared" si="98"/>
        <v>-100</v>
      </c>
      <c r="AW32" s="601">
        <f t="shared" si="98"/>
        <v>-100</v>
      </c>
      <c r="AX32" s="601">
        <f t="shared" si="98"/>
        <v>-100</v>
      </c>
      <c r="AY32" s="172">
        <f t="shared" si="98"/>
        <v>-15.738284703801938</v>
      </c>
      <c r="AZ32" s="168">
        <f t="shared" si="98"/>
        <v>-17.295873573309919</v>
      </c>
      <c r="BA32" s="600">
        <f>BA33-100</f>
        <v>-7.5403949730700219</v>
      </c>
      <c r="BB32" s="673">
        <f>BB33-100</f>
        <v>-10.916179337231966</v>
      </c>
      <c r="BC32" s="170">
        <f t="shared" si="98"/>
        <v>-5.3191489361702082</v>
      </c>
      <c r="BD32" s="171">
        <f t="shared" si="98"/>
        <v>-6.8965517241379359</v>
      </c>
      <c r="BE32" s="171">
        <f t="shared" si="98"/>
        <v>0</v>
      </c>
      <c r="BF32" s="171">
        <f t="shared" si="98"/>
        <v>8.9285714285714164</v>
      </c>
      <c r="BG32" s="171">
        <f t="shared" si="98"/>
        <v>3.7500000000000142</v>
      </c>
      <c r="BH32" s="171">
        <f>BH33-100</f>
        <v>-16.25</v>
      </c>
      <c r="BI32" s="171">
        <f t="shared" si="98"/>
        <v>8.9552238805970177</v>
      </c>
      <c r="BJ32" s="171">
        <f t="shared" si="98"/>
        <v>-16.279069767441854</v>
      </c>
      <c r="BK32" s="171">
        <f t="shared" si="98"/>
        <v>-23.86363636363636</v>
      </c>
      <c r="BL32" s="171">
        <f t="shared" si="98"/>
        <v>35.9375</v>
      </c>
      <c r="BM32" s="171">
        <f t="shared" si="98"/>
        <v>23.333333333333343</v>
      </c>
      <c r="BN32" s="171">
        <f t="shared" si="98"/>
        <v>30.136986301369859</v>
      </c>
      <c r="BO32" s="1070">
        <f t="shared" si="98"/>
        <v>1.4690451206715665</v>
      </c>
      <c r="BP32" s="168">
        <f t="shared" si="98"/>
        <v>9.1295116772823803</v>
      </c>
      <c r="BQ32" s="600">
        <f>BQ33-100</f>
        <v>-3.106796116504853</v>
      </c>
      <c r="BR32" s="673">
        <f>BR33-100</f>
        <v>-7.4398249452953991</v>
      </c>
      <c r="BS32" s="170">
        <f t="shared" si="98"/>
        <v>-21.348314606741567</v>
      </c>
      <c r="BT32" s="606">
        <f t="shared" si="98"/>
        <v>66.666666666666686</v>
      </c>
      <c r="BU32" s="632">
        <f t="shared" si="98"/>
        <v>22.033898305084747</v>
      </c>
      <c r="BV32" s="632">
        <f t="shared" si="98"/>
        <v>47.540983606557376</v>
      </c>
      <c r="BW32" s="604">
        <f t="shared" ref="BW32:CF32" si="99">BW33-100</f>
        <v>2.409638554216869</v>
      </c>
      <c r="BX32" s="632">
        <f t="shared" si="99"/>
        <v>58.208955223880594</v>
      </c>
      <c r="BY32" s="632">
        <f t="shared" si="99"/>
        <v>4.1095890410958873</v>
      </c>
      <c r="BZ32" s="632">
        <f t="shared" si="99"/>
        <v>12.5</v>
      </c>
      <c r="CA32" s="632">
        <f t="shared" si="99"/>
        <v>52.238805970149258</v>
      </c>
      <c r="CB32" s="632">
        <f t="shared" si="99"/>
        <v>6.8965517241379217</v>
      </c>
      <c r="CC32" s="632">
        <f t="shared" si="99"/>
        <v>10.810810810810807</v>
      </c>
      <c r="CD32" s="601">
        <f t="shared" si="99"/>
        <v>16.842105263157904</v>
      </c>
      <c r="CE32" s="1113">
        <f t="shared" si="99"/>
        <v>21.509824198552224</v>
      </c>
      <c r="CF32" s="989">
        <f t="shared" si="99"/>
        <v>4.7665369649805456</v>
      </c>
      <c r="CG32" s="1111">
        <f>CG33-100</f>
        <v>26.25250501002003</v>
      </c>
      <c r="CH32" s="985">
        <f>CH33-100</f>
        <v>27.659574468085111</v>
      </c>
      <c r="CI32" s="1187">
        <f t="shared" ref="CI32:CV32" si="100">CI33-100</f>
        <v>21.428571428571416</v>
      </c>
      <c r="CJ32" s="359">
        <f t="shared" si="100"/>
        <v>-42.222222222222229</v>
      </c>
      <c r="CK32" s="632">
        <f t="shared" si="100"/>
        <v>-38.888888888888886</v>
      </c>
      <c r="CL32" s="632">
        <f t="shared" si="100"/>
        <v>-100</v>
      </c>
      <c r="CM32" s="632">
        <f t="shared" si="100"/>
        <v>-83.529411764705884</v>
      </c>
      <c r="CN32" s="632">
        <f t="shared" si="100"/>
        <v>-40.566037735849058</v>
      </c>
      <c r="CO32" s="1377">
        <f t="shared" si="100"/>
        <v>-32.89473684210526</v>
      </c>
      <c r="CP32" s="1377">
        <f t="shared" si="100"/>
        <v>-30.864197530864203</v>
      </c>
      <c r="CQ32" s="1377">
        <f t="shared" si="100"/>
        <v>-19.607843137254903</v>
      </c>
      <c r="CR32" s="1377">
        <f t="shared" si="100"/>
        <v>-23.655913978494624</v>
      </c>
      <c r="CS32" s="1411">
        <f t="shared" si="100"/>
        <v>-23.170731707317074</v>
      </c>
      <c r="CT32" s="1377">
        <f t="shared" si="100"/>
        <v>-18.018018018018026</v>
      </c>
      <c r="CU32" s="1618">
        <f t="shared" si="100"/>
        <v>-36.851063829787236</v>
      </c>
      <c r="CV32" s="989">
        <f t="shared" si="100"/>
        <v>-37.883008356545965</v>
      </c>
      <c r="CW32" s="1111">
        <f>CW33-100</f>
        <v>-47.93650793650793</v>
      </c>
      <c r="CX32" s="1751">
        <f>CX33-100</f>
        <v>-50.74074074074074</v>
      </c>
      <c r="CY32" s="1377">
        <f t="shared" ref="CY32:DL32" si="101">CY33-100</f>
        <v>-36.470588235294123</v>
      </c>
      <c r="CZ32" s="1377">
        <f t="shared" si="101"/>
        <v>-37.179487179487182</v>
      </c>
      <c r="DA32" s="1377">
        <f t="shared" si="101"/>
        <v>-14.772727272727266</v>
      </c>
      <c r="DB32" s="1377" t="s">
        <v>20</v>
      </c>
      <c r="DC32" s="1377">
        <f t="shared" si="101"/>
        <v>378.57142857142856</v>
      </c>
      <c r="DD32" s="1377">
        <f t="shared" si="101"/>
        <v>41.269841269841265</v>
      </c>
      <c r="DE32" s="1377">
        <f t="shared" si="101"/>
        <v>11.764705882352942</v>
      </c>
      <c r="DF32" s="1377">
        <f t="shared" si="101"/>
        <v>8.9285714285714164</v>
      </c>
      <c r="DG32" s="1377">
        <f t="shared" si="101"/>
        <v>-2.4390243902439011</v>
      </c>
      <c r="DH32" s="1377">
        <f t="shared" si="101"/>
        <v>-14.08450704225352</v>
      </c>
      <c r="DI32" s="1377">
        <f t="shared" si="101"/>
        <v>1.5873015873015817</v>
      </c>
      <c r="DJ32" s="1377">
        <f t="shared" si="101"/>
        <v>-23.076923076923066</v>
      </c>
      <c r="DK32" s="2189">
        <f t="shared" si="101"/>
        <v>4.7169811320754889</v>
      </c>
      <c r="DL32" s="989">
        <f t="shared" si="101"/>
        <v>-100</v>
      </c>
      <c r="DM32" s="1111">
        <f>DM33-100</f>
        <v>17.073170731707307</v>
      </c>
      <c r="DN32" s="1577">
        <f>DN33-100</f>
        <v>51.879699248120289</v>
      </c>
      <c r="DO32" s="2433">
        <f t="shared" ref="DO32:EB32" si="102">DO33-100</f>
        <v>29.629629629629619</v>
      </c>
      <c r="DP32" s="2422">
        <f t="shared" si="102"/>
        <v>-100</v>
      </c>
      <c r="DQ32" s="2234">
        <f t="shared" si="102"/>
        <v>-100</v>
      </c>
      <c r="DR32" s="2234" t="s">
        <v>20</v>
      </c>
      <c r="DS32" s="2234">
        <f t="shared" si="102"/>
        <v>-100</v>
      </c>
      <c r="DT32" s="2234">
        <f t="shared" si="102"/>
        <v>-100</v>
      </c>
      <c r="DU32" s="2234">
        <f t="shared" si="102"/>
        <v>-100</v>
      </c>
      <c r="DV32" s="2234">
        <f t="shared" si="102"/>
        <v>-100</v>
      </c>
      <c r="DW32" s="2234">
        <f t="shared" si="102"/>
        <v>-100</v>
      </c>
      <c r="DX32" s="2234">
        <f t="shared" si="102"/>
        <v>-100</v>
      </c>
      <c r="DY32" s="2234">
        <f t="shared" si="102"/>
        <v>-100</v>
      </c>
      <c r="DZ32" s="2516">
        <f t="shared" si="102"/>
        <v>-100</v>
      </c>
      <c r="EA32" s="1409">
        <f t="shared" si="102"/>
        <v>-90.990990990990994</v>
      </c>
      <c r="EB32" s="2134" t="e">
        <f t="shared" si="102"/>
        <v>#DIV/0!</v>
      </c>
      <c r="EC32" s="2135">
        <f>EC33-100</f>
        <v>-100</v>
      </c>
      <c r="ED32" s="1425">
        <f>ED33-100</f>
        <v>-100</v>
      </c>
    </row>
    <row r="33" spans="2:134" s="865" customFormat="1" ht="27.75" hidden="1" customHeight="1" thickBot="1">
      <c r="B33" s="853"/>
      <c r="C33" s="854"/>
      <c r="D33" s="703"/>
      <c r="E33" s="855">
        <v>186.4222674813</v>
      </c>
      <c r="F33" s="855">
        <f>F31/E31*100</f>
        <v>66.059723233794614</v>
      </c>
      <c r="G33" s="855">
        <f>G31/F31*100</f>
        <v>58.765159867695701</v>
      </c>
      <c r="H33" s="855">
        <v>72.328244274809165</v>
      </c>
      <c r="I33" s="855">
        <v>48.699999999999996</v>
      </c>
      <c r="J33" s="855">
        <v>48.703494926719273</v>
      </c>
      <c r="K33" s="855">
        <f t="shared" ref="K33:S33" si="103">K31/G31*100</f>
        <v>134.70919324577861</v>
      </c>
      <c r="L33" s="855">
        <f t="shared" si="103"/>
        <v>126.0334212840809</v>
      </c>
      <c r="M33" s="855">
        <f t="shared" si="103"/>
        <v>142.09445585215605</v>
      </c>
      <c r="N33" s="855">
        <f t="shared" si="103"/>
        <v>162.96296296296296</v>
      </c>
      <c r="O33" s="855">
        <f t="shared" si="103"/>
        <v>86.211699164345404</v>
      </c>
      <c r="P33" s="855">
        <f t="shared" si="103"/>
        <v>85.415212840195395</v>
      </c>
      <c r="Q33" s="855">
        <f t="shared" si="103"/>
        <v>90.895953757225428</v>
      </c>
      <c r="R33" s="855">
        <f t="shared" si="103"/>
        <v>81.107954545454547</v>
      </c>
      <c r="S33" s="855">
        <f t="shared" si="103"/>
        <v>115.99353796445881</v>
      </c>
      <c r="T33" s="855">
        <v>107.76143790849673</v>
      </c>
      <c r="U33" s="855">
        <f>U31/Q31*100</f>
        <v>112.241653418124</v>
      </c>
      <c r="V33" s="855">
        <f>V31/R31*100</f>
        <v>138.353765323993</v>
      </c>
      <c r="W33" s="855">
        <f>W31/S31*100</f>
        <v>72.005571030640667</v>
      </c>
      <c r="X33" s="855">
        <v>94.844579226686889</v>
      </c>
      <c r="Y33" s="855">
        <f>Y31/U31*100</f>
        <v>61.614730878186975</v>
      </c>
      <c r="Z33" s="855">
        <f>Z31/V31*100</f>
        <v>63.291139240506332</v>
      </c>
      <c r="AA33" s="855">
        <f>AA31/W31*100</f>
        <v>135.29980657640232</v>
      </c>
      <c r="AB33" s="855">
        <v>95.923261390887291</v>
      </c>
      <c r="AC33" s="855">
        <f>AC31/Y31*100</f>
        <v>173.33333333333334</v>
      </c>
      <c r="AD33" s="855">
        <f>AD31/Z31*100</f>
        <v>132</v>
      </c>
      <c r="AE33" s="855">
        <f>AE31/AA31*100</f>
        <v>80.271622587562547</v>
      </c>
      <c r="AF33" s="855">
        <v>97.25</v>
      </c>
      <c r="AG33" s="855">
        <f>AG31/AC31*100</f>
        <v>64.456233421750667</v>
      </c>
      <c r="AH33" s="855">
        <f>AH31/AD31*100</f>
        <v>83.787878787878782</v>
      </c>
      <c r="AI33" s="855">
        <f>AI31/AE31*100</f>
        <v>100.71237756010684</v>
      </c>
      <c r="AJ33" s="855">
        <v>97.600685518423305</v>
      </c>
      <c r="AK33" s="855">
        <f>AK31/AG31*100</f>
        <v>114.6090534979424</v>
      </c>
      <c r="AL33" s="855">
        <f>AL31/AH31*100</f>
        <v>92.766726943942132</v>
      </c>
      <c r="AM33" s="856"/>
      <c r="AN33" s="857"/>
      <c r="AO33" s="857"/>
      <c r="AP33" s="857"/>
      <c r="AQ33" s="857"/>
      <c r="AR33" s="857"/>
      <c r="AS33" s="857"/>
      <c r="AT33" s="857"/>
      <c r="AU33" s="857"/>
      <c r="AV33" s="857"/>
      <c r="AW33" s="857"/>
      <c r="AX33" s="857"/>
      <c r="AY33" s="858">
        <f>AY31/AI31*100</f>
        <v>84.261715296198062</v>
      </c>
      <c r="AZ33" s="855">
        <v>82.704126426690081</v>
      </c>
      <c r="BA33" s="855">
        <f t="shared" ref="BA33:BO33" si="104">BA31/AK31*100</f>
        <v>92.459605026929978</v>
      </c>
      <c r="BB33" s="855">
        <f t="shared" si="104"/>
        <v>89.083820662768034</v>
      </c>
      <c r="BC33" s="856">
        <f t="shared" si="104"/>
        <v>94.680851063829792</v>
      </c>
      <c r="BD33" s="857">
        <f t="shared" si="104"/>
        <v>93.103448275862064</v>
      </c>
      <c r="BE33" s="857">
        <f t="shared" si="104"/>
        <v>100</v>
      </c>
      <c r="BF33" s="857">
        <f t="shared" si="104"/>
        <v>108.92857142857142</v>
      </c>
      <c r="BG33" s="857">
        <f t="shared" si="104"/>
        <v>103.75000000000001</v>
      </c>
      <c r="BH33" s="857">
        <f t="shared" si="104"/>
        <v>83.75</v>
      </c>
      <c r="BI33" s="857">
        <f t="shared" si="104"/>
        <v>108.95522388059702</v>
      </c>
      <c r="BJ33" s="857">
        <f t="shared" si="104"/>
        <v>83.720930232558146</v>
      </c>
      <c r="BK33" s="857">
        <f t="shared" si="104"/>
        <v>76.13636363636364</v>
      </c>
      <c r="BL33" s="857">
        <f t="shared" si="104"/>
        <v>135.9375</v>
      </c>
      <c r="BM33" s="857">
        <f t="shared" si="104"/>
        <v>123.33333333333334</v>
      </c>
      <c r="BN33" s="857">
        <f t="shared" si="104"/>
        <v>130.13698630136986</v>
      </c>
      <c r="BO33" s="859">
        <f t="shared" si="104"/>
        <v>101.46904512067157</v>
      </c>
      <c r="BP33" s="855">
        <v>109.12951167728238</v>
      </c>
      <c r="BQ33" s="855">
        <f t="shared" ref="BQ33:CD33" si="105">BQ31/BA31*100</f>
        <v>96.893203883495147</v>
      </c>
      <c r="BR33" s="855">
        <f t="shared" si="105"/>
        <v>92.560175054704601</v>
      </c>
      <c r="BS33" s="860">
        <f t="shared" si="105"/>
        <v>78.651685393258433</v>
      </c>
      <c r="BT33" s="861">
        <f t="shared" si="105"/>
        <v>166.66666666666669</v>
      </c>
      <c r="BU33" s="862">
        <f t="shared" si="105"/>
        <v>122.03389830508475</v>
      </c>
      <c r="BV33" s="861">
        <f t="shared" si="105"/>
        <v>147.54098360655738</v>
      </c>
      <c r="BW33" s="863">
        <f t="shared" si="105"/>
        <v>102.40963855421687</v>
      </c>
      <c r="BX33" s="864">
        <f t="shared" si="105"/>
        <v>158.20895522388059</v>
      </c>
      <c r="BY33" s="864">
        <f t="shared" si="105"/>
        <v>104.10958904109589</v>
      </c>
      <c r="BZ33" s="864">
        <f t="shared" si="105"/>
        <v>112.5</v>
      </c>
      <c r="CA33" s="864">
        <f t="shared" si="105"/>
        <v>152.23880597014926</v>
      </c>
      <c r="CB33" s="864">
        <f t="shared" si="105"/>
        <v>106.89655172413792</v>
      </c>
      <c r="CC33" s="864">
        <f t="shared" si="105"/>
        <v>110.81081081081081</v>
      </c>
      <c r="CD33" s="864">
        <f t="shared" si="105"/>
        <v>116.8421052631579</v>
      </c>
      <c r="CE33" s="864">
        <f>CE31/SUM(BC31:BN31)*100</f>
        <v>121.50982419855222</v>
      </c>
      <c r="CF33" s="855">
        <f t="shared" ref="CF33:CT33" si="106">CF31/BP31*100</f>
        <v>104.76653696498055</v>
      </c>
      <c r="CG33" s="856">
        <f t="shared" si="106"/>
        <v>126.25250501002003</v>
      </c>
      <c r="CH33" s="1112">
        <f t="shared" si="106"/>
        <v>127.65957446808511</v>
      </c>
      <c r="CI33" s="1156">
        <f t="shared" si="106"/>
        <v>121.42857142857142</v>
      </c>
      <c r="CJ33" s="1263">
        <f t="shared" si="106"/>
        <v>57.777777777777771</v>
      </c>
      <c r="CK33" s="1279">
        <f t="shared" si="106"/>
        <v>61.111111111111114</v>
      </c>
      <c r="CL33" s="1263">
        <f t="shared" si="106"/>
        <v>0</v>
      </c>
      <c r="CM33" s="1316">
        <f t="shared" si="106"/>
        <v>16.470588235294116</v>
      </c>
      <c r="CN33" s="864">
        <f t="shared" si="106"/>
        <v>59.433962264150942</v>
      </c>
      <c r="CO33" s="1156">
        <f t="shared" si="106"/>
        <v>67.10526315789474</v>
      </c>
      <c r="CP33" s="1156">
        <f t="shared" si="106"/>
        <v>69.135802469135797</v>
      </c>
      <c r="CQ33" s="1156">
        <f t="shared" si="106"/>
        <v>80.392156862745097</v>
      </c>
      <c r="CR33" s="1156">
        <f t="shared" si="106"/>
        <v>76.344086021505376</v>
      </c>
      <c r="CS33" s="864">
        <f t="shared" si="106"/>
        <v>76.829268292682926</v>
      </c>
      <c r="CT33" s="1156">
        <f t="shared" si="106"/>
        <v>81.981981981981974</v>
      </c>
      <c r="CU33" s="870">
        <f>CU31/SUM(BS31:CD31)*100</f>
        <v>63.148936170212764</v>
      </c>
      <c r="CV33" s="855">
        <f t="shared" ref="CV33:DJ33" si="107">CV31/CF31*100</f>
        <v>62.116991643454035</v>
      </c>
      <c r="CW33" s="856">
        <f t="shared" si="107"/>
        <v>52.06349206349207</v>
      </c>
      <c r="CX33" s="855">
        <f t="shared" si="107"/>
        <v>49.25925925925926</v>
      </c>
      <c r="CY33" s="1263">
        <f t="shared" si="107"/>
        <v>63.529411764705877</v>
      </c>
      <c r="CZ33" s="1263">
        <f t="shared" si="107"/>
        <v>62.820512820512818</v>
      </c>
      <c r="DA33" s="1263">
        <f t="shared" si="107"/>
        <v>85.227272727272734</v>
      </c>
      <c r="DB33" s="1263" t="e">
        <f t="shared" si="107"/>
        <v>#DIV/0!</v>
      </c>
      <c r="DC33" s="1263">
        <f t="shared" si="107"/>
        <v>478.57142857142856</v>
      </c>
      <c r="DD33" s="1263">
        <f t="shared" si="107"/>
        <v>141.26984126984127</v>
      </c>
      <c r="DE33" s="1263">
        <f t="shared" si="107"/>
        <v>111.76470588235294</v>
      </c>
      <c r="DF33" s="1263">
        <f t="shared" si="107"/>
        <v>108.92857142857142</v>
      </c>
      <c r="DG33" s="1263">
        <f t="shared" si="107"/>
        <v>97.560975609756099</v>
      </c>
      <c r="DH33" s="1263">
        <f t="shared" si="107"/>
        <v>85.91549295774648</v>
      </c>
      <c r="DI33" s="1156">
        <f t="shared" si="107"/>
        <v>101.58730158730158</v>
      </c>
      <c r="DJ33" s="1263">
        <f t="shared" si="107"/>
        <v>76.923076923076934</v>
      </c>
      <c r="DK33" s="870">
        <f>DK31/SUM(CI31:CT31)*100</f>
        <v>104.71698113207549</v>
      </c>
      <c r="DL33" s="855">
        <f t="shared" ref="DL33:DZ33" si="108">DL31/CV31*100</f>
        <v>0</v>
      </c>
      <c r="DM33" s="856">
        <f t="shared" si="108"/>
        <v>117.07317073170731</v>
      </c>
      <c r="DN33" s="855">
        <f t="shared" si="108"/>
        <v>151.87969924812029</v>
      </c>
      <c r="DO33" s="1263">
        <f t="shared" si="108"/>
        <v>129.62962962962962</v>
      </c>
      <c r="DP33" s="1263">
        <f t="shared" si="108"/>
        <v>0</v>
      </c>
      <c r="DQ33" s="1263">
        <f t="shared" si="108"/>
        <v>0</v>
      </c>
      <c r="DR33" s="1263">
        <f t="shared" si="108"/>
        <v>0</v>
      </c>
      <c r="DS33" s="1263">
        <f t="shared" si="108"/>
        <v>0</v>
      </c>
      <c r="DT33" s="1263">
        <f t="shared" si="108"/>
        <v>0</v>
      </c>
      <c r="DU33" s="1263">
        <f t="shared" si="108"/>
        <v>0</v>
      </c>
      <c r="DV33" s="1263">
        <f t="shared" si="108"/>
        <v>0</v>
      </c>
      <c r="DW33" s="1263">
        <f t="shared" si="108"/>
        <v>0</v>
      </c>
      <c r="DX33" s="1263">
        <f t="shared" si="108"/>
        <v>0</v>
      </c>
      <c r="DY33" s="1156">
        <f t="shared" si="108"/>
        <v>0</v>
      </c>
      <c r="DZ33" s="864">
        <f t="shared" si="108"/>
        <v>0</v>
      </c>
      <c r="EA33" s="870">
        <f>EA31/SUM(CY31:DJ31)*100</f>
        <v>9.0090090090090094</v>
      </c>
      <c r="EB33" s="855" t="e">
        <f>EB31/DL31*100</f>
        <v>#DIV/0!</v>
      </c>
      <c r="EC33" s="856">
        <f>EC31/DM31*100</f>
        <v>0</v>
      </c>
      <c r="ED33" s="855">
        <f>ED31/DN31*100</f>
        <v>0</v>
      </c>
    </row>
    <row r="54" spans="5:5">
      <c r="E54" s="31"/>
    </row>
  </sheetData>
  <sheetProtection algorithmName="SHA-512" hashValue="CCXWkKZRtsOqtkm8A9/e0Sf+C7DaFXaSz9pEoQuunLKGCmC2odFeK8iVU2/2Imzq4hBzMoSn8Brz7vvFFe0SJw==" saltValue="W3LdpbyKjMvtsQFfJBzKGw==" spinCount="100000" sheet="1" objects="1" scenarios="1"/>
  <customSheetViews>
    <customSheetView guid="{F331A933-D01F-4452-8098-885072408C01}" hiddenRows="1" hiddenColumns="1">
      <pane xSplit="4" ySplit="3" topLeftCell="CE4" activePane="bottomRight" state="frozen"/>
      <selection pane="bottomRight" activeCell="CM31" sqref="CM31"/>
      <pageMargins left="0.7" right="0.7" top="0.75" bottom="0.75" header="0.3" footer="0.3"/>
      <pageSetup paperSize="8" scale="85" orientation="landscape" r:id="rId1"/>
    </customSheetView>
    <customSheetView guid="{97CB7DFC-8A5B-431E-90B8-FBA4A6BBAEC8}" hiddenColumns="1">
      <pane xSplit="4" ySplit="3" topLeftCell="E7" activePane="bottomRight" state="frozen"/>
      <selection pane="bottomRight" activeCell="H8" sqref="H8"/>
      <pageMargins left="0.7" right="0.7" top="0.75" bottom="0.75" header="0.3" footer="0.3"/>
      <pageSetup paperSize="9" orientation="portrait" r:id="rId2"/>
    </customSheetView>
    <customSheetView guid="{DBBA6C60-A5A4-40CA-8BB4-C91C2ECFC575}" hiddenColumns="1">
      <pane xSplit="4" ySplit="3" topLeftCell="E7" activePane="bottomRight" state="frozen"/>
      <selection pane="bottomRight" activeCell="H8" sqref="H8"/>
      <pageMargins left="0.7" right="0.7" top="0.75" bottom="0.75" header="0.3" footer="0.3"/>
      <pageSetup paperSize="9" orientation="portrait" r:id="rId3"/>
    </customSheetView>
    <customSheetView guid="{C692FAC9-3AA5-42A3-887A-EF7C3E11EB0A}" hiddenColumns="1">
      <pane xSplit="4" ySplit="3" topLeftCell="E7" activePane="bottomRight" state="frozen"/>
      <selection pane="bottomRight" activeCell="H8" sqref="H8"/>
      <pageMargins left="0.7" right="0.7" top="0.75" bottom="0.75" header="0.3" footer="0.3"/>
      <pageSetup paperSize="9" orientation="portrait" r:id="rId4"/>
    </customSheetView>
  </customSheetViews>
  <mergeCells count="11">
    <mergeCell ref="D16:D18"/>
    <mergeCell ref="D19:D21"/>
    <mergeCell ref="D22:D24"/>
    <mergeCell ref="D25:D27"/>
    <mergeCell ref="D28:D30"/>
    <mergeCell ref="D31:D32"/>
    <mergeCell ref="B3:D3"/>
    <mergeCell ref="C4:D6"/>
    <mergeCell ref="C7:D9"/>
    <mergeCell ref="C10:D12"/>
    <mergeCell ref="D13:D15"/>
  </mergeCells>
  <phoneticPr fontId="3"/>
  <pageMargins left="0.7" right="0.7" top="0.75" bottom="0.75" header="0.3" footer="0.3"/>
  <pageSetup paperSize="8" scale="85" orientation="landscape"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67CBC824D78204EA11AF8B1D9E4E34100480578617775CF4AAF2737C44B9FB4C0" ma:contentTypeVersion="0" ma:contentTypeDescription="" ma:contentTypeScope="" ma:versionID="b1c8deaccbedd8bd7a7be4facf481f15">
  <xsd:schema xmlns:xsd="http://www.w3.org/2001/XMLSchema" xmlns:xs="http://www.w3.org/2001/XMLSchema" xmlns:p="http://schemas.microsoft.com/office/2006/metadata/properties" xmlns:ns2="82BFFB7C-3EF7-47EA-B5BD-2457821C9E6A" targetNamespace="http://schemas.microsoft.com/office/2006/metadata/properties" ma:root="true" ma:fieldsID="e53113933eb45bcb68a095ae3717c661" ns2:_="">
    <xsd:import namespace="82BFFB7C-3EF7-47EA-B5BD-2457821C9E6A"/>
    <xsd:element name="properties">
      <xsd:complexType>
        <xsd:sequence>
          <xsd:element name="documentManagement">
            <xsd:complexType>
              <xsd:all>
                <xsd:element ref="ns2:DstRemarks" minOccurs="0"/>
                <xsd:element ref="ns2:ManageUser" minOccurs="0"/>
                <xsd:element ref="ns2:Secre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BFFB7C-3EF7-47EA-B5BD-2457821C9E6A" elementFormDefault="qualified">
    <xsd:import namespace="http://schemas.microsoft.com/office/2006/documentManagement/types"/>
    <xsd:import namespace="http://schemas.microsoft.com/office/infopath/2007/PartnerControls"/>
    <xsd:element name="DstRemarks" ma:index="2" nillable="true" ma:displayName="備考" ma:internalName="DstRemarks">
      <xsd:simpleType>
        <xsd:restriction base="dms:Note"/>
      </xsd:simpleType>
    </xsd:element>
    <xsd:element name="ManageUser" ma:index="3" nillable="true" ma:displayName="管理者" ma:internalName="ManageUser">
      <xsd:simpleType>
        <xsd:restriction base="dms:Text"/>
      </xsd:simpleType>
    </xsd:element>
    <xsd:element name="SecretType" ma:index="4" nillable="true" ma:displayName="機密区分" ma:default="-" ma:internalName="SecretType">
      <xsd:simpleType>
        <xsd:restriction base="dms:Choice">
          <xsd:enumeration value="-"/>
          <xsd:enumeration value="秘"/>
          <xsd:enumeration value="関係者外秘"/>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nageUser xmlns="82BFFB7C-3EF7-47EA-B5BD-2457821C9E6A" xsi:nil="true"/>
    <SecretType xmlns="82BFFB7C-3EF7-47EA-B5BD-2457821C9E6A">-</SecretType>
    <DstRemarks xmlns="82BFFB7C-3EF7-47EA-B5BD-2457821C9E6A" xsi:nil="true"/>
  </documentManagement>
</p:properties>
</file>

<file path=customXml/itemProps1.xml><?xml version="1.0" encoding="utf-8"?>
<ds:datastoreItem xmlns:ds="http://schemas.openxmlformats.org/officeDocument/2006/customXml" ds:itemID="{42159F82-E91E-4D33-A5C7-18A9E90CF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BFFB7C-3EF7-47EA-B5BD-2457821C9E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3A4F8-FBE0-4E86-B9A1-F20C662FC6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Note</vt:lpstr>
      <vt:lpstr>Sales</vt:lpstr>
      <vt:lpstr>Sales of each region</vt:lpstr>
      <vt:lpstr>Production</vt:lpstr>
      <vt:lpstr>Production of each region</vt:lpstr>
      <vt:lpstr>Export</vt:lpstr>
      <vt:lpstr>Export of each region</vt:lpstr>
      <vt:lpstr>Sales of Electrified vehicle </vt:lpstr>
      <vt:lpstr>Sales of Lexus</vt:lpstr>
      <vt:lpstr>Export!Print_Area</vt:lpstr>
      <vt:lpstr>'Export of each region'!Print_Area</vt:lpstr>
      <vt:lpstr>'Production of each region'!Print_Area</vt:lpstr>
      <vt:lpstr>Sales!Print_Area</vt:lpstr>
      <vt:lpstr>'Sales of each region'!Print_Area</vt:lpstr>
      <vt:lpstr>'Sales of Electrified vehicle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Taralynn Reburn</dc:creator>
  <cp:lastModifiedBy>Taralynn Reburn</cp:lastModifiedBy>
  <cp:lastPrinted>2022-02-21T01:22:15Z</cp:lastPrinted>
  <dcterms:created xsi:type="dcterms:W3CDTF">2001-05-11T06:12:50Z</dcterms:created>
  <dcterms:modified xsi:type="dcterms:W3CDTF">2022-03-15T04:22:32Z</dcterms:modified>
</cp:coreProperties>
</file>