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zuc\Desktop\Capstone-Project-Data-Modeling-and-PowerBI\Capstone Project\1 Combined\"/>
    </mc:Choice>
  </mc:AlternateContent>
  <xr:revisionPtr revIDLastSave="0" documentId="13_ncr:1_{5E035251-1966-4124-8ABB-EB7BFE1A0A33}" xr6:coauthVersionLast="47" xr6:coauthVersionMax="47" xr10:uidLastSave="{00000000-0000-0000-0000-000000000000}"/>
  <bookViews>
    <workbookView xWindow="-98" yWindow="-98" windowWidth="20715" windowHeight="13155" tabRatio="982" firstSheet="1" activeTab="17" xr2:uid="{6022C8B0-593D-4F6F-A13C-C62463C04408}"/>
  </bookViews>
  <sheets>
    <sheet name="ModelID" sheetId="15" r:id="rId1"/>
    <sheet name="ModYear" sheetId="18" r:id="rId2"/>
    <sheet name="YearID" sheetId="16" r:id="rId3"/>
    <sheet name="RegID" sheetId="17" r:id="rId4"/>
    <sheet name="Ontario" sheetId="2" r:id="rId5"/>
    <sheet name="Quebec" sheetId="3" r:id="rId6"/>
    <sheet name="British Columbia" sheetId="1" r:id="rId7"/>
    <sheet name="Alberta" sheetId="4" r:id="rId8"/>
    <sheet name="Manitoba" sheetId="7" r:id="rId9"/>
    <sheet name="Saskatchewan" sheetId="6" r:id="rId10"/>
    <sheet name="Nova Scotia" sheetId="5" r:id="rId11"/>
    <sheet name="New Brunswick" sheetId="10" r:id="rId12"/>
    <sheet name="NewFoundland and Labrador" sheetId="9" r:id="rId13"/>
    <sheet name="Prince Edward Island" sheetId="11" r:id="rId14"/>
    <sheet name="Northwest Territories" sheetId="13" r:id="rId15"/>
    <sheet name="Yukon" sheetId="12" r:id="rId16"/>
    <sheet name="Nunavut" sheetId="14" r:id="rId17"/>
    <sheet name="Repairs" sheetId="19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3" i="19" l="1"/>
  <c r="B53" i="19"/>
  <c r="Q52" i="19"/>
  <c r="T52" i="19" s="1"/>
  <c r="N52" i="19"/>
  <c r="K52" i="19"/>
  <c r="I52" i="19"/>
  <c r="F52" i="19"/>
  <c r="J52" i="19" s="1"/>
  <c r="U52" i="19" s="1"/>
  <c r="S51" i="19"/>
  <c r="Q51" i="19"/>
  <c r="T51" i="19" s="1"/>
  <c r="O51" i="19"/>
  <c r="M51" i="19"/>
  <c r="M53" i="19" s="1"/>
  <c r="K51" i="19"/>
  <c r="N51" i="19" s="1"/>
  <c r="I51" i="19"/>
  <c r="G51" i="19"/>
  <c r="E51" i="19"/>
  <c r="J51" i="19" s="1"/>
  <c r="T50" i="19"/>
  <c r="L50" i="19"/>
  <c r="N50" i="19" s="1"/>
  <c r="K50" i="19"/>
  <c r="I50" i="19"/>
  <c r="G50" i="19"/>
  <c r="G53" i="19" s="1"/>
  <c r="R49" i="19"/>
  <c r="P49" i="19"/>
  <c r="T49" i="19" s="1"/>
  <c r="M49" i="19"/>
  <c r="K49" i="19"/>
  <c r="N49" i="19" s="1"/>
  <c r="I49" i="19"/>
  <c r="H49" i="19"/>
  <c r="F49" i="19"/>
  <c r="F53" i="19" s="1"/>
  <c r="R48" i="19"/>
  <c r="R53" i="19" s="1"/>
  <c r="O48" i="19"/>
  <c r="O53" i="19" s="1"/>
  <c r="N48" i="19"/>
  <c r="K48" i="19"/>
  <c r="I48" i="19"/>
  <c r="H48" i="19"/>
  <c r="J48" i="19" s="1"/>
  <c r="E48" i="19"/>
  <c r="T47" i="19"/>
  <c r="S47" i="19"/>
  <c r="S53" i="19" s="1"/>
  <c r="Q47" i="19"/>
  <c r="P47" i="19"/>
  <c r="P53" i="19" s="1"/>
  <c r="L47" i="19"/>
  <c r="L53" i="19" s="1"/>
  <c r="K47" i="19"/>
  <c r="I47" i="19"/>
  <c r="J47" i="19" s="1"/>
  <c r="Q46" i="19"/>
  <c r="T46" i="19" s="1"/>
  <c r="K46" i="19"/>
  <c r="N46" i="19" s="1"/>
  <c r="I46" i="19"/>
  <c r="J46" i="19" s="1"/>
  <c r="I45" i="19"/>
  <c r="H45" i="19"/>
  <c r="B45" i="19"/>
  <c r="S44" i="19"/>
  <c r="P44" i="19"/>
  <c r="T44" i="19" s="1"/>
  <c r="K44" i="19"/>
  <c r="N44" i="19" s="1"/>
  <c r="J44" i="19"/>
  <c r="U44" i="19" s="1"/>
  <c r="I44" i="19"/>
  <c r="R43" i="19"/>
  <c r="R45" i="19" s="1"/>
  <c r="N43" i="19"/>
  <c r="L43" i="19"/>
  <c r="K43" i="19"/>
  <c r="J43" i="19"/>
  <c r="I43" i="19"/>
  <c r="E43" i="19"/>
  <c r="Q42" i="19"/>
  <c r="T42" i="19" s="1"/>
  <c r="O42" i="19"/>
  <c r="O45" i="19" s="1"/>
  <c r="K42" i="19"/>
  <c r="N42" i="19" s="1"/>
  <c r="I42" i="19"/>
  <c r="F42" i="19"/>
  <c r="J42" i="19" s="1"/>
  <c r="U42" i="19" s="1"/>
  <c r="T41" i="19"/>
  <c r="P41" i="19"/>
  <c r="L41" i="19"/>
  <c r="L45" i="19" s="1"/>
  <c r="K41" i="19"/>
  <c r="N41" i="19" s="1"/>
  <c r="I41" i="19"/>
  <c r="H41" i="19"/>
  <c r="F41" i="19"/>
  <c r="J41" i="19" s="1"/>
  <c r="S40" i="19"/>
  <c r="R40" i="19"/>
  <c r="T40" i="19" s="1"/>
  <c r="P40" i="19"/>
  <c r="M40" i="19"/>
  <c r="M45" i="19" s="1"/>
  <c r="K40" i="19"/>
  <c r="N40" i="19" s="1"/>
  <c r="I40" i="19"/>
  <c r="E40" i="19"/>
  <c r="J40" i="19" s="1"/>
  <c r="S39" i="19"/>
  <c r="P39" i="19"/>
  <c r="T39" i="19" s="1"/>
  <c r="N39" i="19"/>
  <c r="K39" i="19"/>
  <c r="I39" i="19"/>
  <c r="G39" i="19"/>
  <c r="G45" i="19" s="1"/>
  <c r="S38" i="19"/>
  <c r="S45" i="19" s="1"/>
  <c r="N38" i="19"/>
  <c r="K38" i="19"/>
  <c r="K45" i="19" s="1"/>
  <c r="I38" i="19"/>
  <c r="J38" i="19" s="1"/>
  <c r="R37" i="19"/>
  <c r="Q37" i="19"/>
  <c r="B37" i="19"/>
  <c r="S36" i="19"/>
  <c r="T36" i="19" s="1"/>
  <c r="O36" i="19"/>
  <c r="K36" i="19"/>
  <c r="N36" i="19" s="1"/>
  <c r="I36" i="19"/>
  <c r="G36" i="19"/>
  <c r="J36" i="19" s="1"/>
  <c r="U36" i="19" s="1"/>
  <c r="T35" i="19"/>
  <c r="S35" i="19"/>
  <c r="Q35" i="19"/>
  <c r="N35" i="19"/>
  <c r="M35" i="19"/>
  <c r="K35" i="19"/>
  <c r="H35" i="19"/>
  <c r="E35" i="19"/>
  <c r="J35" i="19" s="1"/>
  <c r="U35" i="19" s="1"/>
  <c r="R34" i="19"/>
  <c r="P34" i="19"/>
  <c r="T34" i="19" s="1"/>
  <c r="L34" i="19"/>
  <c r="N34" i="19" s="1"/>
  <c r="I34" i="19"/>
  <c r="J34" i="19" s="1"/>
  <c r="U34" i="19" s="1"/>
  <c r="F34" i="19"/>
  <c r="T33" i="19"/>
  <c r="Q33" i="19"/>
  <c r="P33" i="19"/>
  <c r="P37" i="19" s="1"/>
  <c r="L33" i="19"/>
  <c r="K33" i="19"/>
  <c r="N33" i="19" s="1"/>
  <c r="I33" i="19"/>
  <c r="H33" i="19"/>
  <c r="G33" i="19"/>
  <c r="G37" i="19" s="1"/>
  <c r="E33" i="19"/>
  <c r="J33" i="19" s="1"/>
  <c r="U33" i="19" s="1"/>
  <c r="S32" i="19"/>
  <c r="T32" i="19" s="1"/>
  <c r="O32" i="19"/>
  <c r="M32" i="19"/>
  <c r="M37" i="19" s="1"/>
  <c r="K32" i="19"/>
  <c r="N32" i="19" s="1"/>
  <c r="I32" i="19"/>
  <c r="F32" i="19"/>
  <c r="J32" i="19" s="1"/>
  <c r="U32" i="19" s="1"/>
  <c r="S31" i="19"/>
  <c r="R31" i="19"/>
  <c r="O31" i="19"/>
  <c r="T31" i="19" s="1"/>
  <c r="L31" i="19"/>
  <c r="L37" i="19" s="1"/>
  <c r="K31" i="19"/>
  <c r="N31" i="19" s="1"/>
  <c r="J31" i="19"/>
  <c r="I31" i="19"/>
  <c r="H31" i="19"/>
  <c r="H37" i="19" s="1"/>
  <c r="E31" i="19"/>
  <c r="E37" i="19" s="1"/>
  <c r="S30" i="19"/>
  <c r="T30" i="19" s="1"/>
  <c r="K30" i="19"/>
  <c r="K37" i="19" s="1"/>
  <c r="J30" i="19"/>
  <c r="I30" i="19"/>
  <c r="P29" i="19"/>
  <c r="I29" i="19"/>
  <c r="H29" i="19"/>
  <c r="E29" i="19"/>
  <c r="B29" i="19"/>
  <c r="S28" i="19"/>
  <c r="Q28" i="19"/>
  <c r="Q29" i="19" s="1"/>
  <c r="O28" i="19"/>
  <c r="T28" i="19" s="1"/>
  <c r="M28" i="19"/>
  <c r="N28" i="19" s="1"/>
  <c r="I28" i="19"/>
  <c r="E28" i="19"/>
  <c r="J28" i="19" s="1"/>
  <c r="U28" i="19" s="1"/>
  <c r="T27" i="19"/>
  <c r="R27" i="19"/>
  <c r="R29" i="19" s="1"/>
  <c r="M27" i="19"/>
  <c r="N27" i="19" s="1"/>
  <c r="U27" i="19" s="1"/>
  <c r="J27" i="19"/>
  <c r="H27" i="19"/>
  <c r="S26" i="19"/>
  <c r="T26" i="19" s="1"/>
  <c r="P26" i="19"/>
  <c r="L26" i="19"/>
  <c r="N26" i="19" s="1"/>
  <c r="I26" i="19"/>
  <c r="F26" i="19"/>
  <c r="J26" i="19" s="1"/>
  <c r="T25" i="19"/>
  <c r="Q25" i="19"/>
  <c r="P25" i="19"/>
  <c r="N25" i="19"/>
  <c r="L25" i="19"/>
  <c r="I25" i="19"/>
  <c r="H25" i="19"/>
  <c r="G25" i="19"/>
  <c r="J25" i="19" s="1"/>
  <c r="U25" i="19" s="1"/>
  <c r="S24" i="19"/>
  <c r="O24" i="19"/>
  <c r="T24" i="19" s="1"/>
  <c r="M24" i="19"/>
  <c r="M29" i="19" s="1"/>
  <c r="K24" i="19"/>
  <c r="N24" i="19" s="1"/>
  <c r="J24" i="19"/>
  <c r="I24" i="19"/>
  <c r="E24" i="19"/>
  <c r="T23" i="19"/>
  <c r="P23" i="19"/>
  <c r="L23" i="19"/>
  <c r="K23" i="19"/>
  <c r="K29" i="19" s="1"/>
  <c r="I23" i="19"/>
  <c r="G23" i="19"/>
  <c r="G29" i="19" s="1"/>
  <c r="F23" i="19"/>
  <c r="F29" i="19" s="1"/>
  <c r="S22" i="19"/>
  <c r="S29" i="19" s="1"/>
  <c r="N22" i="19"/>
  <c r="L22" i="19"/>
  <c r="L29" i="19" s="1"/>
  <c r="I22" i="19"/>
  <c r="J22" i="19" s="1"/>
  <c r="I21" i="19"/>
  <c r="B21" i="19"/>
  <c r="B54" i="19" s="1"/>
  <c r="S20" i="19"/>
  <c r="T20" i="19" s="1"/>
  <c r="Q20" i="19"/>
  <c r="P20" i="19"/>
  <c r="N20" i="19"/>
  <c r="L20" i="19"/>
  <c r="I20" i="19"/>
  <c r="F20" i="19"/>
  <c r="J20" i="19" s="1"/>
  <c r="U20" i="19" s="1"/>
  <c r="T19" i="19"/>
  <c r="O19" i="19"/>
  <c r="N19" i="19"/>
  <c r="M19" i="19"/>
  <c r="L19" i="19"/>
  <c r="H19" i="19"/>
  <c r="J19" i="19" s="1"/>
  <c r="U19" i="19" s="1"/>
  <c r="T18" i="19"/>
  <c r="P18" i="19"/>
  <c r="N18" i="19"/>
  <c r="L18" i="19"/>
  <c r="K18" i="19"/>
  <c r="I18" i="19"/>
  <c r="F18" i="19"/>
  <c r="F21" i="19" s="1"/>
  <c r="E18" i="19"/>
  <c r="E21" i="19" s="1"/>
  <c r="T17" i="19"/>
  <c r="S17" i="19"/>
  <c r="Q17" i="19"/>
  <c r="P17" i="19"/>
  <c r="M17" i="19"/>
  <c r="N17" i="19" s="1"/>
  <c r="L17" i="19"/>
  <c r="I17" i="19"/>
  <c r="G17" i="19"/>
  <c r="G21" i="19" s="1"/>
  <c r="G54" i="19" s="1"/>
  <c r="F17" i="19"/>
  <c r="J17" i="19" s="1"/>
  <c r="R16" i="19"/>
  <c r="T16" i="19" s="1"/>
  <c r="P16" i="19"/>
  <c r="P21" i="19" s="1"/>
  <c r="K16" i="19"/>
  <c r="K21" i="19" s="1"/>
  <c r="J16" i="19"/>
  <c r="H16" i="19"/>
  <c r="Q15" i="19"/>
  <c r="Q21" i="19" s="1"/>
  <c r="N15" i="19"/>
  <c r="L15" i="19"/>
  <c r="J15" i="19"/>
  <c r="U15" i="19" s="1"/>
  <c r="F15" i="19"/>
  <c r="S14" i="19"/>
  <c r="S21" i="19" s="1"/>
  <c r="R14" i="19"/>
  <c r="R21" i="19" s="1"/>
  <c r="R54" i="19" s="1"/>
  <c r="O14" i="19"/>
  <c r="T14" i="19" s="1"/>
  <c r="L14" i="19"/>
  <c r="L21" i="19" s="1"/>
  <c r="J14" i="19"/>
  <c r="I14" i="19"/>
  <c r="U41" i="19" l="1"/>
  <c r="L54" i="19"/>
  <c r="N29" i="19"/>
  <c r="U26" i="19"/>
  <c r="T37" i="19"/>
  <c r="N45" i="19"/>
  <c r="U40" i="19"/>
  <c r="E54" i="19"/>
  <c r="U51" i="19"/>
  <c r="U24" i="19"/>
  <c r="U17" i="19"/>
  <c r="P54" i="19"/>
  <c r="U31" i="19"/>
  <c r="U46" i="19"/>
  <c r="U43" i="19"/>
  <c r="U47" i="19"/>
  <c r="J37" i="19"/>
  <c r="N47" i="19"/>
  <c r="N53" i="19" s="1"/>
  <c r="J18" i="19"/>
  <c r="U18" i="19" s="1"/>
  <c r="M21" i="19"/>
  <c r="M54" i="19" s="1"/>
  <c r="J49" i="19"/>
  <c r="U49" i="19" s="1"/>
  <c r="H53" i="19"/>
  <c r="I37" i="19"/>
  <c r="I54" i="19" s="1"/>
  <c r="P45" i="19"/>
  <c r="T15" i="19"/>
  <c r="T21" i="19" s="1"/>
  <c r="Q45" i="19"/>
  <c r="Q54" i="19" s="1"/>
  <c r="F37" i="19"/>
  <c r="F54" i="19" s="1"/>
  <c r="E45" i="19"/>
  <c r="I53" i="19"/>
  <c r="Q53" i="19"/>
  <c r="N14" i="19"/>
  <c r="N21" i="19" s="1"/>
  <c r="N16" i="19"/>
  <c r="U16" i="19" s="1"/>
  <c r="O21" i="19"/>
  <c r="O37" i="19"/>
  <c r="J39" i="19"/>
  <c r="U39" i="19" s="1"/>
  <c r="F45" i="19"/>
  <c r="J50" i="19"/>
  <c r="U50" i="19" s="1"/>
  <c r="H21" i="19"/>
  <c r="H54" i="19" s="1"/>
  <c r="J23" i="19"/>
  <c r="U23" i="19" s="1"/>
  <c r="O29" i="19"/>
  <c r="T48" i="19"/>
  <c r="U48" i="19" s="1"/>
  <c r="K53" i="19"/>
  <c r="K54" i="19" s="1"/>
  <c r="N30" i="19"/>
  <c r="N37" i="19" s="1"/>
  <c r="T22" i="19"/>
  <c r="T29" i="19" s="1"/>
  <c r="N23" i="19"/>
  <c r="S37" i="19"/>
  <c r="S54" i="19" s="1"/>
  <c r="T38" i="19"/>
  <c r="T45" i="19" s="1"/>
  <c r="T43" i="19"/>
  <c r="T54" i="19" l="1"/>
  <c r="J45" i="19"/>
  <c r="U14" i="19"/>
  <c r="J21" i="19"/>
  <c r="U21" i="19" s="1"/>
  <c r="U38" i="19"/>
  <c r="U45" i="19" s="1"/>
  <c r="J53" i="19"/>
  <c r="U53" i="19" s="1"/>
  <c r="O54" i="19"/>
  <c r="J54" i="19"/>
  <c r="U37" i="19"/>
  <c r="T53" i="19"/>
  <c r="J29" i="19"/>
  <c r="U29" i="19" s="1"/>
  <c r="N54" i="19"/>
  <c r="U30" i="19"/>
  <c r="U22" i="19"/>
  <c r="U54" i="19" l="1"/>
</calcChain>
</file>

<file path=xl/sharedStrings.xml><?xml version="1.0" encoding="utf-8"?>
<sst xmlns="http://schemas.openxmlformats.org/spreadsheetml/2006/main" count="840" uniqueCount="651">
  <si>
    <t>ModelID</t>
  </si>
  <si>
    <t>ModelName</t>
  </si>
  <si>
    <t>M1</t>
  </si>
  <si>
    <t xml:space="preserve">Corolla </t>
  </si>
  <si>
    <t>M2</t>
  </si>
  <si>
    <t>Camry</t>
  </si>
  <si>
    <t>M3</t>
  </si>
  <si>
    <t>Pirus</t>
  </si>
  <si>
    <t>M4</t>
  </si>
  <si>
    <t>Sienna</t>
  </si>
  <si>
    <t>M5</t>
  </si>
  <si>
    <t xml:space="preserve">Tacoma </t>
  </si>
  <si>
    <t>M6</t>
  </si>
  <si>
    <t>Yaris</t>
  </si>
  <si>
    <t>M7</t>
  </si>
  <si>
    <t>Rav4</t>
  </si>
  <si>
    <t>M8</t>
  </si>
  <si>
    <t>Others</t>
  </si>
  <si>
    <t>Model</t>
  </si>
  <si>
    <t>Year</t>
  </si>
  <si>
    <t>PK</t>
  </si>
  <si>
    <t>Y1</t>
  </si>
  <si>
    <t>Y2</t>
  </si>
  <si>
    <t>Y3</t>
  </si>
  <si>
    <t>Y4</t>
  </si>
  <si>
    <t>Y5</t>
  </si>
  <si>
    <t>YearID</t>
  </si>
  <si>
    <t>RegID</t>
  </si>
  <si>
    <t xml:space="preserve">Province&amp;Territories </t>
  </si>
  <si>
    <t>ON</t>
  </si>
  <si>
    <t>QC</t>
  </si>
  <si>
    <t>BC</t>
  </si>
  <si>
    <t>AB</t>
  </si>
  <si>
    <t>MB</t>
  </si>
  <si>
    <t>SK</t>
  </si>
  <si>
    <t>NS</t>
  </si>
  <si>
    <t>NB</t>
  </si>
  <si>
    <t>NL</t>
  </si>
  <si>
    <t>PE</t>
  </si>
  <si>
    <t>NT</t>
  </si>
  <si>
    <t>YT</t>
  </si>
  <si>
    <t>NU</t>
  </si>
  <si>
    <t>M1Y1</t>
  </si>
  <si>
    <t>M1Y2</t>
  </si>
  <si>
    <t>M1Y3</t>
  </si>
  <si>
    <t>M1Y4</t>
  </si>
  <si>
    <t>M1Y5</t>
  </si>
  <si>
    <t>M2Y1</t>
  </si>
  <si>
    <t>M2Y2</t>
  </si>
  <si>
    <t>M2Y3</t>
  </si>
  <si>
    <t>M2Y4</t>
  </si>
  <si>
    <t>M2Y5</t>
  </si>
  <si>
    <t>M3Y1</t>
  </si>
  <si>
    <t>M3Y2</t>
  </si>
  <si>
    <t>M3Y3</t>
  </si>
  <si>
    <t>M3Y4</t>
  </si>
  <si>
    <t>M3Y5</t>
  </si>
  <si>
    <t>M4Y1</t>
  </si>
  <si>
    <t>M4Y2</t>
  </si>
  <si>
    <t>M4Y3</t>
  </si>
  <si>
    <t>M4Y4</t>
  </si>
  <si>
    <t>M4Y5</t>
  </si>
  <si>
    <t>M5Y1</t>
  </si>
  <si>
    <t>M5Y2</t>
  </si>
  <si>
    <t>M5Y3</t>
  </si>
  <si>
    <t>M5Y4</t>
  </si>
  <si>
    <t>M5Y5</t>
  </si>
  <si>
    <t>M6Y1</t>
  </si>
  <si>
    <t>M6Y2</t>
  </si>
  <si>
    <t>M6Y3</t>
  </si>
  <si>
    <t>M6Y4</t>
  </si>
  <si>
    <t>M6Y5</t>
  </si>
  <si>
    <t>M7Y1</t>
  </si>
  <si>
    <t>M7Y2</t>
  </si>
  <si>
    <t>M7Y3</t>
  </si>
  <si>
    <t>M7Y4</t>
  </si>
  <si>
    <t>M7Y5</t>
  </si>
  <si>
    <t>M8Y1</t>
  </si>
  <si>
    <t>M8Y2</t>
  </si>
  <si>
    <t>M8Y3</t>
  </si>
  <si>
    <t>M8Y4</t>
  </si>
  <si>
    <t>M8Y5</t>
  </si>
  <si>
    <t>UnitSold</t>
  </si>
  <si>
    <t>ModYearReg</t>
  </si>
  <si>
    <t>M1Y1ON</t>
  </si>
  <si>
    <t>M2Y1ON</t>
  </si>
  <si>
    <t>M3Y1ON</t>
  </si>
  <si>
    <t>M4Y1ON</t>
  </si>
  <si>
    <t>M5Y1ON</t>
  </si>
  <si>
    <t>M6Y1ON</t>
  </si>
  <si>
    <t>M7Y1ON</t>
  </si>
  <si>
    <t>M8Y1ON</t>
  </si>
  <si>
    <t>M1Y2ON</t>
  </si>
  <si>
    <t>M2Y2ON</t>
  </si>
  <si>
    <t>M3Y2ON</t>
  </si>
  <si>
    <t>M4Y2ON</t>
  </si>
  <si>
    <t>M5Y2ON</t>
  </si>
  <si>
    <t>M6Y2ON</t>
  </si>
  <si>
    <t>M7Y2ON</t>
  </si>
  <si>
    <t>M8Y2ON</t>
  </si>
  <si>
    <t>M1Y3ON</t>
  </si>
  <si>
    <t>M2Y3ON</t>
  </si>
  <si>
    <t>M3Y3ON</t>
  </si>
  <si>
    <t>M4Y3ON</t>
  </si>
  <si>
    <t>M5Y3ON</t>
  </si>
  <si>
    <t>M6Y3ON</t>
  </si>
  <si>
    <t>M7Y3ON</t>
  </si>
  <si>
    <t>M8Y3ON</t>
  </si>
  <si>
    <t>M1Y4ON</t>
  </si>
  <si>
    <t>M2Y4ON</t>
  </si>
  <si>
    <t>M3Y4ON</t>
  </si>
  <si>
    <t>M4Y4ON</t>
  </si>
  <si>
    <t>M5Y4ON</t>
  </si>
  <si>
    <t>M6Y4ON</t>
  </si>
  <si>
    <t>M7Y4ON</t>
  </si>
  <si>
    <t>M8Y4ON</t>
  </si>
  <si>
    <t>M1Y5ON</t>
  </si>
  <si>
    <t>M2Y5ON</t>
  </si>
  <si>
    <t>M3Y5ON</t>
  </si>
  <si>
    <t>M4Y5ON</t>
  </si>
  <si>
    <t>M5Y5ON</t>
  </si>
  <si>
    <t>M6Y5ON</t>
  </si>
  <si>
    <t>M7Y5ON</t>
  </si>
  <si>
    <t>M8Y5ON</t>
  </si>
  <si>
    <t>M1Y1QC</t>
  </si>
  <si>
    <t>M2Y1QC</t>
  </si>
  <si>
    <t>M3Y1QC</t>
  </si>
  <si>
    <t>M4Y1QC</t>
  </si>
  <si>
    <t>M5Y1QC</t>
  </si>
  <si>
    <t>M6Y1QC</t>
  </si>
  <si>
    <t>M7Y1QC</t>
  </si>
  <si>
    <t>M8Y1QC</t>
  </si>
  <si>
    <t>M1Y2QC</t>
  </si>
  <si>
    <t>M2Y2QC</t>
  </si>
  <si>
    <t>M3Y2QC</t>
  </si>
  <si>
    <t>M4Y2QC</t>
  </si>
  <si>
    <t>M5Y2QC</t>
  </si>
  <si>
    <t>M6Y2QC</t>
  </si>
  <si>
    <t>M7Y2QC</t>
  </si>
  <si>
    <t>M8Y2QC</t>
  </si>
  <si>
    <t>M1Y3QC</t>
  </si>
  <si>
    <t>M2Y3QC</t>
  </si>
  <si>
    <t>M3Y3QC</t>
  </si>
  <si>
    <t>M4Y3QC</t>
  </si>
  <si>
    <t>M5Y3QC</t>
  </si>
  <si>
    <t>M6Y3QC</t>
  </si>
  <si>
    <t>M7Y3QC</t>
  </si>
  <si>
    <t>M8Y3QC</t>
  </si>
  <si>
    <t>M1Y4QC</t>
  </si>
  <si>
    <t>M2Y4QC</t>
  </si>
  <si>
    <t>M3Y4QC</t>
  </si>
  <si>
    <t>M4Y4QC</t>
  </si>
  <si>
    <t>M5Y4QC</t>
  </si>
  <si>
    <t>M6Y4QC</t>
  </si>
  <si>
    <t>M7Y4QC</t>
  </si>
  <si>
    <t>M8Y4QC</t>
  </si>
  <si>
    <t>M1Y5QC</t>
  </si>
  <si>
    <t>M2Y5QC</t>
  </si>
  <si>
    <t>M3Y5QC</t>
  </si>
  <si>
    <t>M4Y5QC</t>
  </si>
  <si>
    <t>M5Y5QC</t>
  </si>
  <si>
    <t>M6Y5QC</t>
  </si>
  <si>
    <t>M7Y5QC</t>
  </si>
  <si>
    <t>M8Y5QC</t>
  </si>
  <si>
    <t>M1Y1BC</t>
  </si>
  <si>
    <t>M2Y1BC</t>
  </si>
  <si>
    <t>M3Y1BC</t>
  </si>
  <si>
    <t>M4Y1BC</t>
  </si>
  <si>
    <t>M5Y1BC</t>
  </si>
  <si>
    <t>M6Y1BC</t>
  </si>
  <si>
    <t>M7Y1BC</t>
  </si>
  <si>
    <t>M8Y1BC</t>
  </si>
  <si>
    <t>M1Y2BC</t>
  </si>
  <si>
    <t>M2Y2BC</t>
  </si>
  <si>
    <t>M3Y2BC</t>
  </si>
  <si>
    <t>M4Y2BC</t>
  </si>
  <si>
    <t>M5Y2BC</t>
  </si>
  <si>
    <t>M6Y2BC</t>
  </si>
  <si>
    <t>M7Y2BC</t>
  </si>
  <si>
    <t>M8Y2BC</t>
  </si>
  <si>
    <t>M1Y3BC</t>
  </si>
  <si>
    <t>M2Y3BC</t>
  </si>
  <si>
    <t>M3Y3BC</t>
  </si>
  <si>
    <t>M4Y3BC</t>
  </si>
  <si>
    <t>M5Y3BC</t>
  </si>
  <si>
    <t>M6Y3BC</t>
  </si>
  <si>
    <t>M7Y3BC</t>
  </si>
  <si>
    <t>M8Y3BC</t>
  </si>
  <si>
    <t>M1Y4BC</t>
  </si>
  <si>
    <t>M2Y4BC</t>
  </si>
  <si>
    <t>M3Y4BC</t>
  </si>
  <si>
    <t>M4Y4BC</t>
  </si>
  <si>
    <t>M5Y4BC</t>
  </si>
  <si>
    <t>M6Y4BC</t>
  </si>
  <si>
    <t>M7Y4BC</t>
  </si>
  <si>
    <t>M8Y4BC</t>
  </si>
  <si>
    <t>M1Y5BC</t>
  </si>
  <si>
    <t>M2Y5BC</t>
  </si>
  <si>
    <t>M3Y5BC</t>
  </si>
  <si>
    <t>M4Y5BC</t>
  </si>
  <si>
    <t>M5Y5BC</t>
  </si>
  <si>
    <t>M6Y5BC</t>
  </si>
  <si>
    <t>M7Y5BC</t>
  </si>
  <si>
    <t>M8Y5BC</t>
  </si>
  <si>
    <t>M1Y1AB</t>
  </si>
  <si>
    <t>M2Y1AB</t>
  </si>
  <si>
    <t>M3Y1AB</t>
  </si>
  <si>
    <t>M4Y1AB</t>
  </si>
  <si>
    <t>M5Y1AB</t>
  </si>
  <si>
    <t>M6Y1AB</t>
  </si>
  <si>
    <t>M7Y1AB</t>
  </si>
  <si>
    <t>M8Y1AB</t>
  </si>
  <si>
    <t>M1Y2AB</t>
  </si>
  <si>
    <t>M2Y2AB</t>
  </si>
  <si>
    <t>M3Y2AB</t>
  </si>
  <si>
    <t>M4Y2AB</t>
  </si>
  <si>
    <t>M5Y2AB</t>
  </si>
  <si>
    <t>M6Y2AB</t>
  </si>
  <si>
    <t>M7Y2AB</t>
  </si>
  <si>
    <t>M8Y2AB</t>
  </si>
  <si>
    <t>M1Y3AB</t>
  </si>
  <si>
    <t>M2Y3AB</t>
  </si>
  <si>
    <t>M3Y3AB</t>
  </si>
  <si>
    <t>M4Y3AB</t>
  </si>
  <si>
    <t>M5Y3AB</t>
  </si>
  <si>
    <t>M6Y3AB</t>
  </si>
  <si>
    <t>M7Y3AB</t>
  </si>
  <si>
    <t>M8Y3AB</t>
  </si>
  <si>
    <t>M1Y4AB</t>
  </si>
  <si>
    <t>M2Y4AB</t>
  </si>
  <si>
    <t>M3Y4AB</t>
  </si>
  <si>
    <t>M4Y4AB</t>
  </si>
  <si>
    <t>M5Y4AB</t>
  </si>
  <si>
    <t>M6Y4AB</t>
  </si>
  <si>
    <t>M7Y4AB</t>
  </si>
  <si>
    <t>M8Y4AB</t>
  </si>
  <si>
    <t>M1Y5AB</t>
  </si>
  <si>
    <t>M2Y5AB</t>
  </si>
  <si>
    <t>M3Y5AB</t>
  </si>
  <si>
    <t>M4Y5AB</t>
  </si>
  <si>
    <t>M5Y5AB</t>
  </si>
  <si>
    <t>M6Y5AB</t>
  </si>
  <si>
    <t>M7Y5AB</t>
  </si>
  <si>
    <t>M8Y5AB</t>
  </si>
  <si>
    <t>M1Y1MB</t>
  </si>
  <si>
    <t>M2Y1MB</t>
  </si>
  <si>
    <t>M3Y1MB</t>
  </si>
  <si>
    <t>M4Y1MB</t>
  </si>
  <si>
    <t>M5Y1MB</t>
  </si>
  <si>
    <t>M6Y1MB</t>
  </si>
  <si>
    <t>M7Y1MB</t>
  </si>
  <si>
    <t>M8Y1MB</t>
  </si>
  <si>
    <t>M1Y2MB</t>
  </si>
  <si>
    <t>M2Y2MB</t>
  </si>
  <si>
    <t>M3Y2MB</t>
  </si>
  <si>
    <t>M4Y2MB</t>
  </si>
  <si>
    <t>M5Y2MB</t>
  </si>
  <si>
    <t>M6Y2MB</t>
  </si>
  <si>
    <t>M7Y2MB</t>
  </si>
  <si>
    <t>M8Y2MB</t>
  </si>
  <si>
    <t>M1Y3MB</t>
  </si>
  <si>
    <t>M2Y3MB</t>
  </si>
  <si>
    <t>M3Y3MB</t>
  </si>
  <si>
    <t>M4Y3MB</t>
  </si>
  <si>
    <t>M5Y3MB</t>
  </si>
  <si>
    <t>M6Y3MB</t>
  </si>
  <si>
    <t>M7Y3MB</t>
  </si>
  <si>
    <t>M8Y3MB</t>
  </si>
  <si>
    <t>M1Y4MB</t>
  </si>
  <si>
    <t>M2Y4MB</t>
  </si>
  <si>
    <t>M3Y4MB</t>
  </si>
  <si>
    <t>M4Y4MB</t>
  </si>
  <si>
    <t>M5Y4MB</t>
  </si>
  <si>
    <t>M6Y4MB</t>
  </si>
  <si>
    <t>M7Y4MB</t>
  </si>
  <si>
    <t>M8Y4MB</t>
  </si>
  <si>
    <t>M1Y5MB</t>
  </si>
  <si>
    <t>M2Y5MB</t>
  </si>
  <si>
    <t>M3Y5MB</t>
  </si>
  <si>
    <t>M4Y5MB</t>
  </si>
  <si>
    <t>M5Y5MB</t>
  </si>
  <si>
    <t>M6Y5MB</t>
  </si>
  <si>
    <t>M7Y5MB</t>
  </si>
  <si>
    <t>M8Y5MB</t>
  </si>
  <si>
    <t>M1Y1SK</t>
  </si>
  <si>
    <t>M2Y1SK</t>
  </si>
  <si>
    <t>M3Y1SK</t>
  </si>
  <si>
    <t>M4Y1SK</t>
  </si>
  <si>
    <t>M5Y1SK</t>
  </si>
  <si>
    <t>M6Y1SK</t>
  </si>
  <si>
    <t>M7Y1SK</t>
  </si>
  <si>
    <t>M8Y1SK</t>
  </si>
  <si>
    <t>M1Y2SK</t>
  </si>
  <si>
    <t>M2Y2SK</t>
  </si>
  <si>
    <t>M3Y2SK</t>
  </si>
  <si>
    <t>M4Y2SK</t>
  </si>
  <si>
    <t>M5Y2SK</t>
  </si>
  <si>
    <t>M6Y2SK</t>
  </si>
  <si>
    <t>M7Y2SK</t>
  </si>
  <si>
    <t>M8Y2SK</t>
  </si>
  <si>
    <t>M1Y3SK</t>
  </si>
  <si>
    <t>M2Y3SK</t>
  </si>
  <si>
    <t>M3Y3SK</t>
  </si>
  <si>
    <t>M4Y3SK</t>
  </si>
  <si>
    <t>M5Y3SK</t>
  </si>
  <si>
    <t>M6Y3SK</t>
  </si>
  <si>
    <t>M7Y3SK</t>
  </si>
  <si>
    <t>M8Y3SK</t>
  </si>
  <si>
    <t>M1Y4SK</t>
  </si>
  <si>
    <t>M2Y4SK</t>
  </si>
  <si>
    <t>M3Y4SK</t>
  </si>
  <si>
    <t>M4Y4SK</t>
  </si>
  <si>
    <t>M5Y4SK</t>
  </si>
  <si>
    <t>M6Y4SK</t>
  </si>
  <si>
    <t>M7Y4SK</t>
  </si>
  <si>
    <t>M8Y4SK</t>
  </si>
  <si>
    <t>M1Y5SK</t>
  </si>
  <si>
    <t>M2Y5SK</t>
  </si>
  <si>
    <t>M3Y5SK</t>
  </si>
  <si>
    <t>M4Y5SK</t>
  </si>
  <si>
    <t>M5Y5SK</t>
  </si>
  <si>
    <t>M6Y5SK</t>
  </si>
  <si>
    <t>M7Y5SK</t>
  </si>
  <si>
    <t>M8Y5SK</t>
  </si>
  <si>
    <t>M1Y1NS</t>
  </si>
  <si>
    <t>M2Y1NS</t>
  </si>
  <si>
    <t>M3Y1NS</t>
  </si>
  <si>
    <t>M4Y1NS</t>
  </si>
  <si>
    <t>M5Y1NS</t>
  </si>
  <si>
    <t>M6Y1NS</t>
  </si>
  <si>
    <t>M7Y1NS</t>
  </si>
  <si>
    <t>M8Y1NS</t>
  </si>
  <si>
    <t>M1Y2NS</t>
  </si>
  <si>
    <t>M2Y2NS</t>
  </si>
  <si>
    <t>M3Y2NS</t>
  </si>
  <si>
    <t>M4Y2NS</t>
  </si>
  <si>
    <t>M5Y2NS</t>
  </si>
  <si>
    <t>M6Y2NS</t>
  </si>
  <si>
    <t>M7Y2NS</t>
  </si>
  <si>
    <t>M8Y2NS</t>
  </si>
  <si>
    <t>M1Y3NS</t>
  </si>
  <si>
    <t>M2Y3NS</t>
  </si>
  <si>
    <t>M3Y3NS</t>
  </si>
  <si>
    <t>M4Y3NS</t>
  </si>
  <si>
    <t>M5Y3NS</t>
  </si>
  <si>
    <t>M6Y3NS</t>
  </si>
  <si>
    <t>M7Y3NS</t>
  </si>
  <si>
    <t>M8Y3NS</t>
  </si>
  <si>
    <t>M1Y4NS</t>
  </si>
  <si>
    <t>M2Y4NS</t>
  </si>
  <si>
    <t>M3Y4NS</t>
  </si>
  <si>
    <t>M4Y4NS</t>
  </si>
  <si>
    <t>M5Y4NS</t>
  </si>
  <si>
    <t>M6Y4NS</t>
  </si>
  <si>
    <t>M7Y4NS</t>
  </si>
  <si>
    <t>M8Y4NS</t>
  </si>
  <si>
    <t>M1Y5NS</t>
  </si>
  <si>
    <t>M2Y5NS</t>
  </si>
  <si>
    <t>M3Y5NS</t>
  </si>
  <si>
    <t>M4Y5NS</t>
  </si>
  <si>
    <t>M5Y5NS</t>
  </si>
  <si>
    <t>M6Y5NS</t>
  </si>
  <si>
    <t>M7Y5NS</t>
  </si>
  <si>
    <t>M8Y5NS</t>
  </si>
  <si>
    <t>M1Y1NB</t>
  </si>
  <si>
    <t>M2Y1NB</t>
  </si>
  <si>
    <t>M3Y1NB</t>
  </si>
  <si>
    <t>M4Y1NB</t>
  </si>
  <si>
    <t>M5Y1NB</t>
  </si>
  <si>
    <t>M6Y1NB</t>
  </si>
  <si>
    <t>M7Y1NB</t>
  </si>
  <si>
    <t>M8Y1NB</t>
  </si>
  <si>
    <t>M1Y2NB</t>
  </si>
  <si>
    <t>M2Y2NB</t>
  </si>
  <si>
    <t>M3Y2NB</t>
  </si>
  <si>
    <t>M4Y2NB</t>
  </si>
  <si>
    <t>M5Y2NB</t>
  </si>
  <si>
    <t>M6Y2NB</t>
  </si>
  <si>
    <t>M7Y2NB</t>
  </si>
  <si>
    <t>M8Y2NB</t>
  </si>
  <si>
    <t>M1Y3NB</t>
  </si>
  <si>
    <t>M2Y3NB</t>
  </si>
  <si>
    <t>M3Y3NB</t>
  </si>
  <si>
    <t>M4Y3NB</t>
  </si>
  <si>
    <t>M5Y3NB</t>
  </si>
  <si>
    <t>M6Y3NB</t>
  </si>
  <si>
    <t>M7Y3NB</t>
  </si>
  <si>
    <t>M8Y3NB</t>
  </si>
  <si>
    <t>M1Y4NB</t>
  </si>
  <si>
    <t>M2Y4NB</t>
  </si>
  <si>
    <t>M3Y4NB</t>
  </si>
  <si>
    <t>M4Y4NB</t>
  </si>
  <si>
    <t>M5Y4NB</t>
  </si>
  <si>
    <t>M6Y4NB</t>
  </si>
  <si>
    <t>M7Y4NB</t>
  </si>
  <si>
    <t>M8Y4NB</t>
  </si>
  <si>
    <t>M1Y5NB</t>
  </si>
  <si>
    <t>M2Y5NB</t>
  </si>
  <si>
    <t>M3Y5NB</t>
  </si>
  <si>
    <t>M4Y5NB</t>
  </si>
  <si>
    <t>M5Y5NB</t>
  </si>
  <si>
    <t>M6Y5NB</t>
  </si>
  <si>
    <t>M7Y5NB</t>
  </si>
  <si>
    <t>M8Y5NB</t>
  </si>
  <si>
    <t>M1Y1NU</t>
  </si>
  <si>
    <t>M2Y1NU</t>
  </si>
  <si>
    <t>M3Y1NU</t>
  </si>
  <si>
    <t>M4Y1NU</t>
  </si>
  <si>
    <t>M5Y1NU</t>
  </si>
  <si>
    <t>M6Y1NU</t>
  </si>
  <si>
    <t>M7Y1NU</t>
  </si>
  <si>
    <t>M8Y1NU</t>
  </si>
  <si>
    <t>M1Y2NU</t>
  </si>
  <si>
    <t>M2Y2NU</t>
  </si>
  <si>
    <t>M3Y2NU</t>
  </si>
  <si>
    <t>M4Y2NU</t>
  </si>
  <si>
    <t>M5Y2NU</t>
  </si>
  <si>
    <t>M6Y2NU</t>
  </si>
  <si>
    <t>M7Y2NU</t>
  </si>
  <si>
    <t>M8Y2NU</t>
  </si>
  <si>
    <t>M1Y3NU</t>
  </si>
  <si>
    <t>M2Y3NU</t>
  </si>
  <si>
    <t>M3Y3NU</t>
  </si>
  <si>
    <t>M4Y3NU</t>
  </si>
  <si>
    <t>M5Y3NU</t>
  </si>
  <si>
    <t>M6Y3NU</t>
  </si>
  <si>
    <t>M7Y3NU</t>
  </si>
  <si>
    <t>M8Y3NU</t>
  </si>
  <si>
    <t>M1Y4NU</t>
  </si>
  <si>
    <t>M2Y4NU</t>
  </si>
  <si>
    <t>M3Y4NU</t>
  </si>
  <si>
    <t>M4Y4NU</t>
  </si>
  <si>
    <t>M5Y4NU</t>
  </si>
  <si>
    <t>M6Y4NU</t>
  </si>
  <si>
    <t>M7Y4NU</t>
  </si>
  <si>
    <t>M8Y4NU</t>
  </si>
  <si>
    <t>M1Y5NU</t>
  </si>
  <si>
    <t>M2Y5NU</t>
  </si>
  <si>
    <t>M3Y5NU</t>
  </si>
  <si>
    <t>M4Y5NU</t>
  </si>
  <si>
    <t>M5Y5NU</t>
  </si>
  <si>
    <t>M6Y5NU</t>
  </si>
  <si>
    <t>M7Y5NU</t>
  </si>
  <si>
    <t>M8Y5NU</t>
  </si>
  <si>
    <t>M1Y1YT</t>
  </si>
  <si>
    <t>M2Y1YT</t>
  </si>
  <si>
    <t>M3Y1YT</t>
  </si>
  <si>
    <t>M4Y1YT</t>
  </si>
  <si>
    <t>M5Y1YT</t>
  </si>
  <si>
    <t>M6Y1YT</t>
  </si>
  <si>
    <t>M7Y1YT</t>
  </si>
  <si>
    <t>M8Y1YT</t>
  </si>
  <si>
    <t>M1Y2YT</t>
  </si>
  <si>
    <t>M2Y2YT</t>
  </si>
  <si>
    <t>M3Y2YT</t>
  </si>
  <si>
    <t>M4Y2YT</t>
  </si>
  <si>
    <t>M5Y2YT</t>
  </si>
  <si>
    <t>M6Y2YT</t>
  </si>
  <si>
    <t>M7Y2YT</t>
  </si>
  <si>
    <t>M8Y2YT</t>
  </si>
  <si>
    <t>M1Y3YT</t>
  </si>
  <si>
    <t>M2Y3YT</t>
  </si>
  <si>
    <t>M3Y3YT</t>
  </si>
  <si>
    <t>M4Y3YT</t>
  </si>
  <si>
    <t>M5Y3YT</t>
  </si>
  <si>
    <t>M6Y3YT</t>
  </si>
  <si>
    <t>M7Y3YT</t>
  </si>
  <si>
    <t>M8Y3YT</t>
  </si>
  <si>
    <t>M1Y4YT</t>
  </si>
  <si>
    <t>M2Y4YT</t>
  </si>
  <si>
    <t>M3Y4YT</t>
  </si>
  <si>
    <t>M4Y4YT</t>
  </si>
  <si>
    <t>M5Y4YT</t>
  </si>
  <si>
    <t>M6Y4YT</t>
  </si>
  <si>
    <t>M7Y4YT</t>
  </si>
  <si>
    <t>M8Y4YT</t>
  </si>
  <si>
    <t>M1Y5YT</t>
  </si>
  <si>
    <t>M2Y5YT</t>
  </si>
  <si>
    <t>M3Y5YT</t>
  </si>
  <si>
    <t>M4Y5YT</t>
  </si>
  <si>
    <t>M5Y5YT</t>
  </si>
  <si>
    <t>M6Y5YT</t>
  </si>
  <si>
    <t>M7Y5YT</t>
  </si>
  <si>
    <t>M8Y5YT</t>
  </si>
  <si>
    <t>M1Y1NT</t>
  </si>
  <si>
    <t>M2Y1NT</t>
  </si>
  <si>
    <t>M3Y1NT</t>
  </si>
  <si>
    <t>M4Y1NT</t>
  </si>
  <si>
    <t>M5Y1NT</t>
  </si>
  <si>
    <t>M6Y1NT</t>
  </si>
  <si>
    <t>M7Y1NT</t>
  </si>
  <si>
    <t>M8Y1NT</t>
  </si>
  <si>
    <t>M1Y2NT</t>
  </si>
  <si>
    <t>M2Y2NT</t>
  </si>
  <si>
    <t>M3Y2NT</t>
  </si>
  <si>
    <t>M4Y2NT</t>
  </si>
  <si>
    <t>M5Y2NT</t>
  </si>
  <si>
    <t>M6Y2NT</t>
  </si>
  <si>
    <t>M7Y2NT</t>
  </si>
  <si>
    <t>M8Y2NT</t>
  </si>
  <si>
    <t>M1Y3NT</t>
  </si>
  <si>
    <t>M2Y3NT</t>
  </si>
  <si>
    <t>M3Y3NT</t>
  </si>
  <si>
    <t>M4Y3NT</t>
  </si>
  <si>
    <t>M5Y3NT</t>
  </si>
  <si>
    <t>M6Y3NT</t>
  </si>
  <si>
    <t>M7Y3NT</t>
  </si>
  <si>
    <t>M8Y3NT</t>
  </si>
  <si>
    <t>M1Y4NT</t>
  </si>
  <si>
    <t>M2Y4NT</t>
  </si>
  <si>
    <t>M3Y4NT</t>
  </si>
  <si>
    <t>M4Y4NT</t>
  </si>
  <si>
    <t>M5Y4NT</t>
  </si>
  <si>
    <t>M6Y4NT</t>
  </si>
  <si>
    <t>M7Y4NT</t>
  </si>
  <si>
    <t>M8Y4NT</t>
  </si>
  <si>
    <t>M1Y5NT</t>
  </si>
  <si>
    <t>M2Y5NT</t>
  </si>
  <si>
    <t>M3Y5NT</t>
  </si>
  <si>
    <t>M4Y5NT</t>
  </si>
  <si>
    <t>M5Y5NT</t>
  </si>
  <si>
    <t>M6Y5NT</t>
  </si>
  <si>
    <t>M7Y5NT</t>
  </si>
  <si>
    <t>M8Y5NT</t>
  </si>
  <si>
    <t>M1Y1PE</t>
  </si>
  <si>
    <t>M2Y1PE</t>
  </si>
  <si>
    <t>M3Y1PE</t>
  </si>
  <si>
    <t>M4Y1PE</t>
  </si>
  <si>
    <t>M5Y1PE</t>
  </si>
  <si>
    <t>M6Y1PE</t>
  </si>
  <si>
    <t>M7Y1PE</t>
  </si>
  <si>
    <t>M8Y1PE</t>
  </si>
  <si>
    <t>M1Y2PE</t>
  </si>
  <si>
    <t>M2Y2PE</t>
  </si>
  <si>
    <t>M3Y2PE</t>
  </si>
  <si>
    <t>M4Y2PE</t>
  </si>
  <si>
    <t>M5Y2PE</t>
  </si>
  <si>
    <t>M6Y2PE</t>
  </si>
  <si>
    <t>M7Y2PE</t>
  </si>
  <si>
    <t>M8Y2PE</t>
  </si>
  <si>
    <t>M1Y3PE</t>
  </si>
  <si>
    <t>M2Y3PE</t>
  </si>
  <si>
    <t>M3Y3PE</t>
  </si>
  <si>
    <t>M4Y3PE</t>
  </si>
  <si>
    <t>M5Y3PE</t>
  </si>
  <si>
    <t>M6Y3PE</t>
  </si>
  <si>
    <t>M7Y3PE</t>
  </si>
  <si>
    <t>M8Y3PE</t>
  </si>
  <si>
    <t>M1Y4PE</t>
  </si>
  <si>
    <t>M2Y4PE</t>
  </si>
  <si>
    <t>M3Y4PE</t>
  </si>
  <si>
    <t>M4Y4PE</t>
  </si>
  <si>
    <t>M5Y4PE</t>
  </si>
  <si>
    <t>M6Y4PE</t>
  </si>
  <si>
    <t>M7Y4PE</t>
  </si>
  <si>
    <t>M8Y4PE</t>
  </si>
  <si>
    <t>M1Y5PE</t>
  </si>
  <si>
    <t>M2Y5PE</t>
  </si>
  <si>
    <t>M3Y5PE</t>
  </si>
  <si>
    <t>M4Y5PE</t>
  </si>
  <si>
    <t>M5Y5PE</t>
  </si>
  <si>
    <t>M6Y5PE</t>
  </si>
  <si>
    <t>M7Y5PE</t>
  </si>
  <si>
    <t>M8Y5PE</t>
  </si>
  <si>
    <t>M1Y1NL</t>
  </si>
  <si>
    <t>M2Y1NL</t>
  </si>
  <si>
    <t>M3Y1NL</t>
  </si>
  <si>
    <t>M4Y1NL</t>
  </si>
  <si>
    <t>M5Y1NL</t>
  </si>
  <si>
    <t>M6Y1NL</t>
  </si>
  <si>
    <t>M7Y1NL</t>
  </si>
  <si>
    <t>M8Y1NL</t>
  </si>
  <si>
    <t>M1Y2NL</t>
  </si>
  <si>
    <t>M2Y2NL</t>
  </si>
  <si>
    <t>M3Y2NL</t>
  </si>
  <si>
    <t>M4Y2NL</t>
  </si>
  <si>
    <t>M5Y2NL</t>
  </si>
  <si>
    <t>M6Y2NL</t>
  </si>
  <si>
    <t>M7Y2NL</t>
  </si>
  <si>
    <t>M8Y2NL</t>
  </si>
  <si>
    <t>M1Y3NL</t>
  </si>
  <si>
    <t>M2Y3NL</t>
  </si>
  <si>
    <t>M3Y3NL</t>
  </si>
  <si>
    <t>M4Y3NL</t>
  </si>
  <si>
    <t>M5Y3NL</t>
  </si>
  <si>
    <t>M6Y3NL</t>
  </si>
  <si>
    <t>M7Y3NL</t>
  </si>
  <si>
    <t>M8Y3NL</t>
  </si>
  <si>
    <t>M1Y4NL</t>
  </si>
  <si>
    <t>M2Y4NL</t>
  </si>
  <si>
    <t>M3Y4NL</t>
  </si>
  <si>
    <t>M4Y4NL</t>
  </si>
  <si>
    <t>M5Y4NL</t>
  </si>
  <si>
    <t>M6Y4NL</t>
  </si>
  <si>
    <t>M7Y4NL</t>
  </si>
  <si>
    <t>M8Y4NL</t>
  </si>
  <si>
    <t>M1Y5NL</t>
  </si>
  <si>
    <t>M2Y5NL</t>
  </si>
  <si>
    <t>M3Y5NL</t>
  </si>
  <si>
    <t>M4Y5NL</t>
  </si>
  <si>
    <t>M5Y5NL</t>
  </si>
  <si>
    <t>M6Y5NL</t>
  </si>
  <si>
    <t>M7Y5NL</t>
  </si>
  <si>
    <t>M8Y5NL</t>
  </si>
  <si>
    <t>Ontario, Canada</t>
  </si>
  <si>
    <t>Quebec, Canada</t>
  </si>
  <si>
    <t>British Columbia, Canada</t>
  </si>
  <si>
    <t>Alberta, Canada</t>
  </si>
  <si>
    <t>Manitoba, Canada</t>
  </si>
  <si>
    <t>Saskatchewan, Canada</t>
  </si>
  <si>
    <t>Nova Scotia, Canada</t>
  </si>
  <si>
    <t>New Brunswick, Canada</t>
  </si>
  <si>
    <t>Newfoundland and Labrador, Canada</t>
  </si>
  <si>
    <t>Prince Edward Island, Canada</t>
  </si>
  <si>
    <t>Northwest Territories, Canada</t>
  </si>
  <si>
    <t>Yukon Territory, Canada</t>
  </si>
  <si>
    <t>Nunavut, Canada</t>
  </si>
  <si>
    <t>2016 to 2020 Repair Sales in Canada</t>
  </si>
  <si>
    <t>Average Costs</t>
  </si>
  <si>
    <t>Seats and Restraints</t>
  </si>
  <si>
    <t>Lights and Instruments</t>
  </si>
  <si>
    <t>Visual System</t>
  </si>
  <si>
    <t>Eletrical</t>
  </si>
  <si>
    <t>Brakes</t>
  </si>
  <si>
    <t>Steering</t>
  </si>
  <si>
    <t>Powertrain</t>
  </si>
  <si>
    <t>Airbag</t>
  </si>
  <si>
    <t>Fuel Supply</t>
  </si>
  <si>
    <t>Suspension</t>
  </si>
  <si>
    <t>Label</t>
  </si>
  <si>
    <t>Structure</t>
  </si>
  <si>
    <t>Accessories</t>
  </si>
  <si>
    <t>% of Repairs needed Minor</t>
  </si>
  <si>
    <t>% of Repairs needed Major</t>
  </si>
  <si>
    <t>% of Repairs needed Extreme</t>
  </si>
  <si>
    <t>Minor</t>
  </si>
  <si>
    <t>Major</t>
  </si>
  <si>
    <t>Extreme</t>
  </si>
  <si>
    <t>Number of Cards Sold</t>
  </si>
  <si>
    <t>ModYear</t>
  </si>
  <si>
    <t>Sub Total</t>
  </si>
  <si>
    <t>Electrical</t>
  </si>
  <si>
    <t>Subtotal total</t>
  </si>
  <si>
    <t>Grand Total</t>
  </si>
  <si>
    <t>Prius</t>
  </si>
  <si>
    <t>Tacoma</t>
  </si>
  <si>
    <t>2020 Total</t>
  </si>
  <si>
    <t>2019 Total</t>
  </si>
  <si>
    <t>2018 Total</t>
  </si>
  <si>
    <t>2017 Total</t>
  </si>
  <si>
    <t>2016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</si>
</sst>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&quot;$&quot;#,##0.00"/>
    <numFmt numFmtId="165" formatCode="0.0"/>
  </numFmts>
  <fonts count="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9" tint="-0.249977111117893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9">
    <xf numFmtId="0" fontId="0" fillId="0" borderId="0" xfId="0"/>
    <xf numFmtId="3" fontId="0" fillId="0" borderId="0" xfId="0" applyNumberFormat="1" applyAlignment="1">
      <alignment wrapText="1"/>
    </xf>
    <xf numFmtId="3" fontId="0" fillId="0" borderId="0" xfId="0" applyNumberFormat="1"/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164" fontId="0" fillId="0" borderId="0" xfId="0" applyNumberFormat="1"/>
    <xf numFmtId="0" fontId="7" fillId="0" borderId="0" xfId="0" applyFont="1"/>
    <xf numFmtId="0" fontId="0" fillId="2" borderId="0" xfId="0" applyFill="1"/>
    <xf numFmtId="164" fontId="0" fillId="0" borderId="1" xfId="0" applyNumberFormat="1" applyBorder="1"/>
    <xf numFmtId="1" fontId="7" fillId="0" borderId="0" xfId="0" applyNumberFormat="1" applyFont="1"/>
    <xf numFmtId="165" fontId="0" fillId="0" borderId="0" xfId="0" applyNumberFormat="1"/>
    <xf numFmtId="1" fontId="0" fillId="0" borderId="0" xfId="0" applyNumberFormat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0" fillId="6" borderId="0" xfId="0" applyFill="1" applyAlignment="1">
      <alignment horizontal="left"/>
    </xf>
    <xf numFmtId="1" fontId="0" fillId="6" borderId="0" xfId="0" applyNumberFormat="1" applyFill="1"/>
    <xf numFmtId="0" fontId="0" fillId="6" borderId="0" xfId="0" applyFill="1"/>
    <xf numFmtId="164" fontId="0" fillId="0" borderId="0" xfId="1" applyNumberFormat="1" applyFont="1"/>
    <xf numFmtId="164" fontId="0" fillId="4" borderId="0" xfId="0" applyNumberFormat="1" applyFill="1"/>
    <xf numFmtId="164" fontId="0" fillId="5" borderId="0" xfId="0" applyNumberFormat="1" applyFill="1"/>
    <xf numFmtId="0" fontId="0" fillId="4" borderId="0" xfId="0" applyFill="1" applyAlignment="1">
      <alignment horizontal="left"/>
    </xf>
    <xf numFmtId="1" fontId="8" fillId="4" borderId="0" xfId="0" applyNumberFormat="1" applyFont="1" applyFill="1"/>
    <xf numFmtId="0" fontId="0" fillId="4" borderId="0" xfId="0" applyFill="1"/>
    <xf numFmtId="0" fontId="8" fillId="4" borderId="0" xfId="0" applyFont="1" applyFill="1"/>
    <xf numFmtId="0" fontId="0" fillId="5" borderId="0" xfId="0" applyFill="1" applyAlignment="1">
      <alignment horizontal="left"/>
    </xf>
    <xf numFmtId="1" fontId="0" fillId="5" borderId="0" xfId="0" applyNumberFormat="1" applyFill="1"/>
    <xf numFmtId="0" fontId="0" fillId="5" borderId="0" xfId="0" applyFill="1"/>
    <xf numFmtId="164" fontId="3" fillId="7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F4783-517F-4A39-85F3-50E748E02723}">
  <dimension ref="A1:B9"/>
  <sheetViews>
    <sheetView workbookViewId="0">
      <selection activeCell="A2" sqref="A2:A9"/>
    </sheetView>
  </sheetViews>
  <sheetFormatPr defaultRowHeight="14.25"/>
  <cols>
    <col min="2" max="2" width="12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73E6-17B8-44A8-860D-02250168E87B}">
  <dimension ref="A1:C41"/>
  <sheetViews>
    <sheetView workbookViewId="0">
      <selection activeCell="C2" sqref="C2"/>
    </sheetView>
  </sheetViews>
  <sheetFormatPr defaultRowHeight="14.25"/>
  <sheetData>
    <row r="1" spans="1:3">
      <c r="A1" t="s">
        <v>18</v>
      </c>
      <c r="B1" t="s">
        <v>19</v>
      </c>
      <c r="C1" t="s">
        <v>20</v>
      </c>
    </row>
    <row r="2" spans="1:3">
      <c r="A2" t="s">
        <v>2</v>
      </c>
      <c r="B2" t="s">
        <v>21</v>
      </c>
      <c r="C2" t="s">
        <v>42</v>
      </c>
    </row>
    <row r="3" spans="1:3">
      <c r="A3" t="s">
        <v>2</v>
      </c>
      <c r="B3" t="s">
        <v>22</v>
      </c>
      <c r="C3" t="s">
        <v>43</v>
      </c>
    </row>
    <row r="4" spans="1:3">
      <c r="A4" t="s">
        <v>2</v>
      </c>
      <c r="B4" t="s">
        <v>23</v>
      </c>
      <c r="C4" t="s">
        <v>44</v>
      </c>
    </row>
    <row r="5" spans="1:3">
      <c r="A5" t="s">
        <v>2</v>
      </c>
      <c r="B5" t="s">
        <v>24</v>
      </c>
      <c r="C5" t="s">
        <v>45</v>
      </c>
    </row>
    <row r="6" spans="1:3">
      <c r="A6" t="s">
        <v>2</v>
      </c>
      <c r="B6" t="s">
        <v>25</v>
      </c>
      <c r="C6" t="s">
        <v>46</v>
      </c>
    </row>
    <row r="7" spans="1:3">
      <c r="A7" t="s">
        <v>4</v>
      </c>
      <c r="B7" t="s">
        <v>21</v>
      </c>
      <c r="C7" t="s">
        <v>47</v>
      </c>
    </row>
    <row r="8" spans="1:3">
      <c r="A8" t="s">
        <v>4</v>
      </c>
      <c r="B8" t="s">
        <v>22</v>
      </c>
      <c r="C8" t="s">
        <v>48</v>
      </c>
    </row>
    <row r="9" spans="1:3">
      <c r="A9" t="s">
        <v>4</v>
      </c>
      <c r="B9" t="s">
        <v>23</v>
      </c>
      <c r="C9" t="s">
        <v>49</v>
      </c>
    </row>
    <row r="10" spans="1:3">
      <c r="A10" t="s">
        <v>4</v>
      </c>
      <c r="B10" t="s">
        <v>24</v>
      </c>
      <c r="C10" t="s">
        <v>50</v>
      </c>
    </row>
    <row r="11" spans="1:3">
      <c r="A11" t="s">
        <v>4</v>
      </c>
      <c r="B11" t="s">
        <v>25</v>
      </c>
      <c r="C11" t="s">
        <v>51</v>
      </c>
    </row>
    <row r="12" spans="1:3">
      <c r="A12" t="s">
        <v>6</v>
      </c>
      <c r="B12" t="s">
        <v>21</v>
      </c>
      <c r="C12" t="s">
        <v>52</v>
      </c>
    </row>
    <row r="13" spans="1:3">
      <c r="A13" t="s">
        <v>6</v>
      </c>
      <c r="B13" t="s">
        <v>22</v>
      </c>
      <c r="C13" t="s">
        <v>53</v>
      </c>
    </row>
    <row r="14" spans="1:3">
      <c r="A14" t="s">
        <v>6</v>
      </c>
      <c r="B14" t="s">
        <v>23</v>
      </c>
      <c r="C14" t="s">
        <v>54</v>
      </c>
    </row>
    <row r="15" spans="1:3">
      <c r="A15" t="s">
        <v>6</v>
      </c>
      <c r="B15" t="s">
        <v>24</v>
      </c>
      <c r="C15" t="s">
        <v>55</v>
      </c>
    </row>
    <row r="16" spans="1:3">
      <c r="A16" t="s">
        <v>6</v>
      </c>
      <c r="B16" t="s">
        <v>25</v>
      </c>
      <c r="C16" t="s">
        <v>56</v>
      </c>
    </row>
    <row r="17" spans="1:3">
      <c r="A17" t="s">
        <v>8</v>
      </c>
      <c r="B17" t="s">
        <v>21</v>
      </c>
      <c r="C17" t="s">
        <v>57</v>
      </c>
    </row>
    <row r="18" spans="1:3">
      <c r="A18" t="s">
        <v>8</v>
      </c>
      <c r="B18" t="s">
        <v>22</v>
      </c>
      <c r="C18" t="s">
        <v>58</v>
      </c>
    </row>
    <row r="19" spans="1:3">
      <c r="A19" t="s">
        <v>8</v>
      </c>
      <c r="B19" t="s">
        <v>23</v>
      </c>
      <c r="C19" t="s">
        <v>59</v>
      </c>
    </row>
    <row r="20" spans="1:3">
      <c r="A20" t="s">
        <v>8</v>
      </c>
      <c r="B20" t="s">
        <v>24</v>
      </c>
      <c r="C20" t="s">
        <v>60</v>
      </c>
    </row>
    <row r="21" spans="1:3">
      <c r="A21" t="s">
        <v>8</v>
      </c>
      <c r="B21" t="s">
        <v>25</v>
      </c>
      <c r="C21" t="s">
        <v>61</v>
      </c>
    </row>
    <row r="22" spans="1:3">
      <c r="A22" t="s">
        <v>10</v>
      </c>
      <c r="B22" t="s">
        <v>21</v>
      </c>
      <c r="C22" t="s">
        <v>62</v>
      </c>
    </row>
    <row r="23" spans="1:3">
      <c r="A23" t="s">
        <v>10</v>
      </c>
      <c r="B23" t="s">
        <v>22</v>
      </c>
      <c r="C23" t="s">
        <v>63</v>
      </c>
    </row>
    <row r="24" spans="1:3">
      <c r="A24" t="s">
        <v>10</v>
      </c>
      <c r="B24" t="s">
        <v>23</v>
      </c>
      <c r="C24" t="s">
        <v>64</v>
      </c>
    </row>
    <row r="25" spans="1:3">
      <c r="A25" t="s">
        <v>10</v>
      </c>
      <c r="B25" t="s">
        <v>24</v>
      </c>
      <c r="C25" t="s">
        <v>65</v>
      </c>
    </row>
    <row r="26" spans="1:3">
      <c r="A26" t="s">
        <v>10</v>
      </c>
      <c r="B26" t="s">
        <v>25</v>
      </c>
      <c r="C26" t="s">
        <v>66</v>
      </c>
    </row>
    <row r="27" spans="1:3">
      <c r="A27" t="s">
        <v>12</v>
      </c>
      <c r="B27" t="s">
        <v>21</v>
      </c>
      <c r="C27" t="s">
        <v>67</v>
      </c>
    </row>
    <row r="28" spans="1:3">
      <c r="A28" t="s">
        <v>12</v>
      </c>
      <c r="B28" t="s">
        <v>22</v>
      </c>
      <c r="C28" t="s">
        <v>68</v>
      </c>
    </row>
    <row r="29" spans="1:3">
      <c r="A29" t="s">
        <v>12</v>
      </c>
      <c r="B29" t="s">
        <v>23</v>
      </c>
      <c r="C29" t="s">
        <v>69</v>
      </c>
    </row>
    <row r="30" spans="1:3">
      <c r="A30" t="s">
        <v>12</v>
      </c>
      <c r="B30" t="s">
        <v>24</v>
      </c>
      <c r="C30" t="s">
        <v>70</v>
      </c>
    </row>
    <row r="31" spans="1:3">
      <c r="A31" t="s">
        <v>12</v>
      </c>
      <c r="B31" t="s">
        <v>25</v>
      </c>
      <c r="C31" t="s">
        <v>71</v>
      </c>
    </row>
    <row r="32" spans="1:3">
      <c r="A32" t="s">
        <v>14</v>
      </c>
      <c r="B32" t="s">
        <v>21</v>
      </c>
      <c r="C32" t="s">
        <v>72</v>
      </c>
    </row>
    <row r="33" spans="1:3">
      <c r="A33" t="s">
        <v>14</v>
      </c>
      <c r="B33" t="s">
        <v>22</v>
      </c>
      <c r="C33" t="s">
        <v>73</v>
      </c>
    </row>
    <row r="34" spans="1:3">
      <c r="A34" t="s">
        <v>14</v>
      </c>
      <c r="B34" t="s">
        <v>23</v>
      </c>
      <c r="C34" t="s">
        <v>74</v>
      </c>
    </row>
    <row r="35" spans="1:3">
      <c r="A35" t="s">
        <v>14</v>
      </c>
      <c r="B35" t="s">
        <v>24</v>
      </c>
      <c r="C35" t="s">
        <v>75</v>
      </c>
    </row>
    <row r="36" spans="1:3">
      <c r="A36" t="s">
        <v>14</v>
      </c>
      <c r="B36" t="s">
        <v>25</v>
      </c>
      <c r="C36" t="s">
        <v>76</v>
      </c>
    </row>
    <row r="37" spans="1:3">
      <c r="A37" t="s">
        <v>16</v>
      </c>
      <c r="B37" t="s">
        <v>21</v>
      </c>
      <c r="C37" t="s">
        <v>77</v>
      </c>
    </row>
    <row r="38" spans="1:3">
      <c r="A38" t="s">
        <v>16</v>
      </c>
      <c r="B38" t="s">
        <v>22</v>
      </c>
      <c r="C38" t="s">
        <v>78</v>
      </c>
    </row>
    <row r="39" spans="1:3">
      <c r="A39" t="s">
        <v>16</v>
      </c>
      <c r="B39" t="s">
        <v>23</v>
      </c>
      <c r="C39" t="s">
        <v>79</v>
      </c>
    </row>
    <row r="40" spans="1:3">
      <c r="A40" t="s">
        <v>16</v>
      </c>
      <c r="B40" t="s">
        <v>24</v>
      </c>
      <c r="C40" t="s">
        <v>80</v>
      </c>
    </row>
    <row r="41" spans="1:3">
      <c r="A41" t="s">
        <v>16</v>
      </c>
      <c r="B41" t="s">
        <v>25</v>
      </c>
      <c r="C41" t="s">
        <v>81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51A32-43D2-43D8-B3CF-A0FDEEDC794A}">
  <dimension ref="A1:B6"/>
  <sheetViews>
    <sheetView workbookViewId="0">
      <selection activeCell="B12" sqref="B12"/>
    </sheetView>
  </sheetViews>
  <sheetFormatPr defaultRowHeight="14.25"/>
  <sheetData>
    <row r="1" spans="1:2">
      <c r="A1" t="s">
        <v>26</v>
      </c>
      <c r="B1" t="s">
        <v>19</v>
      </c>
    </row>
    <row r="2" spans="1:2">
      <c r="A2" t="s">
        <v>21</v>
      </c>
      <c r="B2">
        <v>2016</v>
      </c>
    </row>
    <row r="3" spans="1:2">
      <c r="A3" t="s">
        <v>22</v>
      </c>
      <c r="B3">
        <v>2017</v>
      </c>
    </row>
    <row r="4" spans="1:2">
      <c r="A4" t="s">
        <v>23</v>
      </c>
      <c r="B4">
        <v>2018</v>
      </c>
    </row>
    <row r="5" spans="1:2">
      <c r="A5" t="s">
        <v>24</v>
      </c>
      <c r="B5">
        <v>2019</v>
      </c>
    </row>
    <row r="6" spans="1:2">
      <c r="A6" t="s">
        <v>25</v>
      </c>
      <c r="B6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3C8B5-5F73-459C-9C11-58E251AB09B1}">
  <dimension ref="A1:B14"/>
  <sheetViews>
    <sheetView workbookViewId="0">
      <selection activeCell="E9" sqref="E9"/>
    </sheetView>
  </sheetViews>
  <sheetFormatPr defaultRowHeight="14.25"/>
  <cols>
    <col min="2" max="2" width="23" bestFit="1" customWidth="1"/>
  </cols>
  <sheetData>
    <row r="1" spans="1:2">
      <c r="A1" t="s">
        <v>27</v>
      </c>
      <c r="B1" t="s">
        <v>28</v>
      </c>
    </row>
    <row r="2" spans="1:2">
      <c r="A2" t="s">
        <v>29</v>
      </c>
      <c r="B2" t="s">
        <v>604</v>
      </c>
    </row>
    <row r="3" spans="1:2">
      <c r="A3" t="s">
        <v>30</v>
      </c>
      <c r="B3" t="s">
        <v>605</v>
      </c>
    </row>
    <row r="4" spans="1:2">
      <c r="A4" t="s">
        <v>31</v>
      </c>
      <c r="B4" t="s">
        <v>606</v>
      </c>
    </row>
    <row r="5" spans="1:2">
      <c r="A5" t="s">
        <v>32</v>
      </c>
      <c r="B5" t="s">
        <v>607</v>
      </c>
    </row>
    <row r="6" spans="1:2">
      <c r="A6" t="s">
        <v>33</v>
      </c>
      <c r="B6" t="s">
        <v>608</v>
      </c>
    </row>
    <row r="7" spans="1:2">
      <c r="A7" t="s">
        <v>34</v>
      </c>
      <c r="B7" t="s">
        <v>609</v>
      </c>
    </row>
    <row r="8" spans="1:2">
      <c r="A8" t="s">
        <v>35</v>
      </c>
      <c r="B8" t="s">
        <v>610</v>
      </c>
    </row>
    <row r="9" spans="1:2">
      <c r="A9" t="s">
        <v>36</v>
      </c>
      <c r="B9" t="s">
        <v>611</v>
      </c>
    </row>
    <row r="10" spans="1:2">
      <c r="A10" t="s">
        <v>37</v>
      </c>
      <c r="B10" t="s">
        <v>612</v>
      </c>
    </row>
    <row r="11" spans="1:2">
      <c r="A11" t="s">
        <v>38</v>
      </c>
      <c r="B11" t="s">
        <v>613</v>
      </c>
    </row>
    <row r="12" spans="1:2">
      <c r="A12" t="s">
        <v>39</v>
      </c>
      <c r="B12" t="s">
        <v>614</v>
      </c>
    </row>
    <row r="13" spans="1:2">
      <c r="A13" t="s">
        <v>40</v>
      </c>
      <c r="B13" t="s">
        <v>615</v>
      </c>
    </row>
    <row r="14" spans="1:2">
      <c r="A14" t="s">
        <v>41</v>
      </c>
      <c r="B14" t="s">
        <v>616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670B-B2AF-471F-9774-7E9E1F46BC9A}">
  <dimension ref="A1:H41"/>
  <sheetViews>
    <sheetView workbookViewId="0">
      <selection sqref="A1:B1"/>
    </sheetView>
  </sheetViews>
  <sheetFormatPr defaultRowHeight="14.25"/>
  <cols>
    <col min="1" max="1" width="12.1328125" bestFit="1" customWidth="1"/>
  </cols>
  <sheetData>
    <row r="1" spans="1:8">
      <c r="A1" t="s">
        <v>83</v>
      </c>
      <c r="B1" t="s">
        <v>82</v>
      </c>
    </row>
    <row r="2" spans="1:8">
      <c r="A2" t="s">
        <v>84</v>
      </c>
      <c r="B2" s="1">
        <v>15473</v>
      </c>
      <c r="D2" s="2"/>
      <c r="E2" s="2"/>
      <c r="F2" s="2"/>
      <c r="G2" s="2"/>
      <c r="H2" s="2"/>
    </row>
    <row r="3" spans="1:8">
      <c r="A3" t="s">
        <v>85</v>
      </c>
      <c r="B3" s="2">
        <v>11158</v>
      </c>
    </row>
    <row r="4" spans="1:8">
      <c r="A4" t="s">
        <v>86</v>
      </c>
      <c r="B4" s="2">
        <v>10521</v>
      </c>
    </row>
    <row r="5" spans="1:8">
      <c r="A5" t="s">
        <v>87</v>
      </c>
      <c r="B5" s="2">
        <v>9351</v>
      </c>
    </row>
    <row r="6" spans="1:8">
      <c r="A6" t="s">
        <v>88</v>
      </c>
      <c r="B6" s="2">
        <v>13231</v>
      </c>
    </row>
    <row r="7" spans="1:8">
      <c r="A7" t="s">
        <v>89</v>
      </c>
      <c r="B7" s="2">
        <v>9542</v>
      </c>
    </row>
    <row r="8" spans="1:8">
      <c r="A8" t="s">
        <v>90</v>
      </c>
      <c r="B8" s="2">
        <v>8456</v>
      </c>
    </row>
    <row r="9" spans="1:8">
      <c r="A9" t="s">
        <v>91</v>
      </c>
      <c r="B9" s="2">
        <v>3284</v>
      </c>
    </row>
    <row r="10" spans="1:8">
      <c r="A10" t="s">
        <v>92</v>
      </c>
      <c r="B10" s="2">
        <v>16621</v>
      </c>
    </row>
    <row r="11" spans="1:8">
      <c r="A11" t="s">
        <v>93</v>
      </c>
      <c r="B11" s="2">
        <v>12321</v>
      </c>
    </row>
    <row r="12" spans="1:8">
      <c r="A12" t="s">
        <v>94</v>
      </c>
      <c r="B12" s="2">
        <v>11624</v>
      </c>
    </row>
    <row r="13" spans="1:8">
      <c r="A13" t="s">
        <v>95</v>
      </c>
      <c r="B13" s="2">
        <v>9121</v>
      </c>
    </row>
    <row r="14" spans="1:8">
      <c r="A14" t="s">
        <v>96</v>
      </c>
      <c r="B14" s="2">
        <v>12321</v>
      </c>
    </row>
    <row r="15" spans="1:8">
      <c r="A15" t="s">
        <v>97</v>
      </c>
      <c r="B15" s="2">
        <v>10021</v>
      </c>
    </row>
    <row r="16" spans="1:8">
      <c r="A16" t="s">
        <v>98</v>
      </c>
      <c r="B16" s="2">
        <v>9321</v>
      </c>
    </row>
    <row r="17" spans="1:2">
      <c r="A17" t="s">
        <v>99</v>
      </c>
      <c r="B17" s="2">
        <v>3055</v>
      </c>
    </row>
    <row r="18" spans="1:2">
      <c r="A18" t="s">
        <v>100</v>
      </c>
      <c r="B18" s="2">
        <v>16751</v>
      </c>
    </row>
    <row r="19" spans="1:2">
      <c r="A19" t="s">
        <v>101</v>
      </c>
      <c r="B19" s="2">
        <v>13124</v>
      </c>
    </row>
    <row r="20" spans="1:2">
      <c r="A20" t="s">
        <v>102</v>
      </c>
      <c r="B20" s="2">
        <v>12197</v>
      </c>
    </row>
    <row r="21" spans="1:2">
      <c r="A21" t="s">
        <v>103</v>
      </c>
      <c r="B21" s="2">
        <v>9456</v>
      </c>
    </row>
    <row r="22" spans="1:2">
      <c r="A22" t="s">
        <v>104</v>
      </c>
      <c r="B22" s="2">
        <v>13354</v>
      </c>
    </row>
    <row r="23" spans="1:2">
      <c r="A23" t="s">
        <v>105</v>
      </c>
      <c r="B23" s="2">
        <v>9547</v>
      </c>
    </row>
    <row r="24" spans="1:2">
      <c r="A24" t="s">
        <v>106</v>
      </c>
      <c r="B24" s="2">
        <v>9340</v>
      </c>
    </row>
    <row r="25" spans="1:2">
      <c r="A25" t="s">
        <v>107</v>
      </c>
      <c r="B25" s="2">
        <v>3254</v>
      </c>
    </row>
    <row r="26" spans="1:2">
      <c r="A26" t="s">
        <v>108</v>
      </c>
      <c r="B26" s="2">
        <v>17124</v>
      </c>
    </row>
    <row r="27" spans="1:2">
      <c r="A27" t="s">
        <v>109</v>
      </c>
      <c r="B27" s="2">
        <v>13457</v>
      </c>
    </row>
    <row r="28" spans="1:2">
      <c r="A28" t="s">
        <v>110</v>
      </c>
      <c r="B28" s="2">
        <v>12341</v>
      </c>
    </row>
    <row r="29" spans="1:2">
      <c r="A29" t="s">
        <v>111</v>
      </c>
      <c r="B29" s="2">
        <v>9521</v>
      </c>
    </row>
    <row r="30" spans="1:2">
      <c r="A30" t="s">
        <v>112</v>
      </c>
      <c r="B30" s="2">
        <v>13831</v>
      </c>
    </row>
    <row r="31" spans="1:2">
      <c r="A31" t="s">
        <v>113</v>
      </c>
      <c r="B31" s="2">
        <v>10531</v>
      </c>
    </row>
    <row r="32" spans="1:2">
      <c r="A32" t="s">
        <v>114</v>
      </c>
      <c r="B32" s="2">
        <v>9845</v>
      </c>
    </row>
    <row r="33" spans="1:2">
      <c r="A33" t="s">
        <v>115</v>
      </c>
      <c r="B33" s="2">
        <v>3124</v>
      </c>
    </row>
    <row r="34" spans="1:2">
      <c r="A34" t="s">
        <v>116</v>
      </c>
      <c r="B34" s="2">
        <v>17564</v>
      </c>
    </row>
    <row r="35" spans="1:2">
      <c r="A35" t="s">
        <v>117</v>
      </c>
      <c r="B35" s="2">
        <v>13761</v>
      </c>
    </row>
    <row r="36" spans="1:2">
      <c r="A36" t="s">
        <v>118</v>
      </c>
      <c r="B36" s="2">
        <v>12431</v>
      </c>
    </row>
    <row r="37" spans="1:2">
      <c r="A37" t="s">
        <v>119</v>
      </c>
      <c r="B37" s="2">
        <v>9874</v>
      </c>
    </row>
    <row r="38" spans="1:2">
      <c r="A38" t="s">
        <v>120</v>
      </c>
      <c r="B38" s="2">
        <v>14021</v>
      </c>
    </row>
    <row r="39" spans="1:2">
      <c r="A39" t="s">
        <v>121</v>
      </c>
      <c r="B39" s="2">
        <v>10958</v>
      </c>
    </row>
    <row r="40" spans="1:2">
      <c r="A40" t="s">
        <v>122</v>
      </c>
      <c r="B40" s="2">
        <v>10121</v>
      </c>
    </row>
    <row r="41" spans="1:2">
      <c r="A41" t="s">
        <v>123</v>
      </c>
      <c r="B41" s="2">
        <v>3154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E08D7-9F9C-41FB-9214-15C02125730B}">
  <dimension ref="A1:I41"/>
  <sheetViews>
    <sheetView workbookViewId="0">
      <selection sqref="A1:B1"/>
    </sheetView>
  </sheetViews>
  <sheetFormatPr defaultRowHeight="14.25"/>
  <cols>
    <col min="1" max="1" width="12.1328125" bestFit="1" customWidth="1"/>
  </cols>
  <sheetData>
    <row r="1" spans="1:9">
      <c r="A1" t="s">
        <v>83</v>
      </c>
      <c r="B1" t="s">
        <v>82</v>
      </c>
    </row>
    <row r="2" spans="1:9">
      <c r="A2" t="s">
        <v>124</v>
      </c>
      <c r="B2" s="1">
        <v>7571</v>
      </c>
      <c r="E2" s="2"/>
      <c r="F2" s="2"/>
      <c r="G2" s="2"/>
      <c r="H2" s="2"/>
      <c r="I2" s="2"/>
    </row>
    <row r="3" spans="1:9">
      <c r="A3" t="s">
        <v>125</v>
      </c>
      <c r="B3" s="2">
        <v>7789</v>
      </c>
    </row>
    <row r="4" spans="1:9">
      <c r="A4" t="s">
        <v>126</v>
      </c>
      <c r="B4" s="2">
        <v>7321</v>
      </c>
    </row>
    <row r="5" spans="1:9">
      <c r="A5" t="s">
        <v>127</v>
      </c>
      <c r="B5" s="2">
        <v>5531</v>
      </c>
    </row>
    <row r="6" spans="1:9">
      <c r="A6" t="s">
        <v>128</v>
      </c>
      <c r="B6" s="2">
        <v>4755</v>
      </c>
    </row>
    <row r="7" spans="1:9">
      <c r="A7" t="s">
        <v>129</v>
      </c>
      <c r="B7" s="2">
        <v>4321</v>
      </c>
    </row>
    <row r="8" spans="1:9">
      <c r="A8" t="s">
        <v>130</v>
      </c>
      <c r="B8" s="2">
        <v>6474</v>
      </c>
    </row>
    <row r="9" spans="1:9">
      <c r="A9" t="s">
        <v>131</v>
      </c>
      <c r="B9" s="2">
        <v>3124</v>
      </c>
    </row>
    <row r="10" spans="1:9">
      <c r="A10" t="s">
        <v>132</v>
      </c>
      <c r="B10" s="2">
        <v>7894</v>
      </c>
    </row>
    <row r="11" spans="1:9">
      <c r="A11" t="s">
        <v>133</v>
      </c>
      <c r="B11" s="2">
        <v>8134</v>
      </c>
    </row>
    <row r="12" spans="1:9">
      <c r="A12" t="s">
        <v>134</v>
      </c>
      <c r="B12" s="2">
        <v>7951</v>
      </c>
    </row>
    <row r="13" spans="1:9">
      <c r="A13" t="s">
        <v>135</v>
      </c>
      <c r="B13" s="2">
        <v>5780</v>
      </c>
    </row>
    <row r="14" spans="1:9">
      <c r="A14" t="s">
        <v>136</v>
      </c>
      <c r="B14" s="2">
        <v>5126</v>
      </c>
    </row>
    <row r="15" spans="1:9">
      <c r="A15" t="s">
        <v>137</v>
      </c>
      <c r="B15" s="2">
        <v>4741</v>
      </c>
    </row>
    <row r="16" spans="1:9">
      <c r="A16" t="s">
        <v>138</v>
      </c>
      <c r="B16" s="2">
        <v>6954</v>
      </c>
    </row>
    <row r="17" spans="1:2">
      <c r="A17" t="s">
        <v>139</v>
      </c>
      <c r="B17" s="2">
        <v>2267</v>
      </c>
    </row>
    <row r="18" spans="1:2">
      <c r="A18" t="s">
        <v>140</v>
      </c>
      <c r="B18" s="2">
        <v>8221</v>
      </c>
    </row>
    <row r="19" spans="1:2">
      <c r="A19" t="s">
        <v>141</v>
      </c>
      <c r="B19" s="2">
        <v>8146</v>
      </c>
    </row>
    <row r="20" spans="1:2">
      <c r="A20" t="s">
        <v>142</v>
      </c>
      <c r="B20" s="2">
        <v>8203</v>
      </c>
    </row>
    <row r="21" spans="1:2">
      <c r="A21" t="s">
        <v>143</v>
      </c>
      <c r="B21" s="2">
        <v>6231</v>
      </c>
    </row>
    <row r="22" spans="1:2">
      <c r="A22" t="s">
        <v>144</v>
      </c>
      <c r="B22" s="2">
        <v>5178</v>
      </c>
    </row>
    <row r="23" spans="1:2">
      <c r="A23" t="s">
        <v>145</v>
      </c>
      <c r="B23" s="2">
        <v>4374</v>
      </c>
    </row>
    <row r="24" spans="1:2">
      <c r="A24" t="s">
        <v>146</v>
      </c>
      <c r="B24" s="2">
        <v>7139</v>
      </c>
    </row>
    <row r="25" spans="1:2">
      <c r="A25" t="s">
        <v>147</v>
      </c>
      <c r="B25" s="2">
        <v>2870</v>
      </c>
    </row>
    <row r="26" spans="1:2">
      <c r="A26" t="s">
        <v>148</v>
      </c>
      <c r="B26" s="2">
        <v>8345</v>
      </c>
    </row>
    <row r="27" spans="1:2">
      <c r="A27" t="s">
        <v>149</v>
      </c>
      <c r="B27" s="2">
        <v>8245</v>
      </c>
    </row>
    <row r="28" spans="1:2">
      <c r="A28" t="s">
        <v>150</v>
      </c>
      <c r="B28" s="2">
        <v>8354</v>
      </c>
    </row>
    <row r="29" spans="1:2">
      <c r="A29" t="s">
        <v>151</v>
      </c>
      <c r="B29" s="2">
        <v>6456</v>
      </c>
    </row>
    <row r="30" spans="1:2">
      <c r="A30" t="s">
        <v>152</v>
      </c>
      <c r="B30" s="2">
        <v>5247</v>
      </c>
    </row>
    <row r="31" spans="1:2">
      <c r="A31" t="s">
        <v>153</v>
      </c>
      <c r="B31" s="2">
        <v>4684</v>
      </c>
    </row>
    <row r="32" spans="1:2">
      <c r="A32" t="s">
        <v>154</v>
      </c>
      <c r="B32" s="2">
        <v>7234</v>
      </c>
    </row>
    <row r="33" spans="1:2">
      <c r="A33" t="s">
        <v>155</v>
      </c>
      <c r="B33" s="2">
        <v>3390</v>
      </c>
    </row>
    <row r="34" spans="1:2">
      <c r="A34" t="s">
        <v>156</v>
      </c>
      <c r="B34" s="2">
        <v>8479</v>
      </c>
    </row>
    <row r="35" spans="1:2">
      <c r="A35" t="s">
        <v>157</v>
      </c>
      <c r="B35" s="2">
        <v>8391</v>
      </c>
    </row>
    <row r="36" spans="1:2">
      <c r="A36" t="s">
        <v>158</v>
      </c>
      <c r="B36" s="2">
        <v>8547</v>
      </c>
    </row>
    <row r="37" spans="1:2">
      <c r="A37" t="s">
        <v>159</v>
      </c>
      <c r="B37" s="2">
        <v>6796</v>
      </c>
    </row>
    <row r="38" spans="1:2">
      <c r="A38" t="s">
        <v>160</v>
      </c>
      <c r="B38" s="2">
        <v>5761</v>
      </c>
    </row>
    <row r="39" spans="1:2">
      <c r="A39" t="s">
        <v>161</v>
      </c>
      <c r="B39" s="2">
        <v>4835</v>
      </c>
    </row>
    <row r="40" spans="1:2">
      <c r="A40" t="s">
        <v>162</v>
      </c>
      <c r="B40" s="2">
        <v>7431</v>
      </c>
    </row>
    <row r="41" spans="1:2">
      <c r="A41" t="s">
        <v>163</v>
      </c>
      <c r="B41" s="2">
        <v>2936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F3708-E104-44F9-A649-AE639466F105}">
  <dimension ref="A1:I41"/>
  <sheetViews>
    <sheetView workbookViewId="0">
      <selection sqref="A1:B1"/>
    </sheetView>
  </sheetViews>
  <sheetFormatPr defaultRowHeight="14.25"/>
  <cols>
    <col min="1" max="1" width="12.1328125" bestFit="1" customWidth="1"/>
    <col min="2" max="2" width="8.59765625" bestFit="1" customWidth="1"/>
  </cols>
  <sheetData>
    <row r="1" spans="1:9">
      <c r="A1" t="s">
        <v>83</v>
      </c>
      <c r="B1" t="s">
        <v>82</v>
      </c>
    </row>
    <row r="2" spans="1:9">
      <c r="A2" t="s">
        <v>164</v>
      </c>
      <c r="B2" s="1">
        <v>4756</v>
      </c>
      <c r="E2" s="2"/>
      <c r="F2" s="2"/>
      <c r="G2" s="2"/>
      <c r="H2" s="2"/>
      <c r="I2" s="2"/>
    </row>
    <row r="3" spans="1:9">
      <c r="A3" t="s">
        <v>165</v>
      </c>
      <c r="B3" s="2">
        <v>5147</v>
      </c>
    </row>
    <row r="4" spans="1:9">
      <c r="A4" t="s">
        <v>166</v>
      </c>
      <c r="B4" s="2">
        <v>6845</v>
      </c>
    </row>
    <row r="5" spans="1:9">
      <c r="A5" t="s">
        <v>167</v>
      </c>
      <c r="B5" s="2">
        <v>2145</v>
      </c>
    </row>
    <row r="6" spans="1:9">
      <c r="A6" t="s">
        <v>168</v>
      </c>
      <c r="B6" s="2">
        <v>1247</v>
      </c>
    </row>
    <row r="7" spans="1:9">
      <c r="A7" t="s">
        <v>169</v>
      </c>
      <c r="B7" s="2">
        <v>4756</v>
      </c>
    </row>
    <row r="8" spans="1:9">
      <c r="A8" t="s">
        <v>170</v>
      </c>
      <c r="B8" s="2">
        <v>1921</v>
      </c>
    </row>
    <row r="9" spans="1:9">
      <c r="A9" t="s">
        <v>171</v>
      </c>
      <c r="B9" s="2">
        <v>1352</v>
      </c>
    </row>
    <row r="10" spans="1:9">
      <c r="A10" t="s">
        <v>172</v>
      </c>
      <c r="B10" s="2">
        <v>4932</v>
      </c>
    </row>
    <row r="11" spans="1:9">
      <c r="A11" t="s">
        <v>173</v>
      </c>
      <c r="B11" s="2">
        <v>5471</v>
      </c>
    </row>
    <row r="12" spans="1:9">
      <c r="A12" t="s">
        <v>174</v>
      </c>
      <c r="B12" s="2">
        <v>6971</v>
      </c>
    </row>
    <row r="13" spans="1:9">
      <c r="A13" t="s">
        <v>175</v>
      </c>
      <c r="B13" s="2">
        <v>2457</v>
      </c>
    </row>
    <row r="14" spans="1:9">
      <c r="A14" t="s">
        <v>176</v>
      </c>
      <c r="B14" s="2">
        <v>1347</v>
      </c>
    </row>
    <row r="15" spans="1:9">
      <c r="A15" t="s">
        <v>177</v>
      </c>
      <c r="B15" s="2">
        <v>4985</v>
      </c>
    </row>
    <row r="16" spans="1:9">
      <c r="A16" t="s">
        <v>178</v>
      </c>
      <c r="B16" s="2">
        <v>2147</v>
      </c>
    </row>
    <row r="17" spans="1:2">
      <c r="A17" t="s">
        <v>179</v>
      </c>
      <c r="B17" s="2">
        <v>1038</v>
      </c>
    </row>
    <row r="18" spans="1:2">
      <c r="A18" t="s">
        <v>180</v>
      </c>
      <c r="B18" s="2">
        <v>5021</v>
      </c>
    </row>
    <row r="19" spans="1:2">
      <c r="A19" t="s">
        <v>181</v>
      </c>
      <c r="B19" s="2">
        <v>5647</v>
      </c>
    </row>
    <row r="20" spans="1:2">
      <c r="A20" t="s">
        <v>182</v>
      </c>
      <c r="B20" s="2">
        <v>7124</v>
      </c>
    </row>
    <row r="21" spans="1:2">
      <c r="A21" t="s">
        <v>183</v>
      </c>
      <c r="B21" s="2">
        <v>2456</v>
      </c>
    </row>
    <row r="22" spans="1:2">
      <c r="A22" t="s">
        <v>184</v>
      </c>
      <c r="B22" s="2">
        <v>1651</v>
      </c>
    </row>
    <row r="23" spans="1:2">
      <c r="A23" t="s">
        <v>185</v>
      </c>
      <c r="B23" s="2">
        <v>5052</v>
      </c>
    </row>
    <row r="24" spans="1:2">
      <c r="A24" t="s">
        <v>186</v>
      </c>
      <c r="B24" s="2">
        <v>2305</v>
      </c>
    </row>
    <row r="25" spans="1:2">
      <c r="A25" t="s">
        <v>187</v>
      </c>
      <c r="B25" s="2">
        <v>1002</v>
      </c>
    </row>
    <row r="26" spans="1:2">
      <c r="A26" t="s">
        <v>188</v>
      </c>
      <c r="B26" s="2">
        <v>5143</v>
      </c>
    </row>
    <row r="27" spans="1:2">
      <c r="A27" t="s">
        <v>189</v>
      </c>
      <c r="B27" s="2">
        <v>5731</v>
      </c>
    </row>
    <row r="28" spans="1:2">
      <c r="A28" t="s">
        <v>190</v>
      </c>
      <c r="B28" s="2">
        <v>7214</v>
      </c>
    </row>
    <row r="29" spans="1:2">
      <c r="A29" t="s">
        <v>191</v>
      </c>
      <c r="B29" s="2">
        <v>2654</v>
      </c>
    </row>
    <row r="30" spans="1:2">
      <c r="A30" t="s">
        <v>192</v>
      </c>
      <c r="B30" s="2">
        <v>1791</v>
      </c>
    </row>
    <row r="31" spans="1:2">
      <c r="A31" t="s">
        <v>193</v>
      </c>
      <c r="B31" s="2">
        <v>5121</v>
      </c>
    </row>
    <row r="32" spans="1:2">
      <c r="A32" t="s">
        <v>194</v>
      </c>
      <c r="B32" s="2">
        <v>2631</v>
      </c>
    </row>
    <row r="33" spans="1:2">
      <c r="A33" t="s">
        <v>195</v>
      </c>
      <c r="B33" s="2">
        <v>929</v>
      </c>
    </row>
    <row r="34" spans="1:2">
      <c r="A34" t="s">
        <v>196</v>
      </c>
      <c r="B34" s="2">
        <v>5211</v>
      </c>
    </row>
    <row r="35" spans="1:2">
      <c r="A35" t="s">
        <v>197</v>
      </c>
      <c r="B35" s="2">
        <v>5792</v>
      </c>
    </row>
    <row r="36" spans="1:2">
      <c r="A36" t="s">
        <v>198</v>
      </c>
      <c r="B36" s="2">
        <v>7248</v>
      </c>
    </row>
    <row r="37" spans="1:2">
      <c r="A37" t="s">
        <v>199</v>
      </c>
      <c r="B37" s="2">
        <v>2764</v>
      </c>
    </row>
    <row r="38" spans="1:2">
      <c r="A38" t="s">
        <v>200</v>
      </c>
      <c r="B38" s="2">
        <v>1811</v>
      </c>
    </row>
    <row r="39" spans="1:2">
      <c r="A39" t="s">
        <v>201</v>
      </c>
      <c r="B39" s="2">
        <v>5211</v>
      </c>
    </row>
    <row r="40" spans="1:2">
      <c r="A40" t="s">
        <v>202</v>
      </c>
      <c r="B40" s="2">
        <v>2851</v>
      </c>
    </row>
    <row r="41" spans="1:2">
      <c r="A41" t="s">
        <v>203</v>
      </c>
      <c r="B41" s="2">
        <v>1060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69825-DB66-44B8-9A77-7839B2EEF375}">
  <dimension ref="A1:G41"/>
  <sheetViews>
    <sheetView workbookViewId="0">
      <selection sqref="A1:B1"/>
    </sheetView>
  </sheetViews>
  <sheetFormatPr defaultRowHeight="14.25"/>
  <sheetData>
    <row r="1" spans="1:7">
      <c r="A1" t="s">
        <v>83</v>
      </c>
      <c r="B1" t="s">
        <v>82</v>
      </c>
    </row>
    <row r="2" spans="1:7">
      <c r="A2" t="s">
        <v>204</v>
      </c>
      <c r="B2" s="1">
        <v>5321</v>
      </c>
      <c r="G2" s="2"/>
    </row>
    <row r="3" spans="1:7">
      <c r="A3" t="s">
        <v>205</v>
      </c>
      <c r="B3" s="2">
        <v>4146</v>
      </c>
    </row>
    <row r="4" spans="1:7">
      <c r="A4" t="s">
        <v>206</v>
      </c>
      <c r="B4" s="2">
        <v>3546</v>
      </c>
    </row>
    <row r="5" spans="1:7">
      <c r="A5" t="s">
        <v>207</v>
      </c>
      <c r="B5" s="2">
        <v>2021</v>
      </c>
    </row>
    <row r="6" spans="1:7">
      <c r="A6" t="s">
        <v>208</v>
      </c>
      <c r="B6" s="2">
        <v>1453</v>
      </c>
    </row>
    <row r="7" spans="1:7">
      <c r="A7" t="s">
        <v>209</v>
      </c>
      <c r="B7" s="2">
        <v>3121</v>
      </c>
    </row>
    <row r="8" spans="1:7">
      <c r="A8" t="s">
        <v>210</v>
      </c>
      <c r="B8" s="2">
        <v>3145</v>
      </c>
    </row>
    <row r="9" spans="1:7">
      <c r="A9" t="s">
        <v>211</v>
      </c>
      <c r="B9" s="2">
        <v>1935</v>
      </c>
    </row>
    <row r="10" spans="1:7">
      <c r="A10" t="s">
        <v>212</v>
      </c>
      <c r="B10" s="2">
        <v>5463</v>
      </c>
    </row>
    <row r="11" spans="1:7">
      <c r="A11" t="s">
        <v>213</v>
      </c>
      <c r="B11" s="2">
        <v>4279</v>
      </c>
    </row>
    <row r="12" spans="1:7">
      <c r="A12" t="s">
        <v>214</v>
      </c>
      <c r="B12" s="2">
        <v>3647</v>
      </c>
    </row>
    <row r="13" spans="1:7">
      <c r="A13" t="s">
        <v>215</v>
      </c>
      <c r="B13" s="2">
        <v>2145</v>
      </c>
    </row>
    <row r="14" spans="1:7">
      <c r="A14" t="s">
        <v>216</v>
      </c>
      <c r="B14" s="2">
        <v>1531</v>
      </c>
    </row>
    <row r="15" spans="1:7">
      <c r="A15" t="s">
        <v>217</v>
      </c>
      <c r="B15" s="2">
        <v>3247</v>
      </c>
    </row>
    <row r="16" spans="1:7">
      <c r="A16" t="s">
        <v>218</v>
      </c>
      <c r="B16" s="2">
        <v>3334</v>
      </c>
    </row>
    <row r="17" spans="1:2">
      <c r="A17" t="s">
        <v>219</v>
      </c>
      <c r="B17" s="2">
        <v>2075</v>
      </c>
    </row>
    <row r="18" spans="1:2">
      <c r="A18" t="s">
        <v>220</v>
      </c>
      <c r="B18" s="2">
        <v>5536</v>
      </c>
    </row>
    <row r="19" spans="1:2">
      <c r="A19" t="s">
        <v>221</v>
      </c>
      <c r="B19" s="2">
        <v>4374</v>
      </c>
    </row>
    <row r="20" spans="1:2">
      <c r="A20" t="s">
        <v>222</v>
      </c>
      <c r="B20" s="2">
        <v>3762</v>
      </c>
    </row>
    <row r="21" spans="1:2">
      <c r="A21" t="s">
        <v>223</v>
      </c>
      <c r="B21" s="2">
        <v>2231</v>
      </c>
    </row>
    <row r="22" spans="1:2">
      <c r="A22" t="s">
        <v>224</v>
      </c>
      <c r="B22" s="2">
        <v>1649</v>
      </c>
    </row>
    <row r="23" spans="1:2">
      <c r="A23" t="s">
        <v>225</v>
      </c>
      <c r="B23" s="2">
        <v>3346</v>
      </c>
    </row>
    <row r="24" spans="1:2">
      <c r="A24" t="s">
        <v>226</v>
      </c>
      <c r="B24" s="2">
        <v>3479</v>
      </c>
    </row>
    <row r="25" spans="1:2">
      <c r="A25" t="s">
        <v>227</v>
      </c>
      <c r="B25" s="2">
        <v>2141</v>
      </c>
    </row>
    <row r="26" spans="1:2">
      <c r="A26" t="s">
        <v>228</v>
      </c>
      <c r="B26" s="2">
        <v>5748</v>
      </c>
    </row>
    <row r="27" spans="1:2">
      <c r="A27" t="s">
        <v>229</v>
      </c>
      <c r="B27" s="2">
        <v>4483</v>
      </c>
    </row>
    <row r="28" spans="1:2">
      <c r="A28" t="s">
        <v>230</v>
      </c>
      <c r="B28" s="2">
        <v>3831</v>
      </c>
    </row>
    <row r="29" spans="1:2">
      <c r="A29" t="s">
        <v>231</v>
      </c>
      <c r="B29" s="2">
        <v>2321</v>
      </c>
    </row>
    <row r="30" spans="1:2">
      <c r="A30" t="s">
        <v>232</v>
      </c>
      <c r="B30" s="2">
        <v>1762</v>
      </c>
    </row>
    <row r="31" spans="1:2">
      <c r="A31" t="s">
        <v>233</v>
      </c>
      <c r="B31" s="2">
        <v>3456</v>
      </c>
    </row>
    <row r="32" spans="1:2">
      <c r="A32" t="s">
        <v>234</v>
      </c>
      <c r="B32" s="2">
        <v>3591</v>
      </c>
    </row>
    <row r="33" spans="1:2">
      <c r="A33" t="s">
        <v>235</v>
      </c>
      <c r="B33" s="2">
        <v>2165</v>
      </c>
    </row>
    <row r="34" spans="1:2">
      <c r="A34" t="s">
        <v>236</v>
      </c>
      <c r="B34" s="2">
        <v>5831</v>
      </c>
    </row>
    <row r="35" spans="1:2">
      <c r="A35" t="s">
        <v>237</v>
      </c>
      <c r="B35" s="2">
        <v>4592</v>
      </c>
    </row>
    <row r="36" spans="1:2">
      <c r="A36" t="s">
        <v>238</v>
      </c>
      <c r="B36" s="2">
        <v>3946</v>
      </c>
    </row>
    <row r="37" spans="1:2">
      <c r="A37" t="s">
        <v>239</v>
      </c>
      <c r="B37" s="2">
        <v>2409</v>
      </c>
    </row>
    <row r="38" spans="1:2">
      <c r="A38" t="s">
        <v>240</v>
      </c>
      <c r="B38" s="2">
        <v>1863</v>
      </c>
    </row>
    <row r="39" spans="1:2">
      <c r="A39" t="s">
        <v>241</v>
      </c>
      <c r="B39" s="2">
        <v>3519</v>
      </c>
    </row>
    <row r="40" spans="1:2">
      <c r="A40" t="s">
        <v>242</v>
      </c>
      <c r="B40" s="2">
        <v>3684</v>
      </c>
    </row>
    <row r="41" spans="1:2">
      <c r="A41" t="s">
        <v>243</v>
      </c>
      <c r="B41" s="2">
        <v>2156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9F3F4-0480-426A-AA32-BDE086E3396F}">
  <dimension ref="A1:B41"/>
  <sheetViews>
    <sheetView workbookViewId="0">
      <selection sqref="A1:B1"/>
    </sheetView>
  </sheetViews>
  <sheetFormatPr defaultRowHeight="14.25"/>
  <sheetData>
    <row r="1" spans="1:2">
      <c r="A1" t="s">
        <v>83</v>
      </c>
      <c r="B1" t="s">
        <v>82</v>
      </c>
    </row>
    <row r="2" spans="1:2">
      <c r="A2" t="s">
        <v>244</v>
      </c>
      <c r="B2" s="1">
        <v>1924</v>
      </c>
    </row>
    <row r="3" spans="1:2">
      <c r="A3" t="s">
        <v>245</v>
      </c>
      <c r="B3" s="2">
        <v>1541</v>
      </c>
    </row>
    <row r="4" spans="1:2">
      <c r="A4" t="s">
        <v>246</v>
      </c>
      <c r="B4" s="2">
        <v>1031</v>
      </c>
    </row>
    <row r="5" spans="1:2">
      <c r="A5" t="s">
        <v>247</v>
      </c>
      <c r="B5" s="2">
        <v>521</v>
      </c>
    </row>
    <row r="6" spans="1:2">
      <c r="A6" t="s">
        <v>248</v>
      </c>
      <c r="B6" s="2">
        <v>453</v>
      </c>
    </row>
    <row r="7" spans="1:2">
      <c r="A7" t="s">
        <v>249</v>
      </c>
      <c r="B7" s="2">
        <v>465</v>
      </c>
    </row>
    <row r="8" spans="1:2">
      <c r="A8" t="s">
        <v>250</v>
      </c>
      <c r="B8" s="2">
        <v>931</v>
      </c>
    </row>
    <row r="9" spans="1:2">
      <c r="A9" t="s">
        <v>251</v>
      </c>
      <c r="B9" s="2">
        <v>762</v>
      </c>
    </row>
    <row r="10" spans="1:2">
      <c r="A10" t="s">
        <v>252</v>
      </c>
      <c r="B10" s="2">
        <v>1948</v>
      </c>
    </row>
    <row r="11" spans="1:2">
      <c r="A11" t="s">
        <v>253</v>
      </c>
      <c r="B11" s="2">
        <v>1593</v>
      </c>
    </row>
    <row r="12" spans="1:2">
      <c r="A12" t="s">
        <v>254</v>
      </c>
      <c r="B12" s="2">
        <v>1086</v>
      </c>
    </row>
    <row r="13" spans="1:2">
      <c r="A13" t="s">
        <v>255</v>
      </c>
      <c r="B13" s="2">
        <v>579</v>
      </c>
    </row>
    <row r="14" spans="1:2">
      <c r="A14" t="s">
        <v>256</v>
      </c>
      <c r="B14" s="2">
        <v>456</v>
      </c>
    </row>
    <row r="15" spans="1:2">
      <c r="A15" t="s">
        <v>257</v>
      </c>
      <c r="B15" s="2">
        <v>473</v>
      </c>
    </row>
    <row r="16" spans="1:2">
      <c r="A16" t="s">
        <v>258</v>
      </c>
      <c r="B16" s="2">
        <v>949</v>
      </c>
    </row>
    <row r="17" spans="1:2">
      <c r="A17" t="s">
        <v>259</v>
      </c>
      <c r="B17" s="2">
        <v>863</v>
      </c>
    </row>
    <row r="18" spans="1:2">
      <c r="A18" t="s">
        <v>260</v>
      </c>
      <c r="B18" s="2">
        <v>2031</v>
      </c>
    </row>
    <row r="19" spans="1:2">
      <c r="A19" t="s">
        <v>261</v>
      </c>
      <c r="B19" s="2">
        <v>1665</v>
      </c>
    </row>
    <row r="20" spans="1:2">
      <c r="A20" t="s">
        <v>262</v>
      </c>
      <c r="B20" s="2">
        <v>1193</v>
      </c>
    </row>
    <row r="21" spans="1:2">
      <c r="A21" t="s">
        <v>263</v>
      </c>
      <c r="B21" s="2">
        <v>586</v>
      </c>
    </row>
    <row r="22" spans="1:2">
      <c r="A22" t="s">
        <v>264</v>
      </c>
      <c r="B22" s="2">
        <v>491</v>
      </c>
    </row>
    <row r="23" spans="1:2">
      <c r="A23" t="s">
        <v>265</v>
      </c>
      <c r="B23" s="2">
        <v>486</v>
      </c>
    </row>
    <row r="24" spans="1:2">
      <c r="A24" t="s">
        <v>266</v>
      </c>
      <c r="B24" s="2">
        <v>986</v>
      </c>
    </row>
    <row r="25" spans="1:2">
      <c r="A25" t="s">
        <v>267</v>
      </c>
      <c r="B25" s="2">
        <v>755</v>
      </c>
    </row>
    <row r="26" spans="1:2">
      <c r="A26" t="s">
        <v>268</v>
      </c>
      <c r="B26" s="2">
        <v>2116</v>
      </c>
    </row>
    <row r="27" spans="1:2">
      <c r="A27" t="s">
        <v>269</v>
      </c>
      <c r="B27" s="2">
        <v>1721</v>
      </c>
    </row>
    <row r="28" spans="1:2">
      <c r="A28" t="s">
        <v>270</v>
      </c>
      <c r="B28" s="2">
        <v>1209</v>
      </c>
    </row>
    <row r="29" spans="1:2">
      <c r="A29" t="s">
        <v>271</v>
      </c>
      <c r="B29" s="2">
        <v>588</v>
      </c>
    </row>
    <row r="30" spans="1:2">
      <c r="A30" t="s">
        <v>272</v>
      </c>
      <c r="B30" s="2">
        <v>504</v>
      </c>
    </row>
    <row r="31" spans="1:2">
      <c r="A31" t="s">
        <v>273</v>
      </c>
      <c r="B31" s="2">
        <v>539</v>
      </c>
    </row>
    <row r="32" spans="1:2">
      <c r="A32" t="s">
        <v>274</v>
      </c>
      <c r="B32" s="2">
        <v>1011</v>
      </c>
    </row>
    <row r="33" spans="1:2">
      <c r="A33" t="s">
        <v>275</v>
      </c>
      <c r="B33" s="2">
        <v>764</v>
      </c>
    </row>
    <row r="34" spans="1:2">
      <c r="A34" t="s">
        <v>276</v>
      </c>
      <c r="B34" s="2">
        <v>2154</v>
      </c>
    </row>
    <row r="35" spans="1:2">
      <c r="A35" t="s">
        <v>277</v>
      </c>
      <c r="B35" s="2">
        <v>1764</v>
      </c>
    </row>
    <row r="36" spans="1:2">
      <c r="A36" t="s">
        <v>278</v>
      </c>
      <c r="B36" s="2">
        <v>1239</v>
      </c>
    </row>
    <row r="37" spans="1:2">
      <c r="A37" t="s">
        <v>279</v>
      </c>
      <c r="B37" s="2">
        <v>593</v>
      </c>
    </row>
    <row r="38" spans="1:2">
      <c r="A38" t="s">
        <v>280</v>
      </c>
      <c r="B38" s="2">
        <v>516</v>
      </c>
    </row>
    <row r="39" spans="1:2">
      <c r="A39" t="s">
        <v>281</v>
      </c>
      <c r="B39" s="2">
        <v>549</v>
      </c>
    </row>
    <row r="40" spans="1:2">
      <c r="A40" t="s">
        <v>282</v>
      </c>
      <c r="B40" s="2">
        <v>1121</v>
      </c>
    </row>
    <row r="41" spans="1:2">
      <c r="A41" t="s">
        <v>283</v>
      </c>
      <c r="B41" s="2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D6FD9-94CF-4A44-B6E8-46CA4CCBA01D}">
  <dimension ref="A1:B41"/>
  <sheetViews>
    <sheetView workbookViewId="0">
      <selection sqref="A1:B1"/>
    </sheetView>
  </sheetViews>
  <sheetFormatPr defaultRowHeight="14.25"/>
  <sheetData>
    <row r="1" spans="1:2">
      <c r="A1" t="s">
        <v>83</v>
      </c>
      <c r="B1" t="s">
        <v>82</v>
      </c>
    </row>
    <row r="2" spans="1:2">
      <c r="A2" t="s">
        <v>284</v>
      </c>
      <c r="B2" s="1">
        <v>1724</v>
      </c>
    </row>
    <row r="3" spans="1:2">
      <c r="A3" t="s">
        <v>285</v>
      </c>
      <c r="B3" s="2">
        <v>1341</v>
      </c>
    </row>
    <row r="4" spans="1:2">
      <c r="A4" t="s">
        <v>286</v>
      </c>
      <c r="B4" s="2">
        <v>631</v>
      </c>
    </row>
    <row r="5" spans="1:2">
      <c r="A5" t="s">
        <v>287</v>
      </c>
      <c r="B5" s="2">
        <v>421</v>
      </c>
    </row>
    <row r="6" spans="1:2">
      <c r="A6" t="s">
        <v>288</v>
      </c>
      <c r="B6" s="2">
        <v>553</v>
      </c>
    </row>
    <row r="7" spans="1:2">
      <c r="A7" t="s">
        <v>289</v>
      </c>
      <c r="B7" s="2">
        <v>265</v>
      </c>
    </row>
    <row r="8" spans="1:2">
      <c r="A8" t="s">
        <v>290</v>
      </c>
      <c r="B8" s="2">
        <v>931</v>
      </c>
    </row>
    <row r="9" spans="1:2">
      <c r="A9" t="s">
        <v>291</v>
      </c>
      <c r="B9" s="2">
        <v>730</v>
      </c>
    </row>
    <row r="10" spans="1:2">
      <c r="A10" t="s">
        <v>292</v>
      </c>
      <c r="B10" s="2">
        <v>1736</v>
      </c>
    </row>
    <row r="11" spans="1:2">
      <c r="A11" t="s">
        <v>293</v>
      </c>
      <c r="B11" s="2">
        <v>1398</v>
      </c>
    </row>
    <row r="12" spans="1:2">
      <c r="A12" t="s">
        <v>294</v>
      </c>
      <c r="B12" s="2">
        <v>651</v>
      </c>
    </row>
    <row r="13" spans="1:2">
      <c r="A13" t="s">
        <v>295</v>
      </c>
      <c r="B13" s="2">
        <v>436</v>
      </c>
    </row>
    <row r="14" spans="1:2">
      <c r="A14" t="s">
        <v>296</v>
      </c>
      <c r="B14" s="2">
        <v>681</v>
      </c>
    </row>
    <row r="15" spans="1:2">
      <c r="A15" t="s">
        <v>297</v>
      </c>
      <c r="B15" s="2">
        <v>273</v>
      </c>
    </row>
    <row r="16" spans="1:2">
      <c r="A16" t="s">
        <v>298</v>
      </c>
      <c r="B16" s="2">
        <v>955</v>
      </c>
    </row>
    <row r="17" spans="1:2">
      <c r="A17" t="s">
        <v>299</v>
      </c>
      <c r="B17" s="2">
        <v>742</v>
      </c>
    </row>
    <row r="18" spans="1:2">
      <c r="A18" t="s">
        <v>300</v>
      </c>
      <c r="B18" s="2">
        <v>1811</v>
      </c>
    </row>
    <row r="19" spans="1:2">
      <c r="A19" t="s">
        <v>301</v>
      </c>
      <c r="B19" s="2">
        <v>1461</v>
      </c>
    </row>
    <row r="20" spans="1:2">
      <c r="A20" t="s">
        <v>302</v>
      </c>
      <c r="B20" s="2">
        <v>668</v>
      </c>
    </row>
    <row r="21" spans="1:2">
      <c r="A21" t="s">
        <v>303</v>
      </c>
      <c r="B21" s="2">
        <v>449</v>
      </c>
    </row>
    <row r="22" spans="1:2">
      <c r="A22" t="s">
        <v>304</v>
      </c>
      <c r="B22" s="2">
        <v>695</v>
      </c>
    </row>
    <row r="23" spans="1:2">
      <c r="A23" t="s">
        <v>305</v>
      </c>
      <c r="B23" s="2">
        <v>282</v>
      </c>
    </row>
    <row r="24" spans="1:2">
      <c r="A24" t="s">
        <v>306</v>
      </c>
      <c r="B24" s="2">
        <v>1018</v>
      </c>
    </row>
    <row r="25" spans="1:2">
      <c r="A25" t="s">
        <v>307</v>
      </c>
      <c r="B25" s="2">
        <v>702</v>
      </c>
    </row>
    <row r="26" spans="1:2">
      <c r="A26" t="s">
        <v>308</v>
      </c>
      <c r="B26" s="2">
        <v>1893</v>
      </c>
    </row>
    <row r="27" spans="1:2">
      <c r="A27" t="s">
        <v>309</v>
      </c>
      <c r="B27" s="2">
        <v>1496</v>
      </c>
    </row>
    <row r="28" spans="1:2">
      <c r="A28" t="s">
        <v>310</v>
      </c>
      <c r="B28" s="2">
        <v>703</v>
      </c>
    </row>
    <row r="29" spans="1:2">
      <c r="A29" t="s">
        <v>311</v>
      </c>
      <c r="B29" s="2">
        <v>476</v>
      </c>
    </row>
    <row r="30" spans="1:2">
      <c r="A30" t="s">
        <v>312</v>
      </c>
      <c r="B30" s="2">
        <v>716</v>
      </c>
    </row>
    <row r="31" spans="1:2">
      <c r="A31" t="s">
        <v>313</v>
      </c>
      <c r="B31" s="2">
        <v>302</v>
      </c>
    </row>
    <row r="32" spans="1:2">
      <c r="A32" t="s">
        <v>314</v>
      </c>
      <c r="B32" s="2">
        <v>1016</v>
      </c>
    </row>
    <row r="33" spans="1:2">
      <c r="A33" t="s">
        <v>315</v>
      </c>
      <c r="B33" s="2">
        <v>708</v>
      </c>
    </row>
    <row r="34" spans="1:2">
      <c r="A34" t="s">
        <v>316</v>
      </c>
      <c r="B34" s="2">
        <v>1906</v>
      </c>
    </row>
    <row r="35" spans="1:2">
      <c r="A35" t="s">
        <v>317</v>
      </c>
      <c r="B35" s="2">
        <v>1503</v>
      </c>
    </row>
    <row r="36" spans="1:2">
      <c r="A36" t="s">
        <v>318</v>
      </c>
      <c r="B36" s="2">
        <v>712</v>
      </c>
    </row>
    <row r="37" spans="1:2">
      <c r="A37" t="s">
        <v>319</v>
      </c>
      <c r="B37" s="2">
        <v>496</v>
      </c>
    </row>
    <row r="38" spans="1:2">
      <c r="A38" t="s">
        <v>320</v>
      </c>
      <c r="B38" s="2">
        <v>749</v>
      </c>
    </row>
    <row r="39" spans="1:2">
      <c r="A39" t="s">
        <v>321</v>
      </c>
      <c r="B39" s="2">
        <v>326</v>
      </c>
    </row>
    <row r="40" spans="1:2">
      <c r="A40" t="s">
        <v>322</v>
      </c>
      <c r="B40" s="2">
        <v>1046</v>
      </c>
    </row>
    <row r="41" spans="1:2">
      <c r="A41" t="s">
        <v>323</v>
      </c>
      <c r="B41" s="2">
        <v>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1B7B0-2020-4FDC-B831-BFFB8B247BF3}">
  <dimension ref="A1:B41"/>
  <sheetViews>
    <sheetView workbookViewId="0">
      <selection sqref="A1:B1"/>
    </sheetView>
  </sheetViews>
  <sheetFormatPr defaultRowHeight="14.25"/>
  <sheetData>
    <row r="1" spans="1:2">
      <c r="A1" t="s">
        <v>83</v>
      </c>
      <c r="B1" t="s">
        <v>82</v>
      </c>
    </row>
    <row r="2" spans="1:2">
      <c r="A2" t="s">
        <v>324</v>
      </c>
      <c r="B2" s="1">
        <v>1424</v>
      </c>
    </row>
    <row r="3" spans="1:2">
      <c r="A3" t="s">
        <v>325</v>
      </c>
      <c r="B3" s="2">
        <v>1041</v>
      </c>
    </row>
    <row r="4" spans="1:2">
      <c r="A4" t="s">
        <v>326</v>
      </c>
      <c r="B4" s="2">
        <v>601</v>
      </c>
    </row>
    <row r="5" spans="1:2">
      <c r="A5" t="s">
        <v>327</v>
      </c>
      <c r="B5" s="2">
        <v>401</v>
      </c>
    </row>
    <row r="6" spans="1:2">
      <c r="A6" t="s">
        <v>328</v>
      </c>
      <c r="B6" s="2">
        <v>553</v>
      </c>
    </row>
    <row r="7" spans="1:2">
      <c r="A7" t="s">
        <v>329</v>
      </c>
      <c r="B7" s="2">
        <v>225</v>
      </c>
    </row>
    <row r="8" spans="1:2">
      <c r="A8" t="s">
        <v>330</v>
      </c>
      <c r="B8" s="2">
        <v>731</v>
      </c>
    </row>
    <row r="9" spans="1:2">
      <c r="A9" t="s">
        <v>331</v>
      </c>
      <c r="B9" s="2">
        <v>362</v>
      </c>
    </row>
    <row r="10" spans="1:2">
      <c r="A10" t="s">
        <v>332</v>
      </c>
      <c r="B10" s="2">
        <v>1439</v>
      </c>
    </row>
    <row r="11" spans="1:2">
      <c r="A11" t="s">
        <v>333</v>
      </c>
      <c r="B11" s="2">
        <v>1086</v>
      </c>
    </row>
    <row r="12" spans="1:2">
      <c r="A12" t="s">
        <v>334</v>
      </c>
      <c r="B12" s="2">
        <v>623</v>
      </c>
    </row>
    <row r="13" spans="1:2">
      <c r="A13" t="s">
        <v>335</v>
      </c>
      <c r="B13" s="2">
        <v>429</v>
      </c>
    </row>
    <row r="14" spans="1:2">
      <c r="A14" t="s">
        <v>336</v>
      </c>
      <c r="B14" s="2">
        <v>573</v>
      </c>
    </row>
    <row r="15" spans="1:2">
      <c r="A15" t="s">
        <v>337</v>
      </c>
      <c r="B15" s="2">
        <v>239</v>
      </c>
    </row>
    <row r="16" spans="1:2">
      <c r="A16" t="s">
        <v>338</v>
      </c>
      <c r="B16" s="2">
        <v>789</v>
      </c>
    </row>
    <row r="17" spans="1:2">
      <c r="A17" t="s">
        <v>339</v>
      </c>
      <c r="B17" s="2">
        <v>383</v>
      </c>
    </row>
    <row r="18" spans="1:2">
      <c r="A18" t="s">
        <v>340</v>
      </c>
      <c r="B18" s="2">
        <v>1489</v>
      </c>
    </row>
    <row r="19" spans="1:2">
      <c r="A19" t="s">
        <v>341</v>
      </c>
      <c r="B19" s="2">
        <v>1123</v>
      </c>
    </row>
    <row r="20" spans="1:2">
      <c r="A20" t="s">
        <v>342</v>
      </c>
      <c r="B20" s="2">
        <v>646</v>
      </c>
    </row>
    <row r="21" spans="1:2">
      <c r="A21" t="s">
        <v>343</v>
      </c>
      <c r="B21" s="2">
        <v>459</v>
      </c>
    </row>
    <row r="22" spans="1:2">
      <c r="A22" t="s">
        <v>344</v>
      </c>
      <c r="B22" s="2">
        <v>611</v>
      </c>
    </row>
    <row r="23" spans="1:2">
      <c r="A23" t="s">
        <v>345</v>
      </c>
      <c r="B23" s="2">
        <v>261</v>
      </c>
    </row>
    <row r="24" spans="1:2">
      <c r="A24" t="s">
        <v>346</v>
      </c>
      <c r="B24" s="2">
        <v>801</v>
      </c>
    </row>
    <row r="25" spans="1:2">
      <c r="A25" t="s">
        <v>347</v>
      </c>
      <c r="B25" s="2">
        <v>344</v>
      </c>
    </row>
    <row r="26" spans="1:2">
      <c r="A26" t="s">
        <v>348</v>
      </c>
      <c r="B26" s="2">
        <v>1498</v>
      </c>
    </row>
    <row r="27" spans="1:2">
      <c r="A27" t="s">
        <v>349</v>
      </c>
      <c r="B27" s="2">
        <v>1143</v>
      </c>
    </row>
    <row r="28" spans="1:2">
      <c r="A28" t="s">
        <v>350</v>
      </c>
      <c r="B28" s="2">
        <v>658</v>
      </c>
    </row>
    <row r="29" spans="1:2">
      <c r="A29" t="s">
        <v>351</v>
      </c>
      <c r="B29" s="2">
        <v>467</v>
      </c>
    </row>
    <row r="30" spans="1:2">
      <c r="A30" t="s">
        <v>352</v>
      </c>
      <c r="B30" s="2">
        <v>633</v>
      </c>
    </row>
    <row r="31" spans="1:2">
      <c r="A31" t="s">
        <v>353</v>
      </c>
      <c r="B31" s="2">
        <v>279</v>
      </c>
    </row>
    <row r="32" spans="1:2">
      <c r="A32" t="s">
        <v>354</v>
      </c>
      <c r="B32" s="2">
        <v>859</v>
      </c>
    </row>
    <row r="33" spans="1:2">
      <c r="A33" t="s">
        <v>355</v>
      </c>
      <c r="B33" s="2">
        <v>378</v>
      </c>
    </row>
    <row r="34" spans="1:2">
      <c r="A34" t="s">
        <v>356</v>
      </c>
      <c r="B34" s="2">
        <v>1509</v>
      </c>
    </row>
    <row r="35" spans="1:2">
      <c r="A35" t="s">
        <v>357</v>
      </c>
      <c r="B35" s="2">
        <v>1163</v>
      </c>
    </row>
    <row r="36" spans="1:2">
      <c r="A36" t="s">
        <v>358</v>
      </c>
      <c r="B36" s="2">
        <v>649</v>
      </c>
    </row>
    <row r="37" spans="1:2">
      <c r="A37" t="s">
        <v>359</v>
      </c>
      <c r="B37" s="2">
        <v>473</v>
      </c>
    </row>
    <row r="38" spans="1:2">
      <c r="A38" t="s">
        <v>360</v>
      </c>
      <c r="B38" s="2">
        <v>644</v>
      </c>
    </row>
    <row r="39" spans="1:2">
      <c r="A39" t="s">
        <v>361</v>
      </c>
      <c r="B39" s="2">
        <v>293</v>
      </c>
    </row>
    <row r="40" spans="1:2">
      <c r="A40" t="s">
        <v>362</v>
      </c>
      <c r="B40" s="2">
        <v>974</v>
      </c>
    </row>
    <row r="41" spans="1:2">
      <c r="A41" t="s">
        <v>363</v>
      </c>
      <c r="B41" s="2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7D34-9CA2-49EF-B55F-A11654448A8B}">
  <dimension ref="A1:B41"/>
  <sheetViews>
    <sheetView workbookViewId="0">
      <selection sqref="A1:B1"/>
    </sheetView>
  </sheetViews>
  <sheetFormatPr defaultRowHeight="14.25"/>
  <sheetData>
    <row r="1" spans="1:2">
      <c r="A1" t="s">
        <v>83</v>
      </c>
      <c r="B1" t="s">
        <v>82</v>
      </c>
    </row>
    <row r="2" spans="1:2">
      <c r="A2" t="s">
        <v>364</v>
      </c>
      <c r="B2" s="1">
        <v>1124</v>
      </c>
    </row>
    <row r="3" spans="1:2">
      <c r="A3" t="s">
        <v>365</v>
      </c>
      <c r="B3" s="2">
        <v>910</v>
      </c>
    </row>
    <row r="4" spans="1:2">
      <c r="A4" t="s">
        <v>366</v>
      </c>
      <c r="B4" s="2">
        <v>512</v>
      </c>
    </row>
    <row r="5" spans="1:2">
      <c r="A5" t="s">
        <v>367</v>
      </c>
      <c r="B5" s="2">
        <v>389</v>
      </c>
    </row>
    <row r="6" spans="1:2">
      <c r="A6" t="s">
        <v>368</v>
      </c>
      <c r="B6" s="2">
        <v>431</v>
      </c>
    </row>
    <row r="7" spans="1:2">
      <c r="A7" t="s">
        <v>369</v>
      </c>
      <c r="B7" s="2">
        <v>101</v>
      </c>
    </row>
    <row r="8" spans="1:2">
      <c r="A8" t="s">
        <v>370</v>
      </c>
      <c r="B8" s="2">
        <v>503</v>
      </c>
    </row>
    <row r="9" spans="1:2">
      <c r="A9" t="s">
        <v>371</v>
      </c>
      <c r="B9" s="2">
        <v>311</v>
      </c>
    </row>
    <row r="10" spans="1:2">
      <c r="A10" t="s">
        <v>372</v>
      </c>
      <c r="B10" s="2">
        <v>1149</v>
      </c>
    </row>
    <row r="11" spans="1:2">
      <c r="A11" t="s">
        <v>373</v>
      </c>
      <c r="B11" s="2">
        <v>945</v>
      </c>
    </row>
    <row r="12" spans="1:2">
      <c r="A12" t="s">
        <v>374</v>
      </c>
      <c r="B12" s="2">
        <v>546</v>
      </c>
    </row>
    <row r="13" spans="1:2">
      <c r="A13" t="s">
        <v>375</v>
      </c>
      <c r="B13" s="2">
        <v>394</v>
      </c>
    </row>
    <row r="14" spans="1:2">
      <c r="A14" t="s">
        <v>376</v>
      </c>
      <c r="B14" s="2">
        <v>476</v>
      </c>
    </row>
    <row r="15" spans="1:2">
      <c r="A15" t="s">
        <v>377</v>
      </c>
      <c r="B15" s="2">
        <v>113</v>
      </c>
    </row>
    <row r="16" spans="1:2">
      <c r="A16" t="s">
        <v>378</v>
      </c>
      <c r="B16" s="2">
        <v>512</v>
      </c>
    </row>
    <row r="17" spans="1:2">
      <c r="A17" t="s">
        <v>379</v>
      </c>
      <c r="B17" s="2">
        <v>325</v>
      </c>
    </row>
    <row r="18" spans="1:2">
      <c r="A18" t="s">
        <v>380</v>
      </c>
      <c r="B18" s="2">
        <v>1153</v>
      </c>
    </row>
    <row r="19" spans="1:2">
      <c r="A19" t="s">
        <v>381</v>
      </c>
      <c r="B19" s="2">
        <v>952</v>
      </c>
    </row>
    <row r="20" spans="1:2">
      <c r="A20" t="s">
        <v>382</v>
      </c>
      <c r="B20" s="2">
        <v>559</v>
      </c>
    </row>
    <row r="21" spans="1:2">
      <c r="A21" t="s">
        <v>383</v>
      </c>
      <c r="B21" s="2">
        <v>411</v>
      </c>
    </row>
    <row r="22" spans="1:2">
      <c r="A22" t="s">
        <v>384</v>
      </c>
      <c r="B22" s="2">
        <v>479</v>
      </c>
    </row>
    <row r="23" spans="1:2">
      <c r="A23" t="s">
        <v>385</v>
      </c>
      <c r="B23" s="2">
        <v>121</v>
      </c>
    </row>
    <row r="24" spans="1:2">
      <c r="A24" t="s">
        <v>386</v>
      </c>
      <c r="B24" s="2">
        <v>524</v>
      </c>
    </row>
    <row r="25" spans="1:2">
      <c r="A25" t="s">
        <v>387</v>
      </c>
      <c r="B25" s="2">
        <v>399</v>
      </c>
    </row>
    <row r="26" spans="1:2">
      <c r="A26" t="s">
        <v>388</v>
      </c>
      <c r="B26" s="2">
        <v>1189</v>
      </c>
    </row>
    <row r="27" spans="1:2">
      <c r="A27" t="s">
        <v>389</v>
      </c>
      <c r="B27" s="2">
        <v>984</v>
      </c>
    </row>
    <row r="28" spans="1:2">
      <c r="A28" t="s">
        <v>390</v>
      </c>
      <c r="B28" s="2">
        <v>586</v>
      </c>
    </row>
    <row r="29" spans="1:2">
      <c r="A29" t="s">
        <v>391</v>
      </c>
      <c r="B29" s="2">
        <v>426</v>
      </c>
    </row>
    <row r="30" spans="1:2">
      <c r="A30" t="s">
        <v>392</v>
      </c>
      <c r="B30" s="2">
        <v>496</v>
      </c>
    </row>
    <row r="31" spans="1:2">
      <c r="A31" t="s">
        <v>393</v>
      </c>
      <c r="B31" s="2">
        <v>139</v>
      </c>
    </row>
    <row r="32" spans="1:2">
      <c r="A32" t="s">
        <v>394</v>
      </c>
      <c r="B32" s="2">
        <v>539</v>
      </c>
    </row>
    <row r="33" spans="1:2">
      <c r="A33" t="s">
        <v>395</v>
      </c>
      <c r="B33" s="2">
        <v>385</v>
      </c>
    </row>
    <row r="34" spans="1:2">
      <c r="A34" t="s">
        <v>396</v>
      </c>
      <c r="B34" s="2">
        <v>1215</v>
      </c>
    </row>
    <row r="35" spans="1:2">
      <c r="A35" t="s">
        <v>397</v>
      </c>
      <c r="B35" s="2">
        <v>993</v>
      </c>
    </row>
    <row r="36" spans="1:2">
      <c r="A36" t="s">
        <v>398</v>
      </c>
      <c r="B36" s="2">
        <v>596</v>
      </c>
    </row>
    <row r="37" spans="1:2">
      <c r="A37" t="s">
        <v>399</v>
      </c>
      <c r="B37" s="2">
        <v>442</v>
      </c>
    </row>
    <row r="38" spans="1:2">
      <c r="A38" t="s">
        <v>400</v>
      </c>
      <c r="B38" s="2">
        <v>523</v>
      </c>
    </row>
    <row r="39" spans="1:2">
      <c r="A39" t="s">
        <v>401</v>
      </c>
      <c r="B39" s="2">
        <v>146</v>
      </c>
    </row>
    <row r="40" spans="1:2">
      <c r="A40" t="s">
        <v>402</v>
      </c>
      <c r="B40" s="2">
        <v>547</v>
      </c>
    </row>
    <row r="41" spans="1:2">
      <c r="A41" t="s">
        <v>403</v>
      </c>
      <c r="B41" s="2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BAB45-E041-4313-AC9D-C420D20F1B37}">
  <dimension ref="A1:B41"/>
  <sheetViews>
    <sheetView workbookViewId="0">
      <selection sqref="A1:B1"/>
    </sheetView>
  </sheetViews>
  <sheetFormatPr defaultRowHeight="14.25"/>
  <sheetData>
    <row r="1" spans="1:2">
      <c r="A1" t="s">
        <v>83</v>
      </c>
      <c r="B1" t="s">
        <v>82</v>
      </c>
    </row>
    <row r="2" spans="1:2">
      <c r="A2" t="s">
        <v>564</v>
      </c>
      <c r="B2" s="1">
        <v>924</v>
      </c>
    </row>
    <row r="3" spans="1:2">
      <c r="A3" t="s">
        <v>565</v>
      </c>
      <c r="B3" s="2">
        <v>710</v>
      </c>
    </row>
    <row r="4" spans="1:2">
      <c r="A4" t="s">
        <v>566</v>
      </c>
      <c r="B4" s="2">
        <v>312</v>
      </c>
    </row>
    <row r="5" spans="1:2">
      <c r="A5" t="s">
        <v>567</v>
      </c>
      <c r="B5" s="2">
        <v>189</v>
      </c>
    </row>
    <row r="6" spans="1:2">
      <c r="A6" t="s">
        <v>568</v>
      </c>
      <c r="B6" s="2">
        <v>231</v>
      </c>
    </row>
    <row r="7" spans="1:2">
      <c r="A7" t="s">
        <v>569</v>
      </c>
      <c r="B7" s="2">
        <v>53</v>
      </c>
    </row>
    <row r="8" spans="1:2">
      <c r="A8" t="s">
        <v>570</v>
      </c>
      <c r="B8" s="2">
        <v>203</v>
      </c>
    </row>
    <row r="9" spans="1:2">
      <c r="A9" t="s">
        <v>571</v>
      </c>
      <c r="B9" s="2">
        <v>261</v>
      </c>
    </row>
    <row r="10" spans="1:2">
      <c r="A10" t="s">
        <v>572</v>
      </c>
      <c r="B10" s="2">
        <v>946</v>
      </c>
    </row>
    <row r="11" spans="1:2">
      <c r="A11" t="s">
        <v>573</v>
      </c>
      <c r="B11" s="2">
        <v>731</v>
      </c>
    </row>
    <row r="12" spans="1:2">
      <c r="A12" t="s">
        <v>574</v>
      </c>
      <c r="B12" s="2">
        <v>329</v>
      </c>
    </row>
    <row r="13" spans="1:2">
      <c r="A13" t="s">
        <v>575</v>
      </c>
      <c r="B13" s="2">
        <v>195</v>
      </c>
    </row>
    <row r="14" spans="1:2">
      <c r="A14" t="s">
        <v>576</v>
      </c>
      <c r="B14" s="2">
        <v>249</v>
      </c>
    </row>
    <row r="15" spans="1:2">
      <c r="A15" t="s">
        <v>577</v>
      </c>
      <c r="B15" s="2">
        <v>62</v>
      </c>
    </row>
    <row r="16" spans="1:2">
      <c r="A16" t="s">
        <v>578</v>
      </c>
      <c r="B16" s="2">
        <v>222</v>
      </c>
    </row>
    <row r="17" spans="1:2">
      <c r="A17" t="s">
        <v>579</v>
      </c>
      <c r="B17" s="2">
        <v>269</v>
      </c>
    </row>
    <row r="18" spans="1:2">
      <c r="A18" t="s">
        <v>580</v>
      </c>
      <c r="B18" s="2">
        <v>959</v>
      </c>
    </row>
    <row r="19" spans="1:2">
      <c r="A19" t="s">
        <v>581</v>
      </c>
      <c r="B19" s="2">
        <v>734</v>
      </c>
    </row>
    <row r="20" spans="1:2">
      <c r="A20" t="s">
        <v>582</v>
      </c>
      <c r="B20" s="2">
        <v>336</v>
      </c>
    </row>
    <row r="21" spans="1:2">
      <c r="A21" t="s">
        <v>583</v>
      </c>
      <c r="B21" s="2">
        <v>203</v>
      </c>
    </row>
    <row r="22" spans="1:2">
      <c r="A22" t="s">
        <v>584</v>
      </c>
      <c r="B22" s="2">
        <v>253</v>
      </c>
    </row>
    <row r="23" spans="1:2">
      <c r="A23" t="s">
        <v>585</v>
      </c>
      <c r="B23" s="2">
        <v>72</v>
      </c>
    </row>
    <row r="24" spans="1:2">
      <c r="A24" t="s">
        <v>586</v>
      </c>
      <c r="B24" s="2">
        <v>241</v>
      </c>
    </row>
    <row r="25" spans="1:2">
      <c r="A25" t="s">
        <v>587</v>
      </c>
      <c r="B25" s="2">
        <v>299</v>
      </c>
    </row>
    <row r="26" spans="1:2">
      <c r="A26" t="s">
        <v>588</v>
      </c>
      <c r="B26" s="2">
        <v>969</v>
      </c>
    </row>
    <row r="27" spans="1:2">
      <c r="A27" t="s">
        <v>589</v>
      </c>
      <c r="B27" s="2">
        <v>748</v>
      </c>
    </row>
    <row r="28" spans="1:2">
      <c r="A28" t="s">
        <v>590</v>
      </c>
      <c r="B28" s="2">
        <v>356</v>
      </c>
    </row>
    <row r="29" spans="1:2">
      <c r="A29" t="s">
        <v>591</v>
      </c>
      <c r="B29" s="2">
        <v>226</v>
      </c>
    </row>
    <row r="30" spans="1:2">
      <c r="A30" t="s">
        <v>592</v>
      </c>
      <c r="B30" s="2">
        <v>279</v>
      </c>
    </row>
    <row r="31" spans="1:2">
      <c r="A31" t="s">
        <v>593</v>
      </c>
      <c r="B31" s="2">
        <v>89</v>
      </c>
    </row>
    <row r="32" spans="1:2">
      <c r="A32" t="s">
        <v>594</v>
      </c>
      <c r="B32" s="2">
        <v>279</v>
      </c>
    </row>
    <row r="33" spans="1:2">
      <c r="A33" t="s">
        <v>595</v>
      </c>
      <c r="B33" s="2">
        <v>249</v>
      </c>
    </row>
    <row r="34" spans="1:2">
      <c r="A34" t="s">
        <v>596</v>
      </c>
      <c r="B34" s="2">
        <v>971</v>
      </c>
    </row>
    <row r="35" spans="1:2">
      <c r="A35" t="s">
        <v>597</v>
      </c>
      <c r="B35" s="2">
        <v>753</v>
      </c>
    </row>
    <row r="36" spans="1:2">
      <c r="A36" t="s">
        <v>598</v>
      </c>
      <c r="B36" s="2">
        <v>364</v>
      </c>
    </row>
    <row r="37" spans="1:2">
      <c r="A37" t="s">
        <v>599</v>
      </c>
      <c r="B37" s="2">
        <v>246</v>
      </c>
    </row>
    <row r="38" spans="1:2">
      <c r="A38" t="s">
        <v>600</v>
      </c>
      <c r="B38" s="2">
        <v>286</v>
      </c>
    </row>
    <row r="39" spans="1:2">
      <c r="A39" t="s">
        <v>601</v>
      </c>
      <c r="B39" s="2">
        <v>91</v>
      </c>
    </row>
    <row r="40" spans="1:2">
      <c r="A40" t="s">
        <v>602</v>
      </c>
      <c r="B40" s="2">
        <v>286</v>
      </c>
    </row>
    <row r="41" spans="1:2">
      <c r="A41" t="s">
        <v>603</v>
      </c>
      <c r="B41" s="2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D625-EA35-4711-BAC6-1FD8FDC353C6}">
  <dimension ref="A1:F41"/>
  <sheetViews>
    <sheetView workbookViewId="0">
      <selection sqref="A1:B1"/>
    </sheetView>
  </sheetViews>
  <sheetFormatPr defaultRowHeight="14.25"/>
  <sheetData>
    <row r="1" spans="1:6">
      <c r="A1" t="s">
        <v>83</v>
      </c>
      <c r="B1" t="s">
        <v>82</v>
      </c>
    </row>
    <row r="2" spans="1:6">
      <c r="A2" t="s">
        <v>524</v>
      </c>
      <c r="B2" s="1">
        <v>121</v>
      </c>
      <c r="C2" s="2"/>
      <c r="D2" s="2"/>
      <c r="E2" s="2"/>
      <c r="F2" s="2"/>
    </row>
    <row r="3" spans="1:6">
      <c r="A3" t="s">
        <v>525</v>
      </c>
      <c r="B3" s="2">
        <v>141</v>
      </c>
    </row>
    <row r="4" spans="1:6">
      <c r="A4" t="s">
        <v>526</v>
      </c>
      <c r="B4" s="2">
        <v>46</v>
      </c>
    </row>
    <row r="5" spans="1:6">
      <c r="A5" t="s">
        <v>527</v>
      </c>
      <c r="B5" s="2">
        <v>87</v>
      </c>
    </row>
    <row r="6" spans="1:6">
      <c r="A6" t="s">
        <v>528</v>
      </c>
      <c r="B6" s="2">
        <v>97</v>
      </c>
    </row>
    <row r="7" spans="1:6">
      <c r="A7" t="s">
        <v>529</v>
      </c>
      <c r="B7" s="2">
        <v>25</v>
      </c>
    </row>
    <row r="8" spans="1:6">
      <c r="A8" t="s">
        <v>530</v>
      </c>
      <c r="B8" s="2">
        <v>102</v>
      </c>
    </row>
    <row r="9" spans="1:6">
      <c r="A9" t="s">
        <v>531</v>
      </c>
      <c r="B9" s="2">
        <v>250</v>
      </c>
    </row>
    <row r="10" spans="1:6">
      <c r="A10" t="s">
        <v>532</v>
      </c>
      <c r="B10" s="2">
        <v>129</v>
      </c>
    </row>
    <row r="11" spans="1:6">
      <c r="A11" t="s">
        <v>533</v>
      </c>
      <c r="B11" s="2">
        <v>143</v>
      </c>
    </row>
    <row r="12" spans="1:6">
      <c r="A12" t="s">
        <v>534</v>
      </c>
      <c r="B12" s="2">
        <v>49</v>
      </c>
    </row>
    <row r="13" spans="1:6">
      <c r="A13" t="s">
        <v>535</v>
      </c>
      <c r="B13" s="2">
        <v>93</v>
      </c>
    </row>
    <row r="14" spans="1:6">
      <c r="A14" t="s">
        <v>536</v>
      </c>
      <c r="B14" s="2">
        <v>101</v>
      </c>
    </row>
    <row r="15" spans="1:6">
      <c r="A15" t="s">
        <v>537</v>
      </c>
      <c r="B15" s="2">
        <v>29</v>
      </c>
    </row>
    <row r="16" spans="1:6">
      <c r="A16" t="s">
        <v>538</v>
      </c>
      <c r="B16" s="2">
        <v>106</v>
      </c>
    </row>
    <row r="17" spans="1:2">
      <c r="A17" t="s">
        <v>539</v>
      </c>
      <c r="B17" s="2">
        <v>255</v>
      </c>
    </row>
    <row r="18" spans="1:2">
      <c r="A18" t="s">
        <v>540</v>
      </c>
      <c r="B18" s="2">
        <v>132</v>
      </c>
    </row>
    <row r="19" spans="1:2">
      <c r="A19" t="s">
        <v>541</v>
      </c>
      <c r="B19" s="2">
        <v>145</v>
      </c>
    </row>
    <row r="20" spans="1:2">
      <c r="A20" t="s">
        <v>542</v>
      </c>
      <c r="B20" s="2">
        <v>53</v>
      </c>
    </row>
    <row r="21" spans="1:2">
      <c r="A21" t="s">
        <v>543</v>
      </c>
      <c r="B21" s="2">
        <v>97</v>
      </c>
    </row>
    <row r="22" spans="1:2">
      <c r="A22" t="s">
        <v>544</v>
      </c>
      <c r="B22" s="2">
        <v>105</v>
      </c>
    </row>
    <row r="23" spans="1:2">
      <c r="A23" t="s">
        <v>545</v>
      </c>
      <c r="B23" s="2">
        <v>33</v>
      </c>
    </row>
    <row r="24" spans="1:2">
      <c r="A24" t="s">
        <v>546</v>
      </c>
      <c r="B24" s="2">
        <v>110</v>
      </c>
    </row>
    <row r="25" spans="1:2">
      <c r="A25" t="s">
        <v>547</v>
      </c>
      <c r="B25" s="2">
        <v>258</v>
      </c>
    </row>
    <row r="26" spans="1:2">
      <c r="A26" t="s">
        <v>548</v>
      </c>
      <c r="B26" s="2">
        <v>144</v>
      </c>
    </row>
    <row r="27" spans="1:2">
      <c r="A27" t="s">
        <v>549</v>
      </c>
      <c r="B27" s="2">
        <v>149</v>
      </c>
    </row>
    <row r="28" spans="1:2">
      <c r="A28" t="s">
        <v>550</v>
      </c>
      <c r="B28" s="2">
        <v>57</v>
      </c>
    </row>
    <row r="29" spans="1:2">
      <c r="A29" t="s">
        <v>551</v>
      </c>
      <c r="B29" s="2">
        <v>98</v>
      </c>
    </row>
    <row r="30" spans="1:2">
      <c r="A30" t="s">
        <v>552</v>
      </c>
      <c r="B30" s="2">
        <v>107</v>
      </c>
    </row>
    <row r="31" spans="1:2">
      <c r="A31" t="s">
        <v>553</v>
      </c>
      <c r="B31" s="2">
        <v>34</v>
      </c>
    </row>
    <row r="32" spans="1:2">
      <c r="A32" t="s">
        <v>554</v>
      </c>
      <c r="B32" s="2">
        <v>113</v>
      </c>
    </row>
    <row r="33" spans="1:2">
      <c r="A33" t="s">
        <v>555</v>
      </c>
      <c r="B33" s="2">
        <v>261</v>
      </c>
    </row>
    <row r="34" spans="1:2">
      <c r="A34" t="s">
        <v>556</v>
      </c>
      <c r="B34" s="2">
        <v>151</v>
      </c>
    </row>
    <row r="35" spans="1:2">
      <c r="A35" t="s">
        <v>557</v>
      </c>
      <c r="B35" s="2">
        <v>153</v>
      </c>
    </row>
    <row r="36" spans="1:2">
      <c r="A36" t="s">
        <v>558</v>
      </c>
      <c r="B36" s="2">
        <v>58</v>
      </c>
    </row>
    <row r="37" spans="1:2">
      <c r="A37" t="s">
        <v>559</v>
      </c>
      <c r="B37" s="2">
        <v>101</v>
      </c>
    </row>
    <row r="38" spans="1:2">
      <c r="A38" t="s">
        <v>560</v>
      </c>
      <c r="B38" s="2">
        <v>109</v>
      </c>
    </row>
    <row r="39" spans="1:2">
      <c r="A39" t="s">
        <v>561</v>
      </c>
      <c r="B39" s="2">
        <v>36</v>
      </c>
    </row>
    <row r="40" spans="1:2">
      <c r="A40" t="s">
        <v>562</v>
      </c>
      <c r="B40" s="2">
        <v>115</v>
      </c>
    </row>
    <row r="41" spans="1:2">
      <c r="A41" t="s">
        <v>563</v>
      </c>
      <c r="B41" s="2">
        <v>262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2AB0-1E30-4939-9AE6-42B25771632E}">
  <dimension ref="A1:I41"/>
  <sheetViews>
    <sheetView workbookViewId="0">
      <selection sqref="A1:B1"/>
    </sheetView>
  </sheetViews>
  <sheetFormatPr defaultRowHeight="14.25"/>
  <sheetData>
    <row r="1" spans="1:9">
      <c r="A1" t="s">
        <v>83</v>
      </c>
      <c r="B1" t="s">
        <v>82</v>
      </c>
    </row>
    <row r="2" spans="1:9">
      <c r="A2" t="s">
        <v>484</v>
      </c>
      <c r="B2" s="1">
        <v>31</v>
      </c>
      <c r="E2" s="2"/>
      <c r="F2" s="2"/>
      <c r="G2" s="2"/>
      <c r="H2" s="2"/>
      <c r="I2" s="2"/>
    </row>
    <row r="3" spans="1:9">
      <c r="A3" t="s">
        <v>485</v>
      </c>
      <c r="B3" s="2">
        <v>29</v>
      </c>
    </row>
    <row r="4" spans="1:9">
      <c r="A4" t="s">
        <v>486</v>
      </c>
      <c r="B4" s="2">
        <v>11</v>
      </c>
    </row>
    <row r="5" spans="1:9">
      <c r="A5" t="s">
        <v>487</v>
      </c>
      <c r="B5" s="2">
        <v>5</v>
      </c>
    </row>
    <row r="6" spans="1:9">
      <c r="A6" t="s">
        <v>488</v>
      </c>
      <c r="B6" s="2">
        <v>15</v>
      </c>
    </row>
    <row r="7" spans="1:9">
      <c r="A7" t="s">
        <v>489</v>
      </c>
      <c r="B7" s="2">
        <v>3</v>
      </c>
    </row>
    <row r="8" spans="1:9">
      <c r="A8" t="s">
        <v>490</v>
      </c>
      <c r="B8" s="2">
        <v>43</v>
      </c>
    </row>
    <row r="9" spans="1:9">
      <c r="A9" t="s">
        <v>491</v>
      </c>
      <c r="B9" s="2">
        <v>112</v>
      </c>
    </row>
    <row r="10" spans="1:9">
      <c r="A10" t="s">
        <v>492</v>
      </c>
      <c r="B10" s="2">
        <v>33</v>
      </c>
    </row>
    <row r="11" spans="1:9">
      <c r="A11" t="s">
        <v>493</v>
      </c>
      <c r="B11" s="2">
        <v>30</v>
      </c>
    </row>
    <row r="12" spans="1:9">
      <c r="A12" t="s">
        <v>494</v>
      </c>
      <c r="B12" s="2">
        <v>11</v>
      </c>
    </row>
    <row r="13" spans="1:9">
      <c r="A13" t="s">
        <v>495</v>
      </c>
      <c r="B13" s="2">
        <v>5</v>
      </c>
    </row>
    <row r="14" spans="1:9">
      <c r="A14" t="s">
        <v>496</v>
      </c>
      <c r="B14" s="2">
        <v>17</v>
      </c>
    </row>
    <row r="15" spans="1:9">
      <c r="A15" t="s">
        <v>497</v>
      </c>
      <c r="B15" s="2">
        <v>4</v>
      </c>
    </row>
    <row r="16" spans="1:9">
      <c r="A16" t="s">
        <v>498</v>
      </c>
      <c r="B16" s="2">
        <v>45</v>
      </c>
    </row>
    <row r="17" spans="1:2">
      <c r="A17" t="s">
        <v>499</v>
      </c>
      <c r="B17" s="2">
        <v>114</v>
      </c>
    </row>
    <row r="18" spans="1:2">
      <c r="A18" t="s">
        <v>500</v>
      </c>
      <c r="B18" s="2">
        <v>34</v>
      </c>
    </row>
    <row r="19" spans="1:2">
      <c r="A19" t="s">
        <v>501</v>
      </c>
      <c r="B19" s="2">
        <v>31</v>
      </c>
    </row>
    <row r="20" spans="1:2">
      <c r="A20" t="s">
        <v>502</v>
      </c>
      <c r="B20" s="2">
        <v>9</v>
      </c>
    </row>
    <row r="21" spans="1:2">
      <c r="A21" t="s">
        <v>503</v>
      </c>
      <c r="B21" s="2">
        <v>6</v>
      </c>
    </row>
    <row r="22" spans="1:2">
      <c r="A22" t="s">
        <v>504</v>
      </c>
      <c r="B22" s="2">
        <v>20</v>
      </c>
    </row>
    <row r="23" spans="1:2">
      <c r="A23" t="s">
        <v>505</v>
      </c>
      <c r="B23" s="2">
        <v>4</v>
      </c>
    </row>
    <row r="24" spans="1:2">
      <c r="A24" t="s">
        <v>506</v>
      </c>
      <c r="B24" s="2">
        <v>49</v>
      </c>
    </row>
    <row r="25" spans="1:2">
      <c r="A25" t="s">
        <v>507</v>
      </c>
      <c r="B25" s="2">
        <v>114</v>
      </c>
    </row>
    <row r="26" spans="1:2">
      <c r="A26" t="s">
        <v>508</v>
      </c>
      <c r="B26" s="2">
        <v>37</v>
      </c>
    </row>
    <row r="27" spans="1:2">
      <c r="A27" t="s">
        <v>509</v>
      </c>
      <c r="B27" s="2">
        <v>33</v>
      </c>
    </row>
    <row r="28" spans="1:2">
      <c r="A28" t="s">
        <v>510</v>
      </c>
      <c r="B28" s="2">
        <v>11</v>
      </c>
    </row>
    <row r="29" spans="1:2">
      <c r="A29" t="s">
        <v>511</v>
      </c>
      <c r="B29" s="2">
        <v>8</v>
      </c>
    </row>
    <row r="30" spans="1:2">
      <c r="A30" t="s">
        <v>512</v>
      </c>
      <c r="B30" s="2">
        <v>19</v>
      </c>
    </row>
    <row r="31" spans="1:2">
      <c r="A31" t="s">
        <v>513</v>
      </c>
      <c r="B31" s="2">
        <v>3</v>
      </c>
    </row>
    <row r="32" spans="1:2">
      <c r="A32" t="s">
        <v>514</v>
      </c>
      <c r="B32" s="2">
        <v>56</v>
      </c>
    </row>
    <row r="33" spans="1:2">
      <c r="A33" t="s">
        <v>515</v>
      </c>
      <c r="B33" s="2">
        <v>109</v>
      </c>
    </row>
    <row r="34" spans="1:2">
      <c r="A34" t="s">
        <v>516</v>
      </c>
      <c r="B34" s="2">
        <v>36</v>
      </c>
    </row>
    <row r="35" spans="1:2">
      <c r="A35" t="s">
        <v>517</v>
      </c>
      <c r="B35" s="2">
        <v>35</v>
      </c>
    </row>
    <row r="36" spans="1:2">
      <c r="A36" t="s">
        <v>518</v>
      </c>
      <c r="B36" s="2">
        <v>10</v>
      </c>
    </row>
    <row r="37" spans="1:2">
      <c r="A37" t="s">
        <v>519</v>
      </c>
      <c r="B37" s="2">
        <v>9</v>
      </c>
    </row>
    <row r="38" spans="1:2">
      <c r="A38" t="s">
        <v>520</v>
      </c>
      <c r="B38" s="2">
        <v>22</v>
      </c>
    </row>
    <row r="39" spans="1:2">
      <c r="A39" t="s">
        <v>521</v>
      </c>
      <c r="B39" s="2">
        <v>2</v>
      </c>
    </row>
    <row r="40" spans="1:2">
      <c r="A40" t="s">
        <v>522</v>
      </c>
      <c r="B40" s="2">
        <v>55</v>
      </c>
    </row>
    <row r="41" spans="1:2">
      <c r="A41" t="s">
        <v>523</v>
      </c>
      <c r="B41" s="2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032FA-8F5C-4412-A823-43095116698A}">
  <dimension ref="A1:F41"/>
  <sheetViews>
    <sheetView workbookViewId="0">
      <selection sqref="A1:B1"/>
    </sheetView>
  </sheetViews>
  <sheetFormatPr defaultRowHeight="14.25"/>
  <sheetData>
    <row r="1" spans="1:6">
      <c r="A1" t="s">
        <v>83</v>
      </c>
      <c r="B1" t="s">
        <v>82</v>
      </c>
    </row>
    <row r="2" spans="1:6">
      <c r="A2" s="2" t="s">
        <v>444</v>
      </c>
      <c r="B2" s="1">
        <v>31</v>
      </c>
      <c r="C2" s="2"/>
      <c r="D2" s="2"/>
      <c r="E2" s="2"/>
      <c r="F2" s="2"/>
    </row>
    <row r="3" spans="1:6">
      <c r="A3" t="s">
        <v>445</v>
      </c>
      <c r="B3" s="2">
        <v>29</v>
      </c>
    </row>
    <row r="4" spans="1:6">
      <c r="A4" t="s">
        <v>446</v>
      </c>
      <c r="B4" s="2">
        <v>9</v>
      </c>
    </row>
    <row r="5" spans="1:6">
      <c r="A5" t="s">
        <v>447</v>
      </c>
      <c r="B5" s="2">
        <v>5</v>
      </c>
    </row>
    <row r="6" spans="1:6">
      <c r="A6" t="s">
        <v>448</v>
      </c>
      <c r="B6" s="2">
        <v>15</v>
      </c>
    </row>
    <row r="7" spans="1:6">
      <c r="A7" t="s">
        <v>449</v>
      </c>
      <c r="B7" s="2">
        <v>1</v>
      </c>
    </row>
    <row r="8" spans="1:6">
      <c r="A8" t="s">
        <v>450</v>
      </c>
      <c r="B8" s="2">
        <v>39</v>
      </c>
    </row>
    <row r="9" spans="1:6">
      <c r="A9" t="s">
        <v>451</v>
      </c>
      <c r="B9" s="2">
        <v>99</v>
      </c>
    </row>
    <row r="10" spans="1:6">
      <c r="A10" t="s">
        <v>452</v>
      </c>
      <c r="B10" s="2">
        <v>30</v>
      </c>
    </row>
    <row r="11" spans="1:6">
      <c r="A11" t="s">
        <v>453</v>
      </c>
      <c r="B11" s="2">
        <v>31</v>
      </c>
    </row>
    <row r="12" spans="1:6">
      <c r="A12" t="s">
        <v>454</v>
      </c>
      <c r="B12" s="2">
        <v>11</v>
      </c>
    </row>
    <row r="13" spans="1:6">
      <c r="A13" t="s">
        <v>455</v>
      </c>
      <c r="B13" s="2">
        <v>6</v>
      </c>
    </row>
    <row r="14" spans="1:6">
      <c r="A14" t="s">
        <v>456</v>
      </c>
      <c r="B14" s="2">
        <v>17</v>
      </c>
    </row>
    <row r="15" spans="1:6">
      <c r="A15" t="s">
        <v>457</v>
      </c>
      <c r="B15" s="2">
        <v>2</v>
      </c>
    </row>
    <row r="16" spans="1:6">
      <c r="A16" t="s">
        <v>458</v>
      </c>
      <c r="B16" s="2">
        <v>40</v>
      </c>
    </row>
    <row r="17" spans="1:2">
      <c r="A17" t="s">
        <v>459</v>
      </c>
      <c r="B17" s="2">
        <v>100</v>
      </c>
    </row>
    <row r="18" spans="1:2">
      <c r="A18" t="s">
        <v>460</v>
      </c>
      <c r="B18" s="2">
        <v>33</v>
      </c>
    </row>
    <row r="19" spans="1:2">
      <c r="A19" t="s">
        <v>461</v>
      </c>
      <c r="B19" s="2">
        <v>32</v>
      </c>
    </row>
    <row r="20" spans="1:2">
      <c r="A20" t="s">
        <v>462</v>
      </c>
      <c r="B20" s="2">
        <v>13</v>
      </c>
    </row>
    <row r="21" spans="1:2">
      <c r="A21" t="s">
        <v>463</v>
      </c>
      <c r="B21" s="2">
        <v>6</v>
      </c>
    </row>
    <row r="22" spans="1:2">
      <c r="A22" t="s">
        <v>464</v>
      </c>
      <c r="B22" s="2">
        <v>18</v>
      </c>
    </row>
    <row r="23" spans="1:2">
      <c r="A23" t="s">
        <v>465</v>
      </c>
      <c r="B23" s="2">
        <v>2</v>
      </c>
    </row>
    <row r="24" spans="1:2">
      <c r="A24" t="s">
        <v>466</v>
      </c>
      <c r="B24" s="2">
        <v>46</v>
      </c>
    </row>
    <row r="25" spans="1:2">
      <c r="A25" t="s">
        <v>467</v>
      </c>
      <c r="B25" s="2">
        <v>95</v>
      </c>
    </row>
    <row r="26" spans="1:2">
      <c r="A26" t="s">
        <v>468</v>
      </c>
      <c r="B26" s="2">
        <v>34</v>
      </c>
    </row>
    <row r="27" spans="1:2">
      <c r="A27" t="s">
        <v>469</v>
      </c>
      <c r="B27" s="2">
        <v>32</v>
      </c>
    </row>
    <row r="28" spans="1:2">
      <c r="A28" t="s">
        <v>470</v>
      </c>
      <c r="B28" s="2">
        <v>14</v>
      </c>
    </row>
    <row r="29" spans="1:2">
      <c r="A29" t="s">
        <v>471</v>
      </c>
      <c r="B29" s="2">
        <v>7</v>
      </c>
    </row>
    <row r="30" spans="1:2">
      <c r="A30" t="s">
        <v>472</v>
      </c>
      <c r="B30" s="2">
        <v>18</v>
      </c>
    </row>
    <row r="31" spans="1:2">
      <c r="A31" t="s">
        <v>473</v>
      </c>
      <c r="B31" s="2">
        <v>1</v>
      </c>
    </row>
    <row r="32" spans="1:2">
      <c r="A32" t="s">
        <v>474</v>
      </c>
      <c r="B32" s="2">
        <v>44</v>
      </c>
    </row>
    <row r="33" spans="1:2">
      <c r="A33" t="s">
        <v>475</v>
      </c>
      <c r="B33" s="2">
        <v>103</v>
      </c>
    </row>
    <row r="34" spans="1:2">
      <c r="A34" t="s">
        <v>476</v>
      </c>
      <c r="B34" s="2">
        <v>37</v>
      </c>
    </row>
    <row r="35" spans="1:2">
      <c r="A35" t="s">
        <v>477</v>
      </c>
      <c r="B35" s="2">
        <v>37</v>
      </c>
    </row>
    <row r="36" spans="1:2">
      <c r="A36" t="s">
        <v>478</v>
      </c>
      <c r="B36" s="2">
        <v>13</v>
      </c>
    </row>
    <row r="37" spans="1:2">
      <c r="A37" t="s">
        <v>479</v>
      </c>
      <c r="B37" s="2">
        <v>5</v>
      </c>
    </row>
    <row r="38" spans="1:2">
      <c r="A38" t="s">
        <v>480</v>
      </c>
      <c r="B38" s="2">
        <v>23</v>
      </c>
    </row>
    <row r="39" spans="1:2">
      <c r="A39" t="s">
        <v>481</v>
      </c>
      <c r="B39" s="2">
        <v>1</v>
      </c>
    </row>
    <row r="40" spans="1:2">
      <c r="A40" t="s">
        <v>482</v>
      </c>
      <c r="B40" s="2">
        <v>48</v>
      </c>
    </row>
    <row r="41" spans="1:2">
      <c r="A41" t="s">
        <v>483</v>
      </c>
      <c r="B41" s="2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B009-FD06-4F7C-A793-565F9D0D17F9}">
  <dimension ref="A1:B41"/>
  <sheetViews>
    <sheetView workbookViewId="0">
      <selection activeCell="K15" sqref="K14:K15"/>
    </sheetView>
  </sheetViews>
  <sheetFormatPr defaultRowHeight="14.25"/>
  <sheetData>
    <row r="1" spans="1:2">
      <c r="A1" t="s">
        <v>83</v>
      </c>
      <c r="B1" t="s">
        <v>82</v>
      </c>
    </row>
    <row r="2" spans="1:2">
      <c r="A2" t="s">
        <v>404</v>
      </c>
      <c r="B2" s="1">
        <v>29</v>
      </c>
    </row>
    <row r="3" spans="1:2">
      <c r="A3" t="s">
        <v>405</v>
      </c>
      <c r="B3" s="2">
        <v>26</v>
      </c>
    </row>
    <row r="4" spans="1:2">
      <c r="A4" t="s">
        <v>406</v>
      </c>
      <c r="B4" s="2">
        <v>9</v>
      </c>
    </row>
    <row r="5" spans="1:2">
      <c r="A5" t="s">
        <v>407</v>
      </c>
      <c r="B5" s="2">
        <v>3</v>
      </c>
    </row>
    <row r="6" spans="1:2">
      <c r="A6" t="s">
        <v>408</v>
      </c>
      <c r="B6" s="2">
        <v>15</v>
      </c>
    </row>
    <row r="7" spans="1:2">
      <c r="A7" t="s">
        <v>409</v>
      </c>
      <c r="B7" s="2">
        <v>1</v>
      </c>
    </row>
    <row r="8" spans="1:2">
      <c r="A8" t="s">
        <v>410</v>
      </c>
      <c r="B8" s="2">
        <v>36</v>
      </c>
    </row>
    <row r="9" spans="1:2">
      <c r="A9" t="s">
        <v>411</v>
      </c>
      <c r="B9" s="2">
        <v>99</v>
      </c>
    </row>
    <row r="10" spans="1:2">
      <c r="A10" t="s">
        <v>412</v>
      </c>
      <c r="B10" s="2">
        <v>30</v>
      </c>
    </row>
    <row r="11" spans="1:2">
      <c r="A11" t="s">
        <v>413</v>
      </c>
      <c r="B11" s="2">
        <v>27</v>
      </c>
    </row>
    <row r="12" spans="1:2">
      <c r="A12" t="s">
        <v>414</v>
      </c>
      <c r="B12" s="2">
        <v>9</v>
      </c>
    </row>
    <row r="13" spans="1:2">
      <c r="A13" t="s">
        <v>415</v>
      </c>
      <c r="B13" s="2">
        <v>4</v>
      </c>
    </row>
    <row r="14" spans="1:2">
      <c r="A14" t="s">
        <v>416</v>
      </c>
      <c r="B14" s="2">
        <v>16</v>
      </c>
    </row>
    <row r="15" spans="1:2">
      <c r="A15" t="s">
        <v>417</v>
      </c>
      <c r="B15" s="2">
        <v>2</v>
      </c>
    </row>
    <row r="16" spans="1:2">
      <c r="A16" t="s">
        <v>418</v>
      </c>
      <c r="B16" s="2">
        <v>38</v>
      </c>
    </row>
    <row r="17" spans="1:2">
      <c r="A17" t="s">
        <v>419</v>
      </c>
      <c r="B17" s="2">
        <v>101</v>
      </c>
    </row>
    <row r="18" spans="1:2">
      <c r="A18" t="s">
        <v>420</v>
      </c>
      <c r="B18" s="2">
        <v>33</v>
      </c>
    </row>
    <row r="19" spans="1:2">
      <c r="A19" t="s">
        <v>421</v>
      </c>
      <c r="B19" s="2">
        <v>29</v>
      </c>
    </row>
    <row r="20" spans="1:2">
      <c r="A20" t="s">
        <v>422</v>
      </c>
      <c r="B20" s="2">
        <v>11</v>
      </c>
    </row>
    <row r="21" spans="1:2">
      <c r="A21" t="s">
        <v>423</v>
      </c>
      <c r="B21" s="2">
        <v>6</v>
      </c>
    </row>
    <row r="22" spans="1:2">
      <c r="A22" t="s">
        <v>424</v>
      </c>
      <c r="B22" s="2">
        <v>16</v>
      </c>
    </row>
    <row r="23" spans="1:2">
      <c r="A23" t="s">
        <v>425</v>
      </c>
      <c r="B23" s="2">
        <v>1</v>
      </c>
    </row>
    <row r="24" spans="1:2">
      <c r="A24" t="s">
        <v>426</v>
      </c>
      <c r="B24" s="2">
        <v>39</v>
      </c>
    </row>
    <row r="25" spans="1:2">
      <c r="A25" t="s">
        <v>427</v>
      </c>
      <c r="B25" s="2">
        <v>98</v>
      </c>
    </row>
    <row r="26" spans="1:2">
      <c r="A26" t="s">
        <v>428</v>
      </c>
      <c r="B26" s="2">
        <v>34</v>
      </c>
    </row>
    <row r="27" spans="1:2">
      <c r="A27" t="s">
        <v>429</v>
      </c>
      <c r="B27" s="2">
        <v>31</v>
      </c>
    </row>
    <row r="28" spans="1:2">
      <c r="A28" t="s">
        <v>430</v>
      </c>
      <c r="B28" s="2">
        <v>13</v>
      </c>
    </row>
    <row r="29" spans="1:2">
      <c r="A29" t="s">
        <v>431</v>
      </c>
      <c r="B29" s="2">
        <v>6</v>
      </c>
    </row>
    <row r="30" spans="1:2">
      <c r="A30" t="s">
        <v>432</v>
      </c>
      <c r="B30" s="2">
        <v>18</v>
      </c>
    </row>
    <row r="31" spans="1:2">
      <c r="A31" t="s">
        <v>433</v>
      </c>
      <c r="B31" s="2">
        <v>2</v>
      </c>
    </row>
    <row r="32" spans="1:2">
      <c r="A32" t="s">
        <v>434</v>
      </c>
      <c r="B32" s="2">
        <v>38</v>
      </c>
    </row>
    <row r="33" spans="1:2">
      <c r="A33" t="s">
        <v>435</v>
      </c>
      <c r="B33" s="2">
        <v>96</v>
      </c>
    </row>
    <row r="34" spans="1:2">
      <c r="A34" t="s">
        <v>436</v>
      </c>
      <c r="B34" s="2">
        <v>34</v>
      </c>
    </row>
    <row r="35" spans="1:2">
      <c r="A35" t="s">
        <v>437</v>
      </c>
      <c r="B35" s="2">
        <v>33</v>
      </c>
    </row>
    <row r="36" spans="1:2">
      <c r="A36" t="s">
        <v>438</v>
      </c>
      <c r="B36" s="2">
        <v>12</v>
      </c>
    </row>
    <row r="37" spans="1:2">
      <c r="A37" t="s">
        <v>439</v>
      </c>
      <c r="B37" s="2">
        <v>5</v>
      </c>
    </row>
    <row r="38" spans="1:2">
      <c r="A38" t="s">
        <v>440</v>
      </c>
      <c r="B38" s="2">
        <v>17</v>
      </c>
    </row>
    <row r="39" spans="1:2">
      <c r="A39" t="s">
        <v>441</v>
      </c>
      <c r="B39" s="2">
        <v>1</v>
      </c>
    </row>
    <row r="40" spans="1:2">
      <c r="A40" t="s">
        <v>442</v>
      </c>
      <c r="B40" s="2">
        <v>43</v>
      </c>
    </row>
    <row r="41" spans="1:2">
      <c r="A41" t="s">
        <v>443</v>
      </c>
      <c r="B41" s="2">
        <v>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481D4-4295-4656-9A9F-05742CEB1811}">
  <dimension ref="A2:CL63"/>
  <sheetViews>
    <sheetView tabSelected="1" topLeftCell="A16" workbookViewId="0">
      <selection sqref="A1:XFD1048576"/>
    </sheetView>
  </sheetViews>
  <sheetFormatPr defaultRowHeight="14.25"/>
  <cols>
    <col min="1" max="1" width="30.86328125" customWidth="1"/>
    <col min="2" max="3" width="21.6640625" customWidth="1"/>
    <col min="4" max="4" width="15.796875" customWidth="1"/>
    <col min="5" max="5" width="18.33203125" customWidth="1"/>
    <col min="6" max="8" width="16.265625" customWidth="1"/>
    <col min="9" max="9" width="16.9296875" customWidth="1"/>
    <col min="10" max="10" width="18.9296875" customWidth="1"/>
    <col min="11" max="11" width="18.796875" customWidth="1"/>
    <col min="12" max="12" width="17.1328125" customWidth="1"/>
    <col min="13" max="13" width="19.1328125" customWidth="1"/>
    <col min="14" max="14" width="21.6640625" customWidth="1"/>
    <col min="15" max="15" width="18.33203125" customWidth="1"/>
    <col min="16" max="16" width="16.9296875" customWidth="1"/>
    <col min="17" max="17" width="18.265625" customWidth="1"/>
    <col min="18" max="18" width="16.53125" customWidth="1"/>
    <col min="19" max="19" width="18.06640625" customWidth="1"/>
    <col min="20" max="20" width="19.19921875" customWidth="1"/>
    <col min="21" max="21" width="18.9296875" customWidth="1"/>
    <col min="22" max="22" width="12.73046875" customWidth="1"/>
    <col min="23" max="23" width="18.3984375" customWidth="1"/>
    <col min="24" max="24" width="21.33203125" customWidth="1"/>
    <col min="25" max="25" width="19.73046875" customWidth="1"/>
    <col min="26" max="26" width="22.06640625" customWidth="1"/>
    <col min="27" max="27" width="19.06640625" customWidth="1"/>
    <col min="28" max="28" width="18.796875" customWidth="1"/>
    <col min="29" max="29" width="23.265625" customWidth="1"/>
    <col min="30" max="30" width="22.59765625" customWidth="1"/>
    <col min="31" max="32" width="19.796875" customWidth="1"/>
    <col min="33" max="33" width="20.33203125" customWidth="1"/>
    <col min="34" max="34" width="22.33203125" customWidth="1"/>
    <col min="35" max="35" width="21.9296875" customWidth="1"/>
    <col min="36" max="36" width="15.796875" customWidth="1"/>
    <col min="37" max="37" width="18.06640625" customWidth="1"/>
  </cols>
  <sheetData>
    <row r="2" spans="1:25" ht="38.25">
      <c r="A2" s="3" t="s">
        <v>617</v>
      </c>
      <c r="B2" s="4"/>
      <c r="C2" s="4"/>
    </row>
    <row r="3" spans="1:25" ht="18.600000000000001" customHeight="1">
      <c r="A3" s="3"/>
      <c r="B3" s="4"/>
      <c r="C3" s="4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8.600000000000001" customHeight="1">
      <c r="A4" s="6" t="s">
        <v>618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8.600000000000001" customHeight="1">
      <c r="A5" s="7" t="s">
        <v>619</v>
      </c>
      <c r="B5" s="7" t="s">
        <v>620</v>
      </c>
      <c r="C5" s="7" t="s">
        <v>621</v>
      </c>
      <c r="D5" s="7" t="s">
        <v>622</v>
      </c>
      <c r="E5" s="7" t="s">
        <v>623</v>
      </c>
      <c r="F5" s="7" t="s">
        <v>624</v>
      </c>
      <c r="G5" s="7" t="s">
        <v>625</v>
      </c>
      <c r="H5" s="7" t="s">
        <v>626</v>
      </c>
      <c r="I5" s="7" t="s">
        <v>627</v>
      </c>
      <c r="J5" s="7" t="s">
        <v>628</v>
      </c>
      <c r="K5" s="7" t="s">
        <v>629</v>
      </c>
      <c r="L5" s="7" t="s">
        <v>630</v>
      </c>
      <c r="M5" s="7" t="s">
        <v>631</v>
      </c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8.600000000000001" customHeight="1" thickBot="1">
      <c r="A6" s="8">
        <v>600</v>
      </c>
      <c r="B6" s="8">
        <v>1200</v>
      </c>
      <c r="C6" s="8">
        <v>200</v>
      </c>
      <c r="D6" s="8">
        <v>80</v>
      </c>
      <c r="E6" s="8">
        <v>900</v>
      </c>
      <c r="F6" s="8">
        <v>700</v>
      </c>
      <c r="G6" s="8">
        <v>1100</v>
      </c>
      <c r="H6" s="8">
        <v>300</v>
      </c>
      <c r="I6" s="8">
        <v>800</v>
      </c>
      <c r="J6" s="8">
        <v>270</v>
      </c>
      <c r="K6" s="8">
        <v>440</v>
      </c>
      <c r="L6" s="8">
        <v>200</v>
      </c>
      <c r="M6" s="8">
        <v>100</v>
      </c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8.600000000000001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8.600000000000001" customHeight="1">
      <c r="A8" s="9" t="s">
        <v>632</v>
      </c>
      <c r="B8" s="10">
        <v>0.6</v>
      </c>
      <c r="C8" s="10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8.600000000000001" customHeight="1">
      <c r="A9" s="6" t="s">
        <v>633</v>
      </c>
      <c r="B9" s="10">
        <v>0.5</v>
      </c>
      <c r="C9" s="10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5" ht="18" customHeight="1">
      <c r="A10" s="6" t="s">
        <v>634</v>
      </c>
      <c r="B10" s="10">
        <v>0.4</v>
      </c>
      <c r="C10" s="10"/>
      <c r="M10" s="5"/>
      <c r="N10" s="5"/>
      <c r="O10" s="5"/>
      <c r="P10" s="5"/>
      <c r="Q10" s="5"/>
      <c r="R10" s="5"/>
      <c r="S10" s="5"/>
      <c r="T10" s="5"/>
      <c r="U10" s="5"/>
    </row>
    <row r="12" spans="1:25">
      <c r="A12" s="12"/>
      <c r="B12" s="12"/>
      <c r="C12" s="12"/>
      <c r="D12" s="12"/>
      <c r="E12" s="12" t="s">
        <v>635</v>
      </c>
      <c r="F12" s="12"/>
      <c r="G12" s="12"/>
      <c r="H12" s="12"/>
      <c r="I12" s="12"/>
      <c r="J12" s="13"/>
      <c r="K12" s="12" t="s">
        <v>636</v>
      </c>
      <c r="L12" s="12"/>
      <c r="M12" s="12"/>
      <c r="N12" s="13"/>
      <c r="O12" s="12" t="s">
        <v>637</v>
      </c>
      <c r="P12" s="12"/>
      <c r="Q12" s="12"/>
      <c r="R12" s="12"/>
      <c r="S12" s="12"/>
      <c r="T12" s="13"/>
      <c r="U12" s="14"/>
    </row>
    <row r="13" spans="1:25">
      <c r="A13" s="12" t="s">
        <v>19</v>
      </c>
      <c r="B13" s="12" t="s">
        <v>638</v>
      </c>
      <c r="C13" s="12" t="s">
        <v>639</v>
      </c>
      <c r="D13" s="12" t="s">
        <v>18</v>
      </c>
      <c r="E13" s="12" t="s">
        <v>620</v>
      </c>
      <c r="F13" s="12" t="s">
        <v>621</v>
      </c>
      <c r="G13" s="12" t="s">
        <v>629</v>
      </c>
      <c r="H13" s="12" t="s">
        <v>630</v>
      </c>
      <c r="I13" s="12" t="s">
        <v>631</v>
      </c>
      <c r="J13" s="13" t="s">
        <v>640</v>
      </c>
      <c r="K13" s="12" t="s">
        <v>641</v>
      </c>
      <c r="L13" s="12" t="s">
        <v>627</v>
      </c>
      <c r="M13" s="12" t="s">
        <v>628</v>
      </c>
      <c r="N13" s="13" t="s">
        <v>642</v>
      </c>
      <c r="O13" s="12" t="s">
        <v>619</v>
      </c>
      <c r="P13" s="12" t="s">
        <v>623</v>
      </c>
      <c r="Q13" s="12" t="s">
        <v>624</v>
      </c>
      <c r="R13" s="12" t="s">
        <v>625</v>
      </c>
      <c r="S13" s="12" t="s">
        <v>626</v>
      </c>
      <c r="T13" s="13" t="s">
        <v>640</v>
      </c>
      <c r="U13" s="14" t="s">
        <v>643</v>
      </c>
    </row>
    <row r="14" spans="1:25">
      <c r="A14" s="15">
        <v>2020</v>
      </c>
      <c r="B14" s="16">
        <v>45098</v>
      </c>
      <c r="C14" s="16" t="s">
        <v>46</v>
      </c>
      <c r="D14" s="17" t="s">
        <v>3</v>
      </c>
      <c r="E14" s="18"/>
      <c r="F14" s="18"/>
      <c r="G14" s="18"/>
      <c r="H14" s="18"/>
      <c r="I14" s="18">
        <f>$M6 * (B14*B8)</f>
        <v>2705880</v>
      </c>
      <c r="J14" s="19">
        <f>SUM(E14:I14)</f>
        <v>2705880</v>
      </c>
      <c r="K14" s="18"/>
      <c r="L14" s="5">
        <f>$J6 * (B14*B9)</f>
        <v>6088230</v>
      </c>
      <c r="M14" s="5"/>
      <c r="N14" s="19">
        <f t="shared" ref="N14:N20" si="0">SUM(K14:M14)</f>
        <v>6088230</v>
      </c>
      <c r="O14" s="5">
        <f>$A6 * (B14*B10)</f>
        <v>10823520</v>
      </c>
      <c r="P14" s="5"/>
      <c r="Q14" s="5"/>
      <c r="R14" s="5">
        <f>$G6 * (B14*B10)</f>
        <v>19843120</v>
      </c>
      <c r="S14" s="5">
        <f>$H6 * (B14*B10)</f>
        <v>5411760</v>
      </c>
      <c r="T14" s="19">
        <f t="shared" ref="T14:T20" si="1">SUM(O14:S14)</f>
        <v>36078400</v>
      </c>
      <c r="U14" s="20">
        <f>SUM(J14+N14)</f>
        <v>8794110</v>
      </c>
    </row>
    <row r="15" spans="1:25">
      <c r="A15" s="15"/>
      <c r="B15" s="16">
        <v>38970</v>
      </c>
      <c r="C15" s="16" t="s">
        <v>51</v>
      </c>
      <c r="D15" s="17" t="s">
        <v>5</v>
      </c>
      <c r="E15" s="18"/>
      <c r="F15" s="18">
        <f>$C6 * (B15*B8)</f>
        <v>4676400</v>
      </c>
      <c r="G15" s="18"/>
      <c r="H15" s="18"/>
      <c r="I15" s="5"/>
      <c r="J15" s="19">
        <f t="shared" ref="J15:J36" si="2">SUM(E15:I15)</f>
        <v>4676400</v>
      </c>
      <c r="K15" s="5"/>
      <c r="L15" s="5">
        <f>$J6 * (B15*B9)</f>
        <v>5260950</v>
      </c>
      <c r="M15" s="5"/>
      <c r="N15" s="19">
        <f t="shared" si="0"/>
        <v>5260950</v>
      </c>
      <c r="O15" s="5"/>
      <c r="P15" s="5"/>
      <c r="Q15" s="5">
        <f>$F6 * (B15*B10)</f>
        <v>10911600</v>
      </c>
      <c r="R15" s="5"/>
      <c r="S15" s="5"/>
      <c r="T15" s="19">
        <f t="shared" si="1"/>
        <v>10911600</v>
      </c>
      <c r="U15" s="20">
        <f t="shared" ref="U15:U19" si="3">SUM(J15+N15)</f>
        <v>9937350</v>
      </c>
    </row>
    <row r="16" spans="1:25">
      <c r="A16" s="15"/>
      <c r="B16" s="16">
        <v>35825</v>
      </c>
      <c r="C16" s="16" t="s">
        <v>56</v>
      </c>
      <c r="D16" s="17" t="s">
        <v>644</v>
      </c>
      <c r="E16" s="18"/>
      <c r="F16" s="18"/>
      <c r="G16" s="18"/>
      <c r="H16" s="18">
        <f>$L6 * (B16*B8)</f>
        <v>4299000</v>
      </c>
      <c r="I16" s="18"/>
      <c r="J16" s="19">
        <f t="shared" si="2"/>
        <v>4299000</v>
      </c>
      <c r="K16" s="5">
        <f>$E6 * (B16*B9)</f>
        <v>16121250</v>
      </c>
      <c r="L16" s="5"/>
      <c r="M16" s="5"/>
      <c r="N16" s="19">
        <f t="shared" si="0"/>
        <v>16121250</v>
      </c>
      <c r="O16" s="5"/>
      <c r="P16" s="5">
        <f>$E6 * (B16*B10)</f>
        <v>12897000</v>
      </c>
      <c r="Q16" s="5"/>
      <c r="R16" s="5">
        <f>$G6 * (B16*B10)</f>
        <v>15763000</v>
      </c>
      <c r="S16" s="5"/>
      <c r="T16" s="19">
        <f t="shared" si="1"/>
        <v>28660000</v>
      </c>
      <c r="U16" s="20">
        <f t="shared" si="3"/>
        <v>20420250</v>
      </c>
    </row>
    <row r="17" spans="1:21">
      <c r="A17" s="15"/>
      <c r="B17" s="16">
        <v>24213</v>
      </c>
      <c r="C17" s="16" t="s">
        <v>61</v>
      </c>
      <c r="D17" s="17" t="s">
        <v>9</v>
      </c>
      <c r="E17" s="18"/>
      <c r="F17" s="18">
        <f>$C6 * (B17*B8)</f>
        <v>2905560</v>
      </c>
      <c r="G17" s="18">
        <f>$K6 * (B17*B8)</f>
        <v>6392232</v>
      </c>
      <c r="H17" s="18"/>
      <c r="I17" s="18">
        <f>$M6 * (B17*B8)</f>
        <v>1452780</v>
      </c>
      <c r="J17" s="19">
        <f t="shared" si="2"/>
        <v>10750572</v>
      </c>
      <c r="K17" s="5"/>
      <c r="L17" s="5">
        <f>$J6 * (B17*B9)</f>
        <v>3268755</v>
      </c>
      <c r="M17" s="5">
        <f>$K6 * (B17*B9)</f>
        <v>5326860</v>
      </c>
      <c r="N17" s="19">
        <f t="shared" si="0"/>
        <v>8595615</v>
      </c>
      <c r="O17" s="5"/>
      <c r="P17" s="5">
        <f>$E6 * (B17*B10)</f>
        <v>8716680</v>
      </c>
      <c r="Q17" s="5">
        <f>$F6 * (B17*B10)</f>
        <v>6779640.0000000009</v>
      </c>
      <c r="R17" s="5"/>
      <c r="S17" s="5">
        <f>$H6 * (B17*B10)</f>
        <v>2905560</v>
      </c>
      <c r="T17" s="19">
        <f t="shared" si="1"/>
        <v>18401880</v>
      </c>
      <c r="U17" s="20">
        <f t="shared" si="3"/>
        <v>19346187</v>
      </c>
    </row>
    <row r="18" spans="1:21">
      <c r="A18" s="15"/>
      <c r="B18" s="16">
        <v>26345</v>
      </c>
      <c r="C18" s="16" t="s">
        <v>66</v>
      </c>
      <c r="D18" s="17" t="s">
        <v>645</v>
      </c>
      <c r="E18" s="18">
        <f>$B6 * (B18*B8)</f>
        <v>18968400</v>
      </c>
      <c r="F18" s="18">
        <f>$C6 * (B18*B8)</f>
        <v>3161400</v>
      </c>
      <c r="G18" s="18"/>
      <c r="H18" s="18"/>
      <c r="I18" s="18">
        <f>$M6 * (B18*B8)</f>
        <v>1580700</v>
      </c>
      <c r="J18" s="19">
        <f t="shared" si="2"/>
        <v>23710500</v>
      </c>
      <c r="K18" s="5">
        <f>$E6 * (B18*B9)</f>
        <v>11855250</v>
      </c>
      <c r="L18" s="5">
        <f>$J6 * (B18*B9)</f>
        <v>3556575</v>
      </c>
      <c r="M18" s="5"/>
      <c r="N18" s="19">
        <f t="shared" si="0"/>
        <v>15411825</v>
      </c>
      <c r="O18" s="5"/>
      <c r="P18" s="5">
        <f>$E6 * (B18*B10)</f>
        <v>9484200</v>
      </c>
      <c r="Q18" s="5"/>
      <c r="R18" s="5"/>
      <c r="S18" s="5"/>
      <c r="T18" s="19">
        <f t="shared" si="1"/>
        <v>9484200</v>
      </c>
      <c r="U18" s="20">
        <f t="shared" si="3"/>
        <v>39122325</v>
      </c>
    </row>
    <row r="19" spans="1:21">
      <c r="A19" s="15"/>
      <c r="B19" s="16">
        <v>25968</v>
      </c>
      <c r="C19" s="16" t="s">
        <v>71</v>
      </c>
      <c r="D19" s="17" t="s">
        <v>13</v>
      </c>
      <c r="E19" s="18"/>
      <c r="F19" s="18"/>
      <c r="G19" s="18"/>
      <c r="H19" s="18">
        <f>$L6 * (B19*B8)</f>
        <v>3116160</v>
      </c>
      <c r="I19" s="18"/>
      <c r="J19" s="19">
        <f t="shared" si="2"/>
        <v>3116160</v>
      </c>
      <c r="K19" s="5"/>
      <c r="L19" s="5">
        <f>$J6 * (B19*B9)</f>
        <v>3505680</v>
      </c>
      <c r="M19" s="5">
        <f>$K6 * (B19*B9)</f>
        <v>5712960</v>
      </c>
      <c r="N19" s="19">
        <f t="shared" si="0"/>
        <v>9218640</v>
      </c>
      <c r="O19" s="5">
        <f>$A6 * (B19*B10)</f>
        <v>6232320</v>
      </c>
      <c r="P19" s="5"/>
      <c r="Q19" s="5"/>
      <c r="R19" s="5"/>
      <c r="S19" s="5"/>
      <c r="T19" s="19">
        <f t="shared" si="1"/>
        <v>6232320</v>
      </c>
      <c r="U19" s="20">
        <f t="shared" si="3"/>
        <v>12334800</v>
      </c>
    </row>
    <row r="20" spans="1:21">
      <c r="A20" s="15"/>
      <c r="B20" s="16">
        <v>28322</v>
      </c>
      <c r="C20" s="16" t="s">
        <v>76</v>
      </c>
      <c r="D20" s="17" t="s">
        <v>15</v>
      </c>
      <c r="E20" s="18"/>
      <c r="F20" s="18">
        <f>$C6 * (B20*B8)</f>
        <v>3398640</v>
      </c>
      <c r="G20" s="18"/>
      <c r="H20" s="18"/>
      <c r="I20" s="18">
        <f>$M6 * (B20*B8)</f>
        <v>1699320</v>
      </c>
      <c r="J20" s="19">
        <f>SUM(E20:I20)</f>
        <v>5097960</v>
      </c>
      <c r="K20" s="5"/>
      <c r="L20" s="5">
        <f>$J6 * (B20*B9)</f>
        <v>3823470</v>
      </c>
      <c r="M20" s="5"/>
      <c r="N20" s="19">
        <f t="shared" si="0"/>
        <v>3823470</v>
      </c>
      <c r="O20" s="5"/>
      <c r="P20" s="5">
        <f>$E6 * (B20*B10)</f>
        <v>10195920.000000002</v>
      </c>
      <c r="Q20" s="5">
        <f>$F6 * (B20*B10)</f>
        <v>7930160.0000000009</v>
      </c>
      <c r="R20" s="5"/>
      <c r="S20" s="5">
        <f>$H6 * (B20*B10)</f>
        <v>3398640.0000000005</v>
      </c>
      <c r="T20" s="19">
        <f t="shared" si="1"/>
        <v>21524720.000000004</v>
      </c>
      <c r="U20" s="20">
        <f>SUM(J20+N20)</f>
        <v>8921430</v>
      </c>
    </row>
    <row r="21" spans="1:21">
      <c r="A21" s="21" t="s">
        <v>646</v>
      </c>
      <c r="B21" s="22">
        <f>SUM(B14:B20)</f>
        <v>224741</v>
      </c>
      <c r="C21" s="22"/>
      <c r="D21" s="23"/>
      <c r="E21" s="19">
        <f t="shared" ref="E21:S21" si="4">SUM(E14:E20)</f>
        <v>18968400</v>
      </c>
      <c r="F21" s="19">
        <f t="shared" si="4"/>
        <v>14142000</v>
      </c>
      <c r="G21" s="19">
        <f t="shared" si="4"/>
        <v>6392232</v>
      </c>
      <c r="H21" s="19">
        <f t="shared" si="4"/>
        <v>7415160</v>
      </c>
      <c r="I21" s="19">
        <f t="shared" si="4"/>
        <v>7438680</v>
      </c>
      <c r="J21" s="19">
        <f t="shared" si="4"/>
        <v>54356472</v>
      </c>
      <c r="K21" s="19">
        <f t="shared" si="4"/>
        <v>27976500</v>
      </c>
      <c r="L21" s="19">
        <f t="shared" si="4"/>
        <v>25503660</v>
      </c>
      <c r="M21" s="19">
        <f t="shared" si="4"/>
        <v>11039820</v>
      </c>
      <c r="N21" s="19">
        <f>SUM(N14:N20)</f>
        <v>64519980</v>
      </c>
      <c r="O21" s="19">
        <f t="shared" si="4"/>
        <v>17055840</v>
      </c>
      <c r="P21" s="19">
        <f t="shared" si="4"/>
        <v>41293800</v>
      </c>
      <c r="Q21" s="19">
        <f t="shared" si="4"/>
        <v>25621400</v>
      </c>
      <c r="R21" s="19">
        <f t="shared" si="4"/>
        <v>35606120</v>
      </c>
      <c r="S21" s="19">
        <f t="shared" si="4"/>
        <v>11715960</v>
      </c>
      <c r="T21" s="19">
        <f>SUM(T14:T20)</f>
        <v>131293120</v>
      </c>
      <c r="U21" s="20">
        <f>SUM(J21+N21)</f>
        <v>118876452</v>
      </c>
    </row>
    <row r="22" spans="1:21">
      <c r="A22" s="15">
        <v>2019</v>
      </c>
      <c r="B22" s="16">
        <v>44274</v>
      </c>
      <c r="C22" s="16" t="s">
        <v>45</v>
      </c>
      <c r="D22" s="17" t="s">
        <v>3</v>
      </c>
      <c r="E22" s="5"/>
      <c r="F22" s="5"/>
      <c r="G22" s="5"/>
      <c r="H22" s="5"/>
      <c r="I22" s="5">
        <f>$M6 * (B22*B8)</f>
        <v>2656440</v>
      </c>
      <c r="J22" s="19">
        <f t="shared" si="2"/>
        <v>2656440</v>
      </c>
      <c r="K22" s="5"/>
      <c r="L22" s="5">
        <f>$J6 * (B22*B9)</f>
        <v>5976990</v>
      </c>
      <c r="M22" s="5"/>
      <c r="N22" s="19">
        <f t="shared" ref="N22:N36" si="5">SUM(K22:M22)</f>
        <v>5976990</v>
      </c>
      <c r="O22" s="5"/>
      <c r="P22" s="5"/>
      <c r="Q22" s="5"/>
      <c r="R22" s="5"/>
      <c r="S22" s="5">
        <f>$H6 * (B22*B10)</f>
        <v>5312880.0000000009</v>
      </c>
      <c r="T22" s="19">
        <f t="shared" ref="T22:T36" si="6">SUM(O22:S22)</f>
        <v>5312880.0000000009</v>
      </c>
      <c r="U22" s="20">
        <f>SUM(J22+N22+T22)</f>
        <v>13946310</v>
      </c>
    </row>
    <row r="23" spans="1:21">
      <c r="A23" s="15"/>
      <c r="B23" s="16">
        <v>38253</v>
      </c>
      <c r="C23" s="16" t="s">
        <v>50</v>
      </c>
      <c r="D23" s="17" t="s">
        <v>5</v>
      </c>
      <c r="E23" s="5"/>
      <c r="F23" s="5">
        <f>$C6 * (B23*B8)</f>
        <v>4590360</v>
      </c>
      <c r="G23" s="5">
        <f>$K6 * (B23*B8)</f>
        <v>10098792</v>
      </c>
      <c r="H23" s="5"/>
      <c r="I23" s="5">
        <f>$M6 * (B23*B8)</f>
        <v>2295180</v>
      </c>
      <c r="J23" s="19">
        <f t="shared" si="2"/>
        <v>16984332</v>
      </c>
      <c r="K23" s="5">
        <f>$E6 * (B23*B9)</f>
        <v>17213850</v>
      </c>
      <c r="L23" s="5">
        <f>$J6 * (B23*B9)</f>
        <v>5164155</v>
      </c>
      <c r="M23" s="5"/>
      <c r="N23" s="19">
        <f t="shared" si="5"/>
        <v>22378005</v>
      </c>
      <c r="O23" s="5"/>
      <c r="P23" s="5">
        <f>$E6 * (B23*B10)</f>
        <v>13771080</v>
      </c>
      <c r="Q23" s="5"/>
      <c r="R23" s="5"/>
      <c r="S23" s="5"/>
      <c r="T23" s="19">
        <f t="shared" si="6"/>
        <v>13771080</v>
      </c>
      <c r="U23" s="20">
        <f t="shared" ref="U23:U37" si="7">SUM(J23+N23+T23)</f>
        <v>53133417</v>
      </c>
    </row>
    <row r="24" spans="1:21">
      <c r="A24" s="15"/>
      <c r="B24" s="16">
        <v>35347</v>
      </c>
      <c r="C24" s="16" t="s">
        <v>55</v>
      </c>
      <c r="D24" s="17" t="s">
        <v>644</v>
      </c>
      <c r="E24" s="5">
        <f>$B6 * (B24*B8)</f>
        <v>25449840</v>
      </c>
      <c r="F24" s="5"/>
      <c r="G24" s="5"/>
      <c r="H24" s="5"/>
      <c r="I24" s="5">
        <f>$M6 * (B24*B8)</f>
        <v>2120820</v>
      </c>
      <c r="J24" s="19">
        <f t="shared" si="2"/>
        <v>27570660</v>
      </c>
      <c r="K24" s="5">
        <f>$E6 * (B24*B9)</f>
        <v>15906150</v>
      </c>
      <c r="L24" s="5"/>
      <c r="M24" s="5">
        <f>$K6 * (B24*B9)</f>
        <v>7776340</v>
      </c>
      <c r="N24" s="19">
        <f t="shared" si="5"/>
        <v>23682490</v>
      </c>
      <c r="O24" s="5">
        <f>$A6 * (B24*B10)</f>
        <v>8483280</v>
      </c>
      <c r="P24" s="5"/>
      <c r="Q24" s="5"/>
      <c r="R24" s="5"/>
      <c r="S24" s="5">
        <f>$H6 * (B24*B10)</f>
        <v>4241640</v>
      </c>
      <c r="T24" s="19">
        <f t="shared" si="6"/>
        <v>12724920</v>
      </c>
      <c r="U24" s="20">
        <f t="shared" si="7"/>
        <v>63978070</v>
      </c>
    </row>
    <row r="25" spans="1:21">
      <c r="A25" s="15"/>
      <c r="B25" s="16">
        <v>23254</v>
      </c>
      <c r="C25" s="16" t="s">
        <v>60</v>
      </c>
      <c r="D25" s="17" t="s">
        <v>9</v>
      </c>
      <c r="E25" s="5"/>
      <c r="F25" s="5"/>
      <c r="G25" s="5">
        <f>$K6 * (B25*B8)</f>
        <v>6139056</v>
      </c>
      <c r="H25" s="5">
        <f>$L6 * (B25*B8)</f>
        <v>2790480</v>
      </c>
      <c r="I25" s="5">
        <f>$M6 * (B25*B8)</f>
        <v>1395240</v>
      </c>
      <c r="J25" s="19">
        <f t="shared" si="2"/>
        <v>10324776</v>
      </c>
      <c r="K25" s="5"/>
      <c r="L25" s="5">
        <f>$J6 * (B24*B9)</f>
        <v>4771845</v>
      </c>
      <c r="M25" s="5"/>
      <c r="N25" s="19">
        <f t="shared" si="5"/>
        <v>4771845</v>
      </c>
      <c r="O25" s="5"/>
      <c r="P25" s="5">
        <f>$E6 * (B25*B10)</f>
        <v>8371440</v>
      </c>
      <c r="Q25" s="5">
        <f>$F6 * (B25*B10)</f>
        <v>6511120</v>
      </c>
      <c r="R25" s="5"/>
      <c r="S25" s="5"/>
      <c r="T25" s="19">
        <f t="shared" si="6"/>
        <v>14882560</v>
      </c>
      <c r="U25" s="20">
        <f t="shared" si="7"/>
        <v>29979181</v>
      </c>
    </row>
    <row r="26" spans="1:21">
      <c r="A26" s="15"/>
      <c r="B26" s="16">
        <v>25421</v>
      </c>
      <c r="C26" s="16" t="s">
        <v>65</v>
      </c>
      <c r="D26" s="17" t="s">
        <v>645</v>
      </c>
      <c r="E26" s="5"/>
      <c r="F26" s="5">
        <f>$C6 * (B26*B8)</f>
        <v>3050519.9999999995</v>
      </c>
      <c r="G26" s="5"/>
      <c r="H26" s="5"/>
      <c r="I26" s="5">
        <f>$M6 * (B26*B8)</f>
        <v>1525259.9999999998</v>
      </c>
      <c r="J26" s="19">
        <f t="shared" si="2"/>
        <v>4575779.9999999991</v>
      </c>
      <c r="K26" s="5"/>
      <c r="L26" s="5">
        <f>$J6 * (B26*B9)</f>
        <v>3431835</v>
      </c>
      <c r="M26" s="5"/>
      <c r="N26" s="19">
        <f t="shared" si="5"/>
        <v>3431835</v>
      </c>
      <c r="O26" s="5"/>
      <c r="P26" s="5">
        <f>$E6 * (B26*B10)</f>
        <v>9151560.0000000019</v>
      </c>
      <c r="Q26" s="5"/>
      <c r="R26" s="5"/>
      <c r="S26" s="5">
        <f>$H6 * (B26*B10)</f>
        <v>3050520.0000000005</v>
      </c>
      <c r="T26" s="19">
        <f t="shared" si="6"/>
        <v>12202080.000000002</v>
      </c>
      <c r="U26" s="20">
        <f t="shared" si="7"/>
        <v>20209695</v>
      </c>
    </row>
    <row r="27" spans="1:21">
      <c r="A27" s="15"/>
      <c r="B27" s="16">
        <v>25180</v>
      </c>
      <c r="C27" s="16" t="s">
        <v>70</v>
      </c>
      <c r="D27" s="17" t="s">
        <v>13</v>
      </c>
      <c r="E27" s="5"/>
      <c r="F27" s="5"/>
      <c r="G27" s="5"/>
      <c r="H27" s="5">
        <f>$L6 * (B27*B8)</f>
        <v>3021600</v>
      </c>
      <c r="I27" s="5"/>
      <c r="J27" s="19">
        <f t="shared" si="2"/>
        <v>3021600</v>
      </c>
      <c r="K27" s="5"/>
      <c r="L27" s="5"/>
      <c r="M27" s="5">
        <f>$K6 * (B27*B9)</f>
        <v>5539600</v>
      </c>
      <c r="N27" s="19">
        <f t="shared" si="5"/>
        <v>5539600</v>
      </c>
      <c r="O27" s="5"/>
      <c r="P27" s="5"/>
      <c r="Q27" s="5"/>
      <c r="R27" s="5">
        <f>$G6 * (B27*B10)</f>
        <v>11079200</v>
      </c>
      <c r="S27" s="5"/>
      <c r="T27" s="19">
        <f t="shared" si="6"/>
        <v>11079200</v>
      </c>
      <c r="U27" s="20">
        <f t="shared" si="7"/>
        <v>19640400</v>
      </c>
    </row>
    <row r="28" spans="1:21">
      <c r="A28" s="15"/>
      <c r="B28" s="16">
        <v>27256</v>
      </c>
      <c r="C28" s="16" t="s">
        <v>75</v>
      </c>
      <c r="D28" s="17" t="s">
        <v>15</v>
      </c>
      <c r="E28" s="5">
        <f>$B6 * B28</f>
        <v>32707200</v>
      </c>
      <c r="F28" s="5"/>
      <c r="G28" s="5"/>
      <c r="H28" s="5"/>
      <c r="I28" s="5">
        <f>$M6 * (B28*B8)</f>
        <v>1635359.9999999998</v>
      </c>
      <c r="J28" s="19">
        <f t="shared" si="2"/>
        <v>34342560</v>
      </c>
      <c r="K28" s="5"/>
      <c r="L28" s="5"/>
      <c r="M28" s="5">
        <f>$K6 * (B28*B9)</f>
        <v>5996320</v>
      </c>
      <c r="N28" s="19">
        <f t="shared" si="5"/>
        <v>5996320</v>
      </c>
      <c r="O28" s="5">
        <f>$A6 * (B28*B10)</f>
        <v>6541440.0000000009</v>
      </c>
      <c r="P28" s="5"/>
      <c r="Q28" s="5">
        <f>$F6 * (B28*B10)</f>
        <v>7631680.0000000009</v>
      </c>
      <c r="R28" s="5"/>
      <c r="S28" s="5">
        <f>$H6 * (B28*B10)</f>
        <v>3270720.0000000005</v>
      </c>
      <c r="T28" s="19">
        <f t="shared" si="6"/>
        <v>17443840.000000004</v>
      </c>
      <c r="U28" s="20">
        <f t="shared" si="7"/>
        <v>57782720</v>
      </c>
    </row>
    <row r="29" spans="1:21">
      <c r="A29" s="21" t="s">
        <v>647</v>
      </c>
      <c r="B29" s="22">
        <f>SUM(B22:B28)</f>
        <v>218985</v>
      </c>
      <c r="C29" s="22"/>
      <c r="D29" s="23"/>
      <c r="E29" s="19">
        <f>SUM(E22:E28)</f>
        <v>58157040</v>
      </c>
      <c r="F29" s="19">
        <f t="shared" ref="F29:R29" si="8">SUM(F22:F28)</f>
        <v>7640880</v>
      </c>
      <c r="G29" s="19">
        <f t="shared" si="8"/>
        <v>16237848</v>
      </c>
      <c r="H29" s="19">
        <f t="shared" si="8"/>
        <v>5812080</v>
      </c>
      <c r="I29" s="19">
        <f t="shared" si="8"/>
        <v>11628300</v>
      </c>
      <c r="J29" s="19">
        <f t="shared" si="8"/>
        <v>99476148</v>
      </c>
      <c r="K29" s="19">
        <f t="shared" si="8"/>
        <v>33120000</v>
      </c>
      <c r="L29" s="19">
        <f t="shared" si="8"/>
        <v>19344825</v>
      </c>
      <c r="M29" s="19">
        <f t="shared" si="8"/>
        <v>19312260</v>
      </c>
      <c r="N29" s="19">
        <f t="shared" si="8"/>
        <v>71777085</v>
      </c>
      <c r="O29" s="19">
        <f t="shared" si="8"/>
        <v>15024720</v>
      </c>
      <c r="P29" s="19">
        <f t="shared" si="8"/>
        <v>31294080</v>
      </c>
      <c r="Q29" s="19">
        <f t="shared" si="8"/>
        <v>14142800</v>
      </c>
      <c r="R29" s="19">
        <f t="shared" si="8"/>
        <v>11079200</v>
      </c>
      <c r="S29" s="19">
        <f>SUM(S22:S28)</f>
        <v>15875760</v>
      </c>
      <c r="T29" s="19">
        <f>SUM(T22:T28)</f>
        <v>87416560</v>
      </c>
      <c r="U29" s="20">
        <f t="shared" si="7"/>
        <v>258669793</v>
      </c>
    </row>
    <row r="30" spans="1:21">
      <c r="A30" s="15">
        <v>2018</v>
      </c>
      <c r="B30" s="16">
        <v>43204</v>
      </c>
      <c r="C30" s="16" t="s">
        <v>44</v>
      </c>
      <c r="D30" s="17" t="s">
        <v>3</v>
      </c>
      <c r="E30" s="5"/>
      <c r="F30" s="5"/>
      <c r="G30" s="5"/>
      <c r="H30" s="5"/>
      <c r="I30" s="5">
        <f>$M6 * (B30*B8)</f>
        <v>2592240</v>
      </c>
      <c r="J30" s="19">
        <f t="shared" si="2"/>
        <v>2592240</v>
      </c>
      <c r="K30" s="5">
        <f>$E6 * (B30*B9)</f>
        <v>19441800</v>
      </c>
      <c r="L30" s="5"/>
      <c r="M30" s="5"/>
      <c r="N30" s="19">
        <f t="shared" si="5"/>
        <v>19441800</v>
      </c>
      <c r="O30" s="5"/>
      <c r="P30" s="5"/>
      <c r="Q30" s="5"/>
      <c r="R30" s="5"/>
      <c r="S30" s="5">
        <f>$H6 * (B30*B10)</f>
        <v>5184480.0000000009</v>
      </c>
      <c r="T30" s="19">
        <f t="shared" si="6"/>
        <v>5184480.0000000009</v>
      </c>
      <c r="U30" s="20">
        <f t="shared" si="7"/>
        <v>27218520</v>
      </c>
    </row>
    <row r="31" spans="1:21">
      <c r="A31" s="15"/>
      <c r="B31" s="16">
        <v>37463</v>
      </c>
      <c r="C31" s="16" t="s">
        <v>49</v>
      </c>
      <c r="D31" s="17" t="s">
        <v>5</v>
      </c>
      <c r="E31" s="5">
        <f>$B6 * (B31*B8)</f>
        <v>26973360</v>
      </c>
      <c r="F31" s="5"/>
      <c r="G31" s="5"/>
      <c r="H31" s="5">
        <f>$L6 * (B31*B8)</f>
        <v>4495560</v>
      </c>
      <c r="I31" s="5">
        <f>$M6*(B31*B8)</f>
        <v>2247780</v>
      </c>
      <c r="J31" s="19">
        <f t="shared" si="2"/>
        <v>33716700</v>
      </c>
      <c r="K31" s="5">
        <f>$E6 * (B31*B9)</f>
        <v>16858350</v>
      </c>
      <c r="L31" s="5">
        <f>$J6 * (B31*B9)</f>
        <v>5057505</v>
      </c>
      <c r="M31" s="5"/>
      <c r="N31" s="19">
        <f t="shared" si="5"/>
        <v>21915855</v>
      </c>
      <c r="O31" s="5">
        <f>$A6 * (B31*B10)</f>
        <v>8991120</v>
      </c>
      <c r="P31" s="5"/>
      <c r="Q31" s="5"/>
      <c r="R31" s="5">
        <f>$G6 * (B31*B10)</f>
        <v>16483720</v>
      </c>
      <c r="S31" s="5">
        <f>$H6 * (B31*B10)</f>
        <v>4495560</v>
      </c>
      <c r="T31" s="19">
        <f t="shared" si="6"/>
        <v>29970400</v>
      </c>
      <c r="U31" s="20">
        <f t="shared" si="7"/>
        <v>85602955</v>
      </c>
    </row>
    <row r="32" spans="1:21">
      <c r="A32" s="15"/>
      <c r="B32" s="16">
        <v>34774</v>
      </c>
      <c r="C32" s="16" t="s">
        <v>54</v>
      </c>
      <c r="D32" s="17" t="s">
        <v>644</v>
      </c>
      <c r="E32" s="5"/>
      <c r="F32" s="5">
        <f>$C6 * (B32*B8)</f>
        <v>4172879.9999999995</v>
      </c>
      <c r="G32" s="5"/>
      <c r="H32" s="5"/>
      <c r="I32" s="5">
        <f>$M6 * (B32*B8)</f>
        <v>2086439.9999999998</v>
      </c>
      <c r="J32" s="19">
        <f t="shared" si="2"/>
        <v>6259319.9999999991</v>
      </c>
      <c r="K32" s="5">
        <f>$E6 * (B32*B9)</f>
        <v>15648300</v>
      </c>
      <c r="L32" s="5"/>
      <c r="M32" s="5">
        <f>$K6 * (B32*B9)</f>
        <v>7650280</v>
      </c>
      <c r="N32" s="19">
        <f t="shared" si="5"/>
        <v>23298580</v>
      </c>
      <c r="O32" s="5">
        <f>$A6 * (B32*B10)</f>
        <v>8345760</v>
      </c>
      <c r="P32" s="5"/>
      <c r="Q32" s="5"/>
      <c r="R32" s="5"/>
      <c r="S32" s="5">
        <f>$H6 * (B32*B10)</f>
        <v>4172880</v>
      </c>
      <c r="T32" s="19">
        <f t="shared" si="6"/>
        <v>12518640</v>
      </c>
      <c r="U32" s="20">
        <f t="shared" si="7"/>
        <v>42076540</v>
      </c>
    </row>
    <row r="33" spans="1:90">
      <c r="A33" s="15"/>
      <c r="B33" s="16">
        <v>22597</v>
      </c>
      <c r="C33" s="16" t="s">
        <v>59</v>
      </c>
      <c r="D33" s="17" t="s">
        <v>9</v>
      </c>
      <c r="E33" s="5">
        <f>$B6 * (B33*B8)</f>
        <v>16269839.999999998</v>
      </c>
      <c r="F33" s="5"/>
      <c r="G33" s="5">
        <f>$K6 * (B33*B8)</f>
        <v>5965607.9999999991</v>
      </c>
      <c r="H33" s="5">
        <f>$L6 * (B33*B8)</f>
        <v>2711640</v>
      </c>
      <c r="I33" s="5">
        <f>$M6 * (B33*B8)</f>
        <v>1355820</v>
      </c>
      <c r="J33" s="19">
        <f t="shared" si="2"/>
        <v>26302907.999999996</v>
      </c>
      <c r="K33" s="5">
        <f>$E6 * (B33*B9)</f>
        <v>10168650</v>
      </c>
      <c r="L33" s="5">
        <f>$J6 * (B33*B9)</f>
        <v>3050595</v>
      </c>
      <c r="M33" s="5"/>
      <c r="N33" s="19">
        <f t="shared" si="5"/>
        <v>13219245</v>
      </c>
      <c r="O33" s="5"/>
      <c r="P33" s="5">
        <f>$E6 * (B33*B10)</f>
        <v>8134920.0000000009</v>
      </c>
      <c r="Q33" s="5">
        <f>$F6 * (B33*B10)</f>
        <v>6327160.0000000009</v>
      </c>
      <c r="R33" s="5"/>
      <c r="S33" s="5"/>
      <c r="T33" s="19">
        <f t="shared" si="6"/>
        <v>14462080.000000002</v>
      </c>
      <c r="U33" s="20">
        <f t="shared" si="7"/>
        <v>53984233</v>
      </c>
    </row>
    <row r="34" spans="1:90">
      <c r="A34" s="15"/>
      <c r="B34" s="16">
        <v>24520</v>
      </c>
      <c r="C34" s="16" t="s">
        <v>64</v>
      </c>
      <c r="D34" s="17" t="s">
        <v>645</v>
      </c>
      <c r="E34" s="5"/>
      <c r="F34" s="5">
        <f>$C6 * (B34*B8)</f>
        <v>2942400</v>
      </c>
      <c r="G34" s="5"/>
      <c r="H34" s="5"/>
      <c r="I34" s="5">
        <f>$M6 * (B34*B8)</f>
        <v>1471200</v>
      </c>
      <c r="J34" s="19">
        <f t="shared" si="2"/>
        <v>4413600</v>
      </c>
      <c r="K34" s="5"/>
      <c r="L34" s="5">
        <f>$J6 * (B34*B9)</f>
        <v>3310200</v>
      </c>
      <c r="M34" s="5"/>
      <c r="N34" s="19">
        <f t="shared" si="5"/>
        <v>3310200</v>
      </c>
      <c r="O34" s="5"/>
      <c r="P34" s="5">
        <f>$E6 * (B34*B10)</f>
        <v>8827200</v>
      </c>
      <c r="Q34" s="5"/>
      <c r="R34" s="5">
        <f>$G6 * (B34*B10)</f>
        <v>10788800</v>
      </c>
      <c r="S34" s="5"/>
      <c r="T34" s="19">
        <f t="shared" si="6"/>
        <v>19616000</v>
      </c>
      <c r="U34" s="20">
        <f t="shared" si="7"/>
        <v>27339800</v>
      </c>
    </row>
    <row r="35" spans="1:90">
      <c r="A35" s="15"/>
      <c r="B35" s="16">
        <v>23581</v>
      </c>
      <c r="C35" s="16" t="s">
        <v>69</v>
      </c>
      <c r="D35" s="17" t="s">
        <v>13</v>
      </c>
      <c r="E35" s="5">
        <f>$B6 * (B35*B8)</f>
        <v>16978320</v>
      </c>
      <c r="F35" s="5"/>
      <c r="G35" s="5"/>
      <c r="H35" s="5">
        <f>$L6 * (B35*B8)</f>
        <v>2829720</v>
      </c>
      <c r="I35" s="5"/>
      <c r="J35" s="19">
        <f t="shared" si="2"/>
        <v>19808040</v>
      </c>
      <c r="K35" s="5">
        <f>$E6 * (B35*B9)</f>
        <v>10611450</v>
      </c>
      <c r="L35" s="5"/>
      <c r="M35" s="5">
        <f>$K6 * (B35*B9)</f>
        <v>5187820</v>
      </c>
      <c r="N35" s="19">
        <f t="shared" si="5"/>
        <v>15799270</v>
      </c>
      <c r="O35" s="5"/>
      <c r="P35" s="5"/>
      <c r="Q35" s="5">
        <f>$F6 * (B25*B10)</f>
        <v>6511120</v>
      </c>
      <c r="R35" s="5"/>
      <c r="S35" s="5">
        <f>$H6 * (B35*B10)</f>
        <v>2829720</v>
      </c>
      <c r="T35" s="19">
        <f t="shared" si="6"/>
        <v>9340840</v>
      </c>
      <c r="U35" s="20">
        <f t="shared" si="7"/>
        <v>44948150</v>
      </c>
    </row>
    <row r="36" spans="1:90">
      <c r="A36" s="15"/>
      <c r="B36" s="16">
        <v>26077</v>
      </c>
      <c r="C36" s="16" t="s">
        <v>74</v>
      </c>
      <c r="D36" s="17" t="s">
        <v>15</v>
      </c>
      <c r="E36" s="5"/>
      <c r="F36" s="5"/>
      <c r="G36" s="5">
        <f>$K6 * (B36*B8)</f>
        <v>6884327.9999999991</v>
      </c>
      <c r="H36" s="5"/>
      <c r="I36" s="5">
        <f>$M6 * (B36*B8)</f>
        <v>1564620</v>
      </c>
      <c r="J36" s="19">
        <f t="shared" si="2"/>
        <v>8448948</v>
      </c>
      <c r="K36" s="5">
        <f>$E6 * (B36*B9)</f>
        <v>11734650</v>
      </c>
      <c r="L36" s="5"/>
      <c r="M36" s="5"/>
      <c r="N36" s="19">
        <f t="shared" si="5"/>
        <v>11734650</v>
      </c>
      <c r="O36" s="5">
        <f>$A6 * (B36*B10)</f>
        <v>6258480.0000000009</v>
      </c>
      <c r="P36" s="5"/>
      <c r="Q36" s="5"/>
      <c r="R36" s="5"/>
      <c r="S36" s="5">
        <f>$H6 * (B36*B10)</f>
        <v>3129240.0000000005</v>
      </c>
      <c r="T36" s="19">
        <f t="shared" si="6"/>
        <v>9387720.0000000019</v>
      </c>
      <c r="U36" s="20">
        <f t="shared" si="7"/>
        <v>29571318</v>
      </c>
    </row>
    <row r="37" spans="1:90">
      <c r="A37" s="21" t="s">
        <v>648</v>
      </c>
      <c r="B37" s="22">
        <f>SUM(B30:B36)</f>
        <v>212216</v>
      </c>
      <c r="C37" s="22"/>
      <c r="D37" s="23"/>
      <c r="E37" s="19">
        <f t="shared" ref="E37:T37" si="9">SUM(E30:E36)</f>
        <v>60221520</v>
      </c>
      <c r="F37" s="19">
        <f t="shared" si="9"/>
        <v>7115280</v>
      </c>
      <c r="G37" s="19">
        <f t="shared" si="9"/>
        <v>12849935.999999998</v>
      </c>
      <c r="H37" s="19">
        <f t="shared" si="9"/>
        <v>10036920</v>
      </c>
      <c r="I37" s="19">
        <f>SUM(I30:I36)</f>
        <v>11318100</v>
      </c>
      <c r="J37" s="19">
        <f t="shared" si="9"/>
        <v>101541756</v>
      </c>
      <c r="K37" s="19">
        <f t="shared" si="9"/>
        <v>84463200</v>
      </c>
      <c r="L37" s="19">
        <f t="shared" si="9"/>
        <v>11418300</v>
      </c>
      <c r="M37" s="19">
        <f t="shared" si="9"/>
        <v>12838100</v>
      </c>
      <c r="N37" s="19">
        <f t="shared" si="9"/>
        <v>108719600</v>
      </c>
      <c r="O37" s="19">
        <f t="shared" si="9"/>
        <v>23595360</v>
      </c>
      <c r="P37" s="19">
        <f t="shared" si="9"/>
        <v>16962120</v>
      </c>
      <c r="Q37" s="19">
        <f t="shared" si="9"/>
        <v>12838280</v>
      </c>
      <c r="R37" s="19">
        <f t="shared" si="9"/>
        <v>27272520</v>
      </c>
      <c r="S37" s="19">
        <f t="shared" si="9"/>
        <v>19811880</v>
      </c>
      <c r="T37" s="19">
        <f t="shared" si="9"/>
        <v>100480160</v>
      </c>
      <c r="U37" s="20">
        <f t="shared" si="7"/>
        <v>310741516</v>
      </c>
    </row>
    <row r="38" spans="1:90">
      <c r="A38" s="15">
        <v>2017</v>
      </c>
      <c r="B38" s="16">
        <v>42350</v>
      </c>
      <c r="C38" s="17" t="s">
        <v>43</v>
      </c>
      <c r="D38" s="17" t="s">
        <v>3</v>
      </c>
      <c r="E38" s="5"/>
      <c r="F38" s="5"/>
      <c r="G38" s="5"/>
      <c r="H38" s="5"/>
      <c r="I38" s="5">
        <f>$M6 * (B38*B8)</f>
        <v>2541000</v>
      </c>
      <c r="J38" s="19">
        <f>SUM(E38:I38)</f>
        <v>2541000</v>
      </c>
      <c r="K38" s="5">
        <f>$E6 * (B38*B9)</f>
        <v>19057500</v>
      </c>
      <c r="L38" s="5"/>
      <c r="M38" s="5"/>
      <c r="N38" s="19">
        <f>SUM(K38:M38)</f>
        <v>19057500</v>
      </c>
      <c r="O38" s="5"/>
      <c r="P38" s="5"/>
      <c r="Q38" s="5"/>
      <c r="R38" s="5"/>
      <c r="S38" s="5">
        <f>$H6 * (B38*B10)</f>
        <v>5082000</v>
      </c>
      <c r="T38" s="19">
        <f>SUM(O38:S38)</f>
        <v>5082000</v>
      </c>
      <c r="U38" s="20">
        <f>SUM(J38+N38+T38)</f>
        <v>26680500</v>
      </c>
    </row>
    <row r="39" spans="1:90">
      <c r="A39" s="15"/>
      <c r="B39" s="16">
        <v>36189</v>
      </c>
      <c r="C39" s="17" t="s">
        <v>48</v>
      </c>
      <c r="D39" s="17" t="s">
        <v>5</v>
      </c>
      <c r="E39" s="5"/>
      <c r="F39" s="5"/>
      <c r="G39" s="5">
        <f>$K6 * (B39*B8)</f>
        <v>9553895.9999999981</v>
      </c>
      <c r="H39" s="5"/>
      <c r="I39" s="5">
        <f>$M6 * (B39*B8)</f>
        <v>2171340</v>
      </c>
      <c r="J39" s="19">
        <f t="shared" ref="J39:J44" si="10">SUM(E39:I39)</f>
        <v>11725235.999999998</v>
      </c>
      <c r="K39" s="5">
        <f>$E6 * (B39*B9)</f>
        <v>16285050</v>
      </c>
      <c r="L39" s="5"/>
      <c r="M39" s="5"/>
      <c r="N39" s="19">
        <f t="shared" ref="N39:N44" si="11">SUM(K39:M39)</f>
        <v>16285050</v>
      </c>
      <c r="O39" s="5"/>
      <c r="P39" s="5">
        <f>$E6 * (B39*B10)</f>
        <v>13028040</v>
      </c>
      <c r="Q39" s="5"/>
      <c r="R39" s="5"/>
      <c r="S39" s="5">
        <f>$H6 * (B39*B10)</f>
        <v>4342680</v>
      </c>
      <c r="T39" s="19">
        <f t="shared" ref="T39:T44" si="12">SUM(O39:S39)</f>
        <v>17370720</v>
      </c>
      <c r="U39" s="20">
        <f t="shared" ref="U39:U44" si="13">SUM(J39+N39+T39)</f>
        <v>45381006</v>
      </c>
    </row>
    <row r="40" spans="1:90">
      <c r="A40" s="15"/>
      <c r="B40" s="17">
        <v>33508</v>
      </c>
      <c r="C40" s="17" t="s">
        <v>53</v>
      </c>
      <c r="D40" s="17" t="s">
        <v>644</v>
      </c>
      <c r="E40" s="5">
        <f>$B6 * (B40*B8)</f>
        <v>24125760</v>
      </c>
      <c r="F40" s="5"/>
      <c r="G40" s="5"/>
      <c r="H40" s="5"/>
      <c r="I40" s="5">
        <f>$M6 * (B40*B8)</f>
        <v>2010480</v>
      </c>
      <c r="J40" s="19">
        <f t="shared" si="10"/>
        <v>26136240</v>
      </c>
      <c r="K40" s="5">
        <f>$E6 * (B40*B9)</f>
        <v>15078600</v>
      </c>
      <c r="L40" s="5"/>
      <c r="M40" s="5">
        <f>$K6 * (B40*B9)</f>
        <v>7371760</v>
      </c>
      <c r="N40" s="19">
        <f t="shared" si="11"/>
        <v>22450360</v>
      </c>
      <c r="O40" s="5"/>
      <c r="P40" s="5">
        <f>$E6 * (B40*B10)</f>
        <v>12062880</v>
      </c>
      <c r="Q40" s="5"/>
      <c r="R40" s="5">
        <f>$G6 * (B40*B10)</f>
        <v>14743520</v>
      </c>
      <c r="S40" s="5">
        <f>$H6 * (B40*B10)</f>
        <v>4020960</v>
      </c>
      <c r="T40" s="19">
        <f t="shared" si="12"/>
        <v>30827360</v>
      </c>
      <c r="U40" s="20">
        <f t="shared" si="13"/>
        <v>79413960</v>
      </c>
    </row>
    <row r="41" spans="1:90">
      <c r="A41" s="15"/>
      <c r="B41" s="17">
        <v>21644</v>
      </c>
      <c r="C41" s="17" t="s">
        <v>58</v>
      </c>
      <c r="D41" s="17" t="s">
        <v>9</v>
      </c>
      <c r="E41" s="5"/>
      <c r="F41" s="5">
        <f>$C6 * (B41*B8)</f>
        <v>2597280</v>
      </c>
      <c r="G41" s="5"/>
      <c r="H41" s="5">
        <f>$L6 * (B41*B8)</f>
        <v>2597280</v>
      </c>
      <c r="I41" s="5">
        <f>$M6 * (B41*B8)</f>
        <v>1298640</v>
      </c>
      <c r="J41" s="19">
        <f t="shared" si="10"/>
        <v>6493200</v>
      </c>
      <c r="K41" s="5">
        <f>$E6 * (B41*B9)</f>
        <v>9739800</v>
      </c>
      <c r="L41" s="5">
        <f>$J6 * (B41*B9)</f>
        <v>2921940</v>
      </c>
      <c r="M41" s="5"/>
      <c r="N41" s="19">
        <f t="shared" si="11"/>
        <v>12661740</v>
      </c>
      <c r="O41" s="5"/>
      <c r="P41" s="5">
        <f>$E6 * (B41*B10)</f>
        <v>7791840</v>
      </c>
      <c r="Q41" s="5"/>
      <c r="R41" s="5"/>
      <c r="S41" s="5"/>
      <c r="T41" s="19">
        <f t="shared" si="12"/>
        <v>7791840</v>
      </c>
      <c r="U41" s="20">
        <f t="shared" si="13"/>
        <v>26946780</v>
      </c>
    </row>
    <row r="42" spans="1:90">
      <c r="A42" s="15"/>
      <c r="B42" s="17">
        <v>22911</v>
      </c>
      <c r="C42" s="17" t="s">
        <v>63</v>
      </c>
      <c r="D42" s="17" t="s">
        <v>645</v>
      </c>
      <c r="E42" s="5"/>
      <c r="F42" s="5">
        <f>$C6 * (B42*B8)</f>
        <v>2749320</v>
      </c>
      <c r="G42" s="5"/>
      <c r="H42" s="5"/>
      <c r="I42" s="5">
        <f>$M6 * (B42*B8)</f>
        <v>1374660</v>
      </c>
      <c r="J42" s="19">
        <f>SUM(E42:I42)</f>
        <v>4123980</v>
      </c>
      <c r="K42" s="5">
        <f>$E6 * (B42*B9)</f>
        <v>10309950</v>
      </c>
      <c r="L42" s="5"/>
      <c r="M42" s="5"/>
      <c r="N42" s="19">
        <f>SUM(K42:M42)</f>
        <v>10309950</v>
      </c>
      <c r="O42" s="5">
        <f>$A6 * (B42*B10)</f>
        <v>5498640</v>
      </c>
      <c r="P42" s="5"/>
      <c r="Q42" s="5">
        <f>$F6 * (B42*B10)</f>
        <v>6415080</v>
      </c>
      <c r="R42" s="5"/>
      <c r="S42" s="5"/>
      <c r="T42" s="19">
        <f>SUM(O42:S42)</f>
        <v>11913720</v>
      </c>
      <c r="U42" s="20">
        <f t="shared" si="13"/>
        <v>26347650</v>
      </c>
    </row>
    <row r="43" spans="1:90">
      <c r="A43" s="15"/>
      <c r="B43" s="17">
        <v>24191</v>
      </c>
      <c r="C43" s="17" t="s">
        <v>68</v>
      </c>
      <c r="D43" s="17" t="s">
        <v>13</v>
      </c>
      <c r="E43" s="5">
        <f>$B6 * (B43*B8)</f>
        <v>17417520</v>
      </c>
      <c r="F43" s="5"/>
      <c r="G43" s="5"/>
      <c r="H43" s="5"/>
      <c r="I43" s="5">
        <f>$M6 * (B43*B8)</f>
        <v>1451460</v>
      </c>
      <c r="J43" s="19">
        <f t="shared" si="10"/>
        <v>18868980</v>
      </c>
      <c r="K43" s="5">
        <f>$E6 * (B43*B9)</f>
        <v>10885950</v>
      </c>
      <c r="L43" s="5">
        <f>$J6 * (B43*B9)</f>
        <v>3265785</v>
      </c>
      <c r="M43" s="5"/>
      <c r="N43" s="19">
        <f t="shared" si="11"/>
        <v>14151735</v>
      </c>
      <c r="O43" s="5"/>
      <c r="P43" s="5"/>
      <c r="Q43" s="5"/>
      <c r="R43" s="5">
        <f>$G6 * (B43*B10)</f>
        <v>10644040</v>
      </c>
      <c r="S43" s="5"/>
      <c r="T43" s="19">
        <f t="shared" si="12"/>
        <v>10644040</v>
      </c>
      <c r="U43" s="20">
        <f t="shared" si="13"/>
        <v>43664755</v>
      </c>
    </row>
    <row r="44" spans="1:90">
      <c r="A44" s="15"/>
      <c r="B44" s="17">
        <v>25412</v>
      </c>
      <c r="C44" s="17" t="s">
        <v>73</v>
      </c>
      <c r="D44" s="17" t="s">
        <v>15</v>
      </c>
      <c r="E44" s="5"/>
      <c r="F44" s="5"/>
      <c r="G44" s="5"/>
      <c r="H44" s="5"/>
      <c r="I44" s="5">
        <f>$M6 * (B44*B8)</f>
        <v>1524720</v>
      </c>
      <c r="J44" s="19">
        <f t="shared" si="10"/>
        <v>1524720</v>
      </c>
      <c r="K44" s="5">
        <f>$E6 * (B44*B9)</f>
        <v>11435400</v>
      </c>
      <c r="L44" s="5"/>
      <c r="M44" s="5"/>
      <c r="N44" s="19">
        <f t="shared" si="11"/>
        <v>11435400</v>
      </c>
      <c r="O44" s="5"/>
      <c r="P44" s="5">
        <f>$E6 * (B44*B10)</f>
        <v>9148320.0000000019</v>
      </c>
      <c r="Q44" s="5"/>
      <c r="R44" s="5"/>
      <c r="S44" s="5">
        <f>$H6 * (B44*B10)</f>
        <v>3049440.0000000005</v>
      </c>
      <c r="T44" s="19">
        <f t="shared" si="12"/>
        <v>12197760.000000002</v>
      </c>
      <c r="U44" s="20">
        <f t="shared" si="13"/>
        <v>25157880</v>
      </c>
    </row>
    <row r="45" spans="1:90" s="23" customFormat="1">
      <c r="A45" s="21" t="s">
        <v>649</v>
      </c>
      <c r="B45" s="22">
        <f>SUM(B38:B44)</f>
        <v>206205</v>
      </c>
      <c r="C45" s="22"/>
      <c r="E45" s="19">
        <f t="shared" ref="E45:S45" si="14">SUM(E38:E44)</f>
        <v>41543280</v>
      </c>
      <c r="F45" s="19">
        <f t="shared" si="14"/>
        <v>5346600</v>
      </c>
      <c r="G45" s="19">
        <f t="shared" si="14"/>
        <v>9553895.9999999981</v>
      </c>
      <c r="H45" s="19">
        <f t="shared" si="14"/>
        <v>2597280</v>
      </c>
      <c r="I45" s="19">
        <f t="shared" si="14"/>
        <v>12372300</v>
      </c>
      <c r="J45" s="19">
        <f t="shared" si="14"/>
        <v>71413356</v>
      </c>
      <c r="K45" s="19">
        <f t="shared" si="14"/>
        <v>92792250</v>
      </c>
      <c r="L45" s="19">
        <f t="shared" si="14"/>
        <v>6187725</v>
      </c>
      <c r="M45" s="19">
        <f t="shared" si="14"/>
        <v>7371760</v>
      </c>
      <c r="N45" s="19">
        <f t="shared" si="14"/>
        <v>106351735</v>
      </c>
      <c r="O45" s="19">
        <f t="shared" si="14"/>
        <v>5498640</v>
      </c>
      <c r="P45" s="19">
        <f t="shared" si="14"/>
        <v>42031080</v>
      </c>
      <c r="Q45" s="19">
        <f>SUM(Q38:Q44)</f>
        <v>6415080</v>
      </c>
      <c r="R45" s="19">
        <f t="shared" si="14"/>
        <v>25387560</v>
      </c>
      <c r="S45" s="19">
        <f t="shared" si="14"/>
        <v>16495080</v>
      </c>
      <c r="T45" s="19">
        <f>SUM(T38:T44)</f>
        <v>95827440</v>
      </c>
      <c r="U45" s="20">
        <f>SUM(U38:U44)</f>
        <v>273592531</v>
      </c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</row>
    <row r="46" spans="1:90">
      <c r="A46" s="15">
        <v>2016</v>
      </c>
      <c r="B46" s="17">
        <v>40453</v>
      </c>
      <c r="C46" s="17" t="s">
        <v>42</v>
      </c>
      <c r="D46" s="17" t="s">
        <v>3</v>
      </c>
      <c r="E46" s="5"/>
      <c r="F46" s="5"/>
      <c r="G46" s="5"/>
      <c r="H46" s="5"/>
      <c r="I46" s="5">
        <f>$M6 * (B46*B8)</f>
        <v>2427180</v>
      </c>
      <c r="J46" s="19">
        <f t="shared" ref="J46:J52" si="15">SUM(E46:I46)</f>
        <v>2427180</v>
      </c>
      <c r="K46" s="5">
        <f>$E6 * (B46*B9)</f>
        <v>18203850</v>
      </c>
      <c r="L46" s="5"/>
      <c r="M46" s="5"/>
      <c r="N46" s="19">
        <f>SUM(K46:M46)</f>
        <v>18203850</v>
      </c>
      <c r="O46" s="5"/>
      <c r="P46" s="5"/>
      <c r="Q46" s="5">
        <f>$F6 * (B46*B10)</f>
        <v>11326840</v>
      </c>
      <c r="R46" s="5"/>
      <c r="S46" s="5"/>
      <c r="T46" s="19">
        <f>SUM(O46:S46)</f>
        <v>11326840</v>
      </c>
      <c r="U46" s="20">
        <f>SUM(J46+N46+T46)</f>
        <v>31957870</v>
      </c>
    </row>
    <row r="47" spans="1:90">
      <c r="A47" s="17"/>
      <c r="B47" s="17">
        <v>34008</v>
      </c>
      <c r="C47" s="17" t="s">
        <v>47</v>
      </c>
      <c r="D47" s="17" t="s">
        <v>5</v>
      </c>
      <c r="E47" s="5"/>
      <c r="F47" s="5"/>
      <c r="G47" s="5"/>
      <c r="H47" s="5"/>
      <c r="I47" s="5">
        <f>$M6 * (B47*B8)</f>
        <v>2040480</v>
      </c>
      <c r="J47" s="19">
        <f t="shared" si="15"/>
        <v>2040480</v>
      </c>
      <c r="K47" s="5">
        <f>$E6 * (B47*B9)</f>
        <v>15303600</v>
      </c>
      <c r="L47" s="5">
        <f>$J6 * (B47*B9)</f>
        <v>4591080</v>
      </c>
      <c r="M47" s="5"/>
      <c r="N47" s="19">
        <f t="shared" ref="N47:N52" si="16">SUM(K47:M47)</f>
        <v>19894680</v>
      </c>
      <c r="O47" s="5"/>
      <c r="P47" s="5">
        <f>$E6 * (B47*B10)</f>
        <v>12242880</v>
      </c>
      <c r="Q47" s="5">
        <f>$F6 * (B47*B10)</f>
        <v>9522240</v>
      </c>
      <c r="R47" s="5"/>
      <c r="S47" s="5">
        <f>$H6 * (B47*B9)</f>
        <v>5101200</v>
      </c>
      <c r="T47" s="19">
        <f t="shared" ref="T47:T52" si="17">SUM(O47:S47)</f>
        <v>26866320</v>
      </c>
      <c r="U47" s="20">
        <f t="shared" ref="U47:U52" si="18">SUM(J47+N47+T47)</f>
        <v>48801480</v>
      </c>
    </row>
    <row r="48" spans="1:90">
      <c r="A48" s="17"/>
      <c r="B48" s="17">
        <v>31395</v>
      </c>
      <c r="C48" s="17" t="s">
        <v>52</v>
      </c>
      <c r="D48" s="17" t="s">
        <v>644</v>
      </c>
      <c r="E48" s="5">
        <f>$M6 * (B48*B8)</f>
        <v>1883700</v>
      </c>
      <c r="F48" s="5"/>
      <c r="G48" s="5"/>
      <c r="H48" s="5">
        <f>$L6 * (B48*B8)</f>
        <v>3767400</v>
      </c>
      <c r="I48" s="5">
        <f>$M6 * (B48*B8)</f>
        <v>1883700</v>
      </c>
      <c r="J48" s="19">
        <f t="shared" si="15"/>
        <v>7534800</v>
      </c>
      <c r="K48" s="5">
        <f>$E6 * (B48*B9)</f>
        <v>14127750</v>
      </c>
      <c r="L48" s="5"/>
      <c r="M48" s="5"/>
      <c r="N48" s="19">
        <f t="shared" si="16"/>
        <v>14127750</v>
      </c>
      <c r="O48" s="5">
        <f>$A6 * (B48*B10)</f>
        <v>7534800</v>
      </c>
      <c r="P48" s="5"/>
      <c r="Q48" s="5"/>
      <c r="R48" s="5">
        <f>$G6 * (B48*B10)</f>
        <v>13813800</v>
      </c>
      <c r="S48" s="5"/>
      <c r="T48" s="19">
        <f t="shared" si="17"/>
        <v>21348600</v>
      </c>
      <c r="U48" s="20">
        <f t="shared" si="18"/>
        <v>43011150</v>
      </c>
    </row>
    <row r="49" spans="1:90">
      <c r="A49" s="17"/>
      <c r="B49" s="17">
        <v>21069</v>
      </c>
      <c r="C49" s="17" t="s">
        <v>57</v>
      </c>
      <c r="D49" s="17" t="s">
        <v>9</v>
      </c>
      <c r="E49" s="5"/>
      <c r="F49" s="5">
        <f>$C6 * (B49*B8)</f>
        <v>2528280</v>
      </c>
      <c r="G49" s="5"/>
      <c r="H49" s="5">
        <f>$L6 * (B49*B8)</f>
        <v>2528280</v>
      </c>
      <c r="I49" s="5">
        <f>$M6 * (B49*B8)</f>
        <v>1264140</v>
      </c>
      <c r="J49" s="19">
        <f t="shared" si="15"/>
        <v>6320700</v>
      </c>
      <c r="K49" s="5">
        <f>$E6 * (B49*B9)</f>
        <v>9481050</v>
      </c>
      <c r="L49" s="5"/>
      <c r="M49" s="5">
        <f>$K6 * (B49*B9)</f>
        <v>4635180</v>
      </c>
      <c r="N49" s="19">
        <f t="shared" si="16"/>
        <v>14116230</v>
      </c>
      <c r="O49" s="5"/>
      <c r="P49" s="5">
        <f>$E6 * (B49*B10)</f>
        <v>7584840</v>
      </c>
      <c r="Q49" s="5"/>
      <c r="R49" s="5">
        <f>$G6 * (B49*B10)</f>
        <v>9270360</v>
      </c>
      <c r="S49" s="5"/>
      <c r="T49" s="19">
        <f t="shared" si="17"/>
        <v>16855200</v>
      </c>
      <c r="U49" s="20">
        <f t="shared" si="18"/>
        <v>37292130</v>
      </c>
    </row>
    <row r="50" spans="1:90">
      <c r="A50" s="15"/>
      <c r="B50" s="17">
        <v>23049</v>
      </c>
      <c r="C50" s="17" t="s">
        <v>62</v>
      </c>
      <c r="D50" s="17" t="s">
        <v>645</v>
      </c>
      <c r="E50" s="5"/>
      <c r="F50" s="5"/>
      <c r="G50" s="5">
        <f>$K6 * (B50*B8)</f>
        <v>6084936</v>
      </c>
      <c r="H50" s="5"/>
      <c r="I50" s="5">
        <f>$M6 * (B50*B8)</f>
        <v>1382940</v>
      </c>
      <c r="J50" s="19">
        <f t="shared" si="15"/>
        <v>7467876</v>
      </c>
      <c r="K50" s="5">
        <f>$E6 * (B50*B9)</f>
        <v>10372050</v>
      </c>
      <c r="L50" s="5">
        <f>$J6 * (B50*B9)</f>
        <v>3111615</v>
      </c>
      <c r="M50" s="5"/>
      <c r="N50" s="19">
        <f t="shared" si="16"/>
        <v>13483665</v>
      </c>
      <c r="O50" s="5"/>
      <c r="P50" s="5"/>
      <c r="Q50" s="5"/>
      <c r="R50" s="5"/>
      <c r="S50" s="5"/>
      <c r="T50" s="19">
        <f t="shared" si="17"/>
        <v>0</v>
      </c>
      <c r="U50" s="20">
        <f t="shared" si="18"/>
        <v>20951541</v>
      </c>
    </row>
    <row r="51" spans="1:90">
      <c r="A51" s="15"/>
      <c r="B51" s="17">
        <v>22879</v>
      </c>
      <c r="C51" s="17" t="s">
        <v>67</v>
      </c>
      <c r="D51" s="17" t="s">
        <v>13</v>
      </c>
      <c r="E51" s="5">
        <f>$M6 * (B51*B8)</f>
        <v>1372740</v>
      </c>
      <c r="F51" s="5"/>
      <c r="G51" s="5">
        <f>$K6 * (B51*B8)</f>
        <v>6040056</v>
      </c>
      <c r="H51" s="5"/>
      <c r="I51" s="5">
        <f>$M6 * (B51*B8)</f>
        <v>1372740</v>
      </c>
      <c r="J51" s="19">
        <f t="shared" si="15"/>
        <v>8785536</v>
      </c>
      <c r="K51" s="5">
        <f>$E6 * (B51*B9)</f>
        <v>10295550</v>
      </c>
      <c r="L51" s="5"/>
      <c r="M51" s="5">
        <f>$K6 * (B51*B9)</f>
        <v>5033380</v>
      </c>
      <c r="N51" s="19">
        <f t="shared" si="16"/>
        <v>15328930</v>
      </c>
      <c r="O51" s="5">
        <f>$A6 * (B51*B10)</f>
        <v>5490960</v>
      </c>
      <c r="P51" s="5"/>
      <c r="Q51" s="5">
        <f>$F6 * (B51*B10)</f>
        <v>6406120</v>
      </c>
      <c r="R51" s="5"/>
      <c r="S51" s="5">
        <f>$H6 * (B51*B10)</f>
        <v>2745480</v>
      </c>
      <c r="T51" s="19">
        <f t="shared" si="17"/>
        <v>14642560</v>
      </c>
      <c r="U51" s="20">
        <f t="shared" si="18"/>
        <v>38757026</v>
      </c>
    </row>
    <row r="52" spans="1:90">
      <c r="A52" s="15"/>
      <c r="B52" s="17">
        <v>23515</v>
      </c>
      <c r="C52" s="17" t="s">
        <v>72</v>
      </c>
      <c r="D52" s="17" t="s">
        <v>15</v>
      </c>
      <c r="E52" s="5"/>
      <c r="F52" s="5">
        <f>$C6 * (B52*B8)</f>
        <v>2821800</v>
      </c>
      <c r="G52" s="5"/>
      <c r="H52" s="5"/>
      <c r="I52" s="5">
        <f>$M6 * (B52*B8)</f>
        <v>1410900</v>
      </c>
      <c r="J52" s="19">
        <f t="shared" si="15"/>
        <v>4232700</v>
      </c>
      <c r="K52" s="5">
        <f>$E6 * (B52*B9)</f>
        <v>10581750</v>
      </c>
      <c r="L52" s="5"/>
      <c r="M52" s="5"/>
      <c r="N52" s="19">
        <f t="shared" si="16"/>
        <v>10581750</v>
      </c>
      <c r="O52" s="5"/>
      <c r="P52" s="5"/>
      <c r="Q52" s="5">
        <f>$F6 * (B52*B10)</f>
        <v>6584200</v>
      </c>
      <c r="R52" s="5"/>
      <c r="S52" s="5"/>
      <c r="T52" s="19">
        <f t="shared" si="17"/>
        <v>6584200</v>
      </c>
      <c r="U52" s="20">
        <f t="shared" si="18"/>
        <v>21398650</v>
      </c>
    </row>
    <row r="53" spans="1:90" s="23" customFormat="1">
      <c r="A53" s="21" t="s">
        <v>650</v>
      </c>
      <c r="B53" s="24">
        <f>SUM(B46:B52)</f>
        <v>196368</v>
      </c>
      <c r="C53" s="24"/>
      <c r="E53" s="19">
        <f>SUM(E46:E52)</f>
        <v>3256440</v>
      </c>
      <c r="F53" s="19">
        <f t="shared" ref="F53:R53" si="19">SUM(F46:F52)</f>
        <v>5350080</v>
      </c>
      <c r="G53" s="19">
        <f t="shared" si="19"/>
        <v>12124992</v>
      </c>
      <c r="H53" s="19">
        <f t="shared" si="19"/>
        <v>6295680</v>
      </c>
      <c r="I53" s="19">
        <f t="shared" si="19"/>
        <v>11782080</v>
      </c>
      <c r="J53" s="19">
        <f t="shared" si="19"/>
        <v>38809272</v>
      </c>
      <c r="K53" s="19">
        <f t="shared" si="19"/>
        <v>88365600</v>
      </c>
      <c r="L53" s="19">
        <f t="shared" si="19"/>
        <v>7702695</v>
      </c>
      <c r="M53" s="19">
        <f t="shared" si="19"/>
        <v>9668560</v>
      </c>
      <c r="N53" s="19">
        <f t="shared" si="19"/>
        <v>105736855</v>
      </c>
      <c r="O53" s="19">
        <f t="shared" si="19"/>
        <v>13025760</v>
      </c>
      <c r="P53" s="19">
        <f t="shared" si="19"/>
        <v>19827720</v>
      </c>
      <c r="Q53" s="19">
        <f t="shared" si="19"/>
        <v>33839400</v>
      </c>
      <c r="R53" s="19">
        <f t="shared" si="19"/>
        <v>23084160</v>
      </c>
      <c r="S53" s="19">
        <f>SUM(S46:S52)</f>
        <v>7846680</v>
      </c>
      <c r="T53" s="19">
        <f>SUM(T46:T52)</f>
        <v>97623720</v>
      </c>
      <c r="U53" s="20">
        <f>SUM(J53+N53+T53)</f>
        <v>242169847</v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</row>
    <row r="54" spans="1:90">
      <c r="A54" s="25" t="s">
        <v>643</v>
      </c>
      <c r="B54" s="26">
        <f>B21+B29+B37+B45+B53</f>
        <v>1058515</v>
      </c>
      <c r="C54" s="26"/>
      <c r="D54" s="27"/>
      <c r="E54" s="20">
        <f>SUM(E21+E29+E37+E45+E53)</f>
        <v>182146680</v>
      </c>
      <c r="F54" s="20">
        <f>SUM(F21+F29+F37+F45+F53)</f>
        <v>39594840</v>
      </c>
      <c r="G54" s="20">
        <f>SUM(G21+G29+G37+G45+G53)</f>
        <v>57158904</v>
      </c>
      <c r="H54" s="20">
        <f>SUM(H21+H29+H37+H45+H53)</f>
        <v>32157120</v>
      </c>
      <c r="I54" s="20">
        <f>SUM(I21+I29+I37+I45+I53)</f>
        <v>54539460</v>
      </c>
      <c r="J54" s="20">
        <f>SUM(J37+J29+J21+J45+J53)</f>
        <v>365597004</v>
      </c>
      <c r="K54" s="20">
        <f>K21+K29+K37+K45+K53</f>
        <v>326717550</v>
      </c>
      <c r="L54" s="20">
        <f>L21+L29+L37+L45+L53</f>
        <v>70157205</v>
      </c>
      <c r="M54" s="20">
        <f>M21+M29+M37+M45+M53</f>
        <v>60230500</v>
      </c>
      <c r="N54" s="20">
        <f>N21+N29+N37+N45+N53</f>
        <v>457105255</v>
      </c>
      <c r="O54" s="20">
        <f>SUM(O21+O29+O37+O45+O53)</f>
        <v>74200320</v>
      </c>
      <c r="P54" s="20">
        <f t="shared" ref="P54:R54" si="20">SUM(P21+P29+P37+P45+P53)</f>
        <v>151408800</v>
      </c>
      <c r="Q54" s="20">
        <f t="shared" si="20"/>
        <v>92856960</v>
      </c>
      <c r="R54" s="20">
        <f t="shared" si="20"/>
        <v>122429560</v>
      </c>
      <c r="S54" s="20">
        <f>SUM(S21+S29+S37+S45+S53)</f>
        <v>71745360</v>
      </c>
      <c r="T54" s="20">
        <f>SUM(T21+T29+T37+T45+T53)</f>
        <v>512641000</v>
      </c>
      <c r="U54" s="28">
        <f>SUM(U37+U29+U21+U45+U53)</f>
        <v>1204050139</v>
      </c>
    </row>
    <row r="61" spans="1:90">
      <c r="F61" s="5"/>
      <c r="G61" s="5"/>
      <c r="H61" s="5"/>
    </row>
    <row r="63" spans="1:90">
      <c r="F63" s="5"/>
      <c r="G63" s="5"/>
      <c r="H6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ModelID</vt:lpstr>
      <vt:lpstr>ModYear</vt:lpstr>
      <vt:lpstr>YearID</vt:lpstr>
      <vt:lpstr>RegID</vt:lpstr>
      <vt:lpstr>Ontario</vt:lpstr>
      <vt:lpstr>Quebec</vt:lpstr>
      <vt:lpstr>British Columbia</vt:lpstr>
      <vt:lpstr>Alberta</vt:lpstr>
      <vt:lpstr>Manitoba</vt:lpstr>
      <vt:lpstr>Saskatchewan</vt:lpstr>
      <vt:lpstr>Nova Scotia</vt:lpstr>
      <vt:lpstr>New Brunswick</vt:lpstr>
      <vt:lpstr>NewFoundland and Labrador</vt:lpstr>
      <vt:lpstr>Prince Edward Island</vt:lpstr>
      <vt:lpstr>Northwest Territories</vt:lpstr>
      <vt:lpstr>Yukon</vt:lpstr>
      <vt:lpstr>Nunavut</vt:lpstr>
      <vt:lpstr>Repairs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Alireza Dehghan</dc:creator>
  <cp:keywords/>
  <dc:description/>
  <cp:lastModifiedBy>Monika Szucs</cp:lastModifiedBy>
  <cp:revision/>
  <dcterms:created xsi:type="dcterms:W3CDTF">2022-03-22T03:20:20Z</dcterms:created>
  <dcterms:modified xsi:type="dcterms:W3CDTF">2022-04-02T03:01:19Z</dcterms:modified>
  <cp:category/>
  <cp:contentStatus/>
</cp:coreProperties>
</file>