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9915FFE-6D15-480F-ACA9-08C19A24E24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gólnie" sheetId="1" r:id="rId1"/>
    <sheet name="1 Talia" sheetId="2" r:id="rId2"/>
    <sheet name="2 Talie" sheetId="3" r:id="rId3"/>
    <sheet name="3 Talie" sheetId="4" r:id="rId4"/>
    <sheet name="4 Tali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5" l="1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C22" i="5"/>
  <c r="D22" i="5"/>
  <c r="E22" i="5"/>
  <c r="B22" i="5"/>
  <c r="S33" i="5"/>
  <c r="S32" i="5"/>
  <c r="S31" i="5"/>
  <c r="S30" i="5"/>
  <c r="S29" i="5"/>
  <c r="S28" i="5"/>
  <c r="S27" i="5"/>
  <c r="S26" i="5"/>
  <c r="S25" i="5"/>
  <c r="S24" i="5"/>
  <c r="S23" i="5"/>
  <c r="S22" i="5"/>
  <c r="B23" i="3" l="1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C22" i="3"/>
  <c r="D22" i="3"/>
  <c r="E22" i="3"/>
  <c r="B22" i="3"/>
  <c r="U33" i="3"/>
  <c r="U32" i="3"/>
  <c r="U31" i="3"/>
  <c r="U30" i="3"/>
  <c r="U29" i="3"/>
  <c r="U28" i="3"/>
  <c r="U27" i="3"/>
  <c r="U26" i="3"/>
  <c r="U25" i="3"/>
  <c r="U24" i="3"/>
  <c r="U23" i="3"/>
  <c r="U22" i="3"/>
  <c r="N33" i="3"/>
  <c r="N32" i="3"/>
  <c r="N31" i="3"/>
  <c r="N30" i="3"/>
  <c r="N29" i="3"/>
  <c r="N28" i="3"/>
  <c r="N27" i="3"/>
  <c r="N26" i="3"/>
  <c r="N25" i="3"/>
  <c r="N24" i="3"/>
  <c r="N23" i="3"/>
  <c r="N22" i="3"/>
  <c r="M33" i="5" l="1"/>
  <c r="M32" i="5"/>
  <c r="M31" i="5"/>
  <c r="M30" i="5"/>
  <c r="M29" i="5"/>
  <c r="M28" i="5"/>
  <c r="M27" i="5"/>
  <c r="M26" i="5"/>
  <c r="M25" i="5"/>
  <c r="M24" i="5"/>
  <c r="M23" i="5"/>
  <c r="M22" i="5"/>
  <c r="B23" i="4" l="1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C22" i="4"/>
  <c r="D22" i="4"/>
  <c r="E22" i="4"/>
  <c r="U38" i="4"/>
  <c r="U39" i="4"/>
  <c r="U40" i="4"/>
  <c r="U41" i="4"/>
  <c r="U42" i="4"/>
  <c r="U43" i="4"/>
  <c r="U44" i="4"/>
  <c r="U45" i="4"/>
  <c r="U46" i="4"/>
  <c r="U47" i="4"/>
  <c r="U48" i="4"/>
  <c r="B22" i="4" l="1"/>
  <c r="N48" i="4"/>
  <c r="G48" i="4"/>
  <c r="N47" i="4"/>
  <c r="G47" i="4"/>
  <c r="N46" i="4"/>
  <c r="G46" i="4"/>
  <c r="N45" i="4"/>
  <c r="G45" i="4"/>
  <c r="N44" i="4"/>
  <c r="G44" i="4"/>
  <c r="N43" i="4"/>
  <c r="G43" i="4"/>
  <c r="N42" i="4"/>
  <c r="G42" i="4"/>
  <c r="N41" i="4"/>
  <c r="G41" i="4"/>
  <c r="N40" i="4"/>
  <c r="G40" i="4"/>
  <c r="N39" i="4"/>
  <c r="G39" i="4"/>
  <c r="N38" i="4"/>
  <c r="G38" i="4"/>
  <c r="U37" i="4"/>
  <c r="N37" i="4"/>
  <c r="G37" i="4"/>
  <c r="AB33" i="4"/>
  <c r="U33" i="4"/>
  <c r="N33" i="4"/>
  <c r="AB32" i="4"/>
  <c r="U32" i="4"/>
  <c r="N32" i="4"/>
  <c r="AB31" i="4"/>
  <c r="U31" i="4"/>
  <c r="N31" i="4"/>
  <c r="AB30" i="4"/>
  <c r="U30" i="4"/>
  <c r="N30" i="4"/>
  <c r="AB29" i="4"/>
  <c r="U29" i="4"/>
  <c r="N29" i="4"/>
  <c r="AB28" i="4"/>
  <c r="U28" i="4"/>
  <c r="N28" i="4"/>
  <c r="AB27" i="4"/>
  <c r="U27" i="4"/>
  <c r="N27" i="4"/>
  <c r="AB26" i="4"/>
  <c r="U26" i="4"/>
  <c r="N26" i="4"/>
  <c r="AB25" i="4"/>
  <c r="U25" i="4"/>
  <c r="N25" i="4"/>
  <c r="AB24" i="4"/>
  <c r="U24" i="4"/>
  <c r="N24" i="4"/>
  <c r="AB23" i="4"/>
  <c r="U23" i="4"/>
  <c r="N23" i="4"/>
  <c r="AB22" i="4"/>
  <c r="U22" i="4"/>
  <c r="N22" i="4"/>
  <c r="X3" i="4" l="1"/>
  <c r="X4" i="4"/>
  <c r="X5" i="4"/>
  <c r="X6" i="4"/>
  <c r="X7" i="4"/>
  <c r="X8" i="4"/>
  <c r="X9" i="4"/>
  <c r="X10" i="4"/>
  <c r="X11" i="4"/>
  <c r="X12" i="4"/>
  <c r="X13" i="4"/>
  <c r="X2" i="4"/>
  <c r="Z20" i="2" l="1"/>
  <c r="Z21" i="2"/>
  <c r="Z22" i="2"/>
  <c r="Z23" i="2"/>
  <c r="Z24" i="2"/>
  <c r="Z25" i="2"/>
  <c r="Z26" i="2"/>
  <c r="Z27" i="2"/>
  <c r="Z28" i="2"/>
  <c r="Z29" i="2"/>
  <c r="Z30" i="2"/>
  <c r="AD12" i="2" l="1"/>
  <c r="E20" i="2"/>
  <c r="E21" i="2"/>
  <c r="E22" i="2"/>
  <c r="E23" i="2"/>
  <c r="E24" i="2"/>
  <c r="E25" i="2"/>
  <c r="E26" i="2"/>
  <c r="E27" i="2"/>
  <c r="E28" i="2"/>
  <c r="E29" i="2"/>
  <c r="E30" i="2"/>
  <c r="D20" i="2"/>
  <c r="D21" i="2"/>
  <c r="D22" i="2"/>
  <c r="D23" i="2"/>
  <c r="D24" i="2"/>
  <c r="D25" i="2"/>
  <c r="D26" i="2"/>
  <c r="D27" i="2"/>
  <c r="D28" i="2"/>
  <c r="D29" i="2"/>
  <c r="D30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T20" i="2"/>
  <c r="T21" i="2"/>
  <c r="T22" i="2"/>
  <c r="T23" i="2"/>
  <c r="T24" i="2"/>
  <c r="T25" i="2"/>
  <c r="T26" i="2"/>
  <c r="T27" i="2"/>
  <c r="T28" i="2"/>
  <c r="T29" i="2"/>
  <c r="T30" i="2"/>
  <c r="C19" i="2"/>
  <c r="D19" i="2"/>
  <c r="E19" i="2"/>
  <c r="B19" i="2"/>
  <c r="T19" i="2"/>
  <c r="R3" i="2"/>
  <c r="R4" i="2"/>
  <c r="R5" i="2"/>
  <c r="R6" i="2"/>
  <c r="R7" i="2"/>
  <c r="R8" i="2"/>
  <c r="R9" i="2"/>
  <c r="R10" i="2"/>
  <c r="R11" i="2"/>
  <c r="R12" i="2"/>
  <c r="R13" i="2"/>
  <c r="X12" i="2"/>
  <c r="L3" i="2"/>
  <c r="L4" i="2"/>
  <c r="L5" i="2"/>
  <c r="L6" i="2"/>
  <c r="L7" i="2"/>
  <c r="L8" i="2"/>
  <c r="L9" i="2"/>
  <c r="L10" i="2"/>
  <c r="L11" i="2"/>
  <c r="L12" i="2"/>
  <c r="L13" i="2"/>
  <c r="H22" i="2" l="1"/>
  <c r="H21" i="2"/>
  <c r="H28" i="2"/>
  <c r="F30" i="2"/>
  <c r="G30" i="2"/>
  <c r="H30" i="2"/>
  <c r="F29" i="2"/>
  <c r="G29" i="2"/>
  <c r="H29" i="2"/>
  <c r="G28" i="2"/>
  <c r="F28" i="2"/>
  <c r="H27" i="2"/>
  <c r="G27" i="2"/>
  <c r="F27" i="2"/>
  <c r="H26" i="2"/>
  <c r="F26" i="2"/>
  <c r="G26" i="2"/>
  <c r="G25" i="2"/>
  <c r="F25" i="2"/>
  <c r="H25" i="2"/>
  <c r="G24" i="2"/>
  <c r="F24" i="2"/>
  <c r="H24" i="2"/>
  <c r="H23" i="2"/>
  <c r="F23" i="2"/>
  <c r="G23" i="2"/>
  <c r="G22" i="2"/>
  <c r="F22" i="2"/>
  <c r="F21" i="2"/>
  <c r="G21" i="2"/>
  <c r="H20" i="2"/>
  <c r="G20" i="2"/>
  <c r="F20" i="2"/>
  <c r="R13" i="4"/>
  <c r="R12" i="4"/>
  <c r="R11" i="4"/>
  <c r="R10" i="4"/>
  <c r="R9" i="4"/>
  <c r="R8" i="4"/>
  <c r="R7" i="4"/>
  <c r="R6" i="4"/>
  <c r="R5" i="4"/>
  <c r="R4" i="4"/>
  <c r="R3" i="4"/>
  <c r="R2" i="4"/>
  <c r="L13" i="4"/>
  <c r="L12" i="4"/>
  <c r="L11" i="4"/>
  <c r="L10" i="4"/>
  <c r="L9" i="4"/>
  <c r="L8" i="4"/>
  <c r="L7" i="4"/>
  <c r="L6" i="4"/>
  <c r="L5" i="4"/>
  <c r="L4" i="4"/>
  <c r="L3" i="4"/>
  <c r="L2" i="4"/>
  <c r="R13" i="5"/>
  <c r="R12" i="5"/>
  <c r="R11" i="5"/>
  <c r="R10" i="5"/>
  <c r="R9" i="5"/>
  <c r="R8" i="5"/>
  <c r="R7" i="5"/>
  <c r="R6" i="5"/>
  <c r="R5" i="5"/>
  <c r="R4" i="5"/>
  <c r="R3" i="5"/>
  <c r="R2" i="5"/>
  <c r="L13" i="5"/>
  <c r="L12" i="5"/>
  <c r="L11" i="5"/>
  <c r="L10" i="5"/>
  <c r="L9" i="5"/>
  <c r="L8" i="5"/>
  <c r="L7" i="5"/>
  <c r="L6" i="5"/>
  <c r="L5" i="5"/>
  <c r="L4" i="5"/>
  <c r="L3" i="5"/>
  <c r="L2" i="5"/>
  <c r="AC13" i="1"/>
  <c r="AE13" i="1"/>
  <c r="Z12" i="1"/>
  <c r="AC12" i="1"/>
  <c r="AB12" i="1"/>
  <c r="AE12" i="1"/>
  <c r="AA12" i="1" s="1"/>
  <c r="Z11" i="1"/>
  <c r="AC11" i="1"/>
  <c r="AB11" i="1"/>
  <c r="AE11" i="1"/>
  <c r="Z10" i="1"/>
  <c r="AC10" i="1"/>
  <c r="AB10" i="1"/>
  <c r="AE10" i="1"/>
  <c r="AA10" i="1" s="1"/>
  <c r="AC9" i="1"/>
  <c r="AB9" i="1"/>
  <c r="AE9" i="1"/>
  <c r="Z8" i="1"/>
  <c r="AC8" i="1"/>
  <c r="AB8" i="1"/>
  <c r="AE8" i="1"/>
  <c r="AA8" i="1" s="1"/>
  <c r="Z7" i="1"/>
  <c r="AC7" i="1"/>
  <c r="AB7" i="1"/>
  <c r="AE7" i="1"/>
  <c r="Z6" i="1"/>
  <c r="AC6" i="1"/>
  <c r="AB6" i="1"/>
  <c r="AE6" i="1"/>
  <c r="AA6" i="1" s="1"/>
  <c r="Z5" i="1"/>
  <c r="AC5" i="1"/>
  <c r="AB5" i="1"/>
  <c r="Z4" i="1"/>
  <c r="AC4" i="1"/>
  <c r="AB4" i="1"/>
  <c r="AE4" i="1"/>
  <c r="Z3" i="1"/>
  <c r="AC3" i="1"/>
  <c r="AB3" i="1"/>
  <c r="AE3" i="1"/>
  <c r="Z2" i="1"/>
  <c r="AB2" i="1"/>
  <c r="AE2" i="1"/>
  <c r="R13" i="1"/>
  <c r="T13" i="1"/>
  <c r="R12" i="1"/>
  <c r="U12" i="1"/>
  <c r="T12" i="1"/>
  <c r="W12" i="1"/>
  <c r="R11" i="1"/>
  <c r="U11" i="1"/>
  <c r="T11" i="1"/>
  <c r="W11" i="1"/>
  <c r="S11" i="1" s="1"/>
  <c r="R10" i="1"/>
  <c r="U10" i="1"/>
  <c r="T10" i="1"/>
  <c r="W10" i="1"/>
  <c r="S10" i="1" s="1"/>
  <c r="R9" i="1"/>
  <c r="U9" i="1"/>
  <c r="T9" i="1"/>
  <c r="W9" i="1"/>
  <c r="S9" i="1" s="1"/>
  <c r="R8" i="1"/>
  <c r="U8" i="1"/>
  <c r="T8" i="1"/>
  <c r="W8" i="1"/>
  <c r="S8" i="1" s="1"/>
  <c r="R7" i="1"/>
  <c r="U7" i="1"/>
  <c r="T7" i="1"/>
  <c r="W7" i="1"/>
  <c r="S7" i="1" s="1"/>
  <c r="R6" i="1"/>
  <c r="U6" i="1"/>
  <c r="T6" i="1"/>
  <c r="W6" i="1"/>
  <c r="S6" i="1" s="1"/>
  <c r="R5" i="1"/>
  <c r="U5" i="1"/>
  <c r="T5" i="1"/>
  <c r="W5" i="1"/>
  <c r="S5" i="1" s="1"/>
  <c r="R4" i="1"/>
  <c r="U4" i="1"/>
  <c r="T4" i="1"/>
  <c r="W4" i="1"/>
  <c r="S4" i="1" s="1"/>
  <c r="R3" i="1"/>
  <c r="U3" i="1"/>
  <c r="T3" i="1"/>
  <c r="W3" i="1"/>
  <c r="S3" i="1" s="1"/>
  <c r="R2" i="1"/>
  <c r="U2" i="1"/>
  <c r="T2" i="1"/>
  <c r="W2" i="1"/>
  <c r="S2" i="1" s="1"/>
  <c r="F13" i="4"/>
  <c r="F12" i="4"/>
  <c r="F11" i="4"/>
  <c r="F10" i="4"/>
  <c r="F9" i="4"/>
  <c r="F8" i="4"/>
  <c r="F7" i="4"/>
  <c r="F6" i="4"/>
  <c r="F5" i="4"/>
  <c r="F4" i="4"/>
  <c r="F3" i="4"/>
  <c r="F2" i="4"/>
  <c r="F13" i="5"/>
  <c r="F12" i="5"/>
  <c r="F11" i="5"/>
  <c r="F10" i="5"/>
  <c r="F9" i="5"/>
  <c r="F8" i="5"/>
  <c r="F7" i="5"/>
  <c r="F6" i="5"/>
  <c r="F5" i="5"/>
  <c r="F4" i="5"/>
  <c r="F3" i="5"/>
  <c r="F2" i="5"/>
  <c r="O3" i="1"/>
  <c r="L3" i="1"/>
  <c r="M3" i="1"/>
  <c r="J3" i="1"/>
  <c r="O4" i="1"/>
  <c r="L4" i="1"/>
  <c r="M4" i="1"/>
  <c r="J4" i="1"/>
  <c r="O5" i="1"/>
  <c r="L5" i="1"/>
  <c r="M5" i="1"/>
  <c r="J5" i="1"/>
  <c r="O6" i="1"/>
  <c r="L6" i="1"/>
  <c r="M6" i="1"/>
  <c r="J6" i="1"/>
  <c r="O7" i="1"/>
  <c r="K7" i="1" s="1"/>
  <c r="L7" i="1"/>
  <c r="M7" i="1"/>
  <c r="J7" i="1"/>
  <c r="O8" i="1"/>
  <c r="L8" i="1"/>
  <c r="M8" i="1"/>
  <c r="J8" i="1"/>
  <c r="O9" i="1"/>
  <c r="K9" i="1" s="1"/>
  <c r="L9" i="1"/>
  <c r="M9" i="1"/>
  <c r="J9" i="1"/>
  <c r="O10" i="1"/>
  <c r="K10" i="1" s="1"/>
  <c r="L10" i="1"/>
  <c r="M10" i="1"/>
  <c r="J10" i="1"/>
  <c r="O11" i="1"/>
  <c r="K11" i="1" s="1"/>
  <c r="L11" i="1"/>
  <c r="M11" i="1"/>
  <c r="J11" i="1"/>
  <c r="O12" i="1"/>
  <c r="K12" i="1" s="1"/>
  <c r="L12" i="1"/>
  <c r="M12" i="1"/>
  <c r="J12" i="1"/>
  <c r="O13" i="1"/>
  <c r="K13" i="1" s="1"/>
  <c r="L13" i="1"/>
  <c r="M13" i="1"/>
  <c r="J13" i="1"/>
  <c r="L2" i="1"/>
  <c r="M2" i="1"/>
  <c r="J2" i="1"/>
  <c r="O2" i="1"/>
  <c r="K2" i="1" s="1"/>
  <c r="U13" i="3"/>
  <c r="U12" i="3"/>
  <c r="U11" i="3"/>
  <c r="U10" i="3"/>
  <c r="U9" i="3"/>
  <c r="U8" i="3"/>
  <c r="U7" i="3"/>
  <c r="U6" i="3"/>
  <c r="U5" i="3"/>
  <c r="U4" i="3"/>
  <c r="U3" i="3"/>
  <c r="U2" i="3"/>
  <c r="K8" i="1" l="1"/>
  <c r="K6" i="1"/>
  <c r="K4" i="1"/>
  <c r="AA4" i="1"/>
  <c r="AA2" i="1"/>
  <c r="K5" i="1"/>
  <c r="K3" i="1"/>
  <c r="AA11" i="1"/>
  <c r="S12" i="1"/>
  <c r="AA7" i="1"/>
  <c r="AA3" i="1"/>
  <c r="F25" i="3"/>
  <c r="F33" i="3"/>
  <c r="F31" i="3"/>
  <c r="G25" i="3"/>
  <c r="N5" i="1" s="1"/>
  <c r="G29" i="3"/>
  <c r="N9" i="1" s="1"/>
  <c r="G33" i="3"/>
  <c r="N13" i="1" s="1"/>
  <c r="F33" i="5"/>
  <c r="G29" i="5"/>
  <c r="AD9" i="1" s="1"/>
  <c r="G23" i="5"/>
  <c r="AD3" i="1" s="1"/>
  <c r="G33" i="5"/>
  <c r="AD13" i="1" s="1"/>
  <c r="Z9" i="1"/>
  <c r="AA9" i="1" s="1"/>
  <c r="G22" i="5"/>
  <c r="AD2" i="1" s="1"/>
  <c r="G26" i="5"/>
  <c r="AD6" i="1" s="1"/>
  <c r="F25" i="5"/>
  <c r="AC2" i="1"/>
  <c r="Z13" i="1"/>
  <c r="AA13" i="1" s="1"/>
  <c r="G30" i="5"/>
  <c r="AD10" i="1" s="1"/>
  <c r="F24" i="5"/>
  <c r="AE5" i="1"/>
  <c r="AA5" i="1" s="1"/>
  <c r="AB13" i="1"/>
  <c r="G33" i="4"/>
  <c r="V13" i="1" s="1"/>
  <c r="U13" i="1"/>
  <c r="F33" i="4"/>
  <c r="W13" i="1"/>
  <c r="S13" i="1" s="1"/>
  <c r="G23" i="4"/>
  <c r="V3" i="1" s="1"/>
  <c r="G25" i="4"/>
  <c r="V5" i="1" s="1"/>
  <c r="G27" i="4"/>
  <c r="V7" i="1" s="1"/>
  <c r="G29" i="4"/>
  <c r="V9" i="1" s="1"/>
  <c r="G31" i="4"/>
  <c r="V11" i="1" s="1"/>
  <c r="G22" i="4"/>
  <c r="V2" i="1" s="1"/>
  <c r="G30" i="4"/>
  <c r="V10" i="1" s="1"/>
  <c r="G28" i="4"/>
  <c r="V8" i="1" s="1"/>
  <c r="F32" i="4"/>
  <c r="F25" i="4"/>
  <c r="F24" i="4"/>
  <c r="G26" i="4"/>
  <c r="V6" i="1" s="1"/>
  <c r="F29" i="4"/>
  <c r="F28" i="5"/>
  <c r="F29" i="5"/>
  <c r="F32" i="5"/>
  <c r="G28" i="5"/>
  <c r="AD8" i="1" s="1"/>
  <c r="G27" i="5"/>
  <c r="AD7" i="1" s="1"/>
  <c r="G32" i="5"/>
  <c r="AD12" i="1" s="1"/>
  <c r="F22" i="5"/>
  <c r="G25" i="5"/>
  <c r="AD5" i="1" s="1"/>
  <c r="G31" i="5"/>
  <c r="AD11" i="1" s="1"/>
  <c r="F26" i="5"/>
  <c r="G24" i="5"/>
  <c r="AD4" i="1" s="1"/>
  <c r="F30" i="5"/>
  <c r="F23" i="5"/>
  <c r="F27" i="5"/>
  <c r="F31" i="5"/>
  <c r="F28" i="4"/>
  <c r="G24" i="4"/>
  <c r="V4" i="1" s="1"/>
  <c r="F27" i="4"/>
  <c r="F31" i="4"/>
  <c r="G32" i="4"/>
  <c r="V12" i="1" s="1"/>
  <c r="F23" i="4"/>
  <c r="F22" i="4"/>
  <c r="F26" i="4"/>
  <c r="F30" i="4"/>
  <c r="F32" i="3"/>
  <c r="G32" i="3"/>
  <c r="N12" i="1" s="1"/>
  <c r="G31" i="3"/>
  <c r="N11" i="1" s="1"/>
  <c r="G30" i="3"/>
  <c r="N10" i="1" s="1"/>
  <c r="F28" i="3"/>
  <c r="G27" i="3"/>
  <c r="N7" i="1" s="1"/>
  <c r="F27" i="3"/>
  <c r="G26" i="3"/>
  <c r="N6" i="1" s="1"/>
  <c r="F26" i="3"/>
  <c r="G24" i="3"/>
  <c r="N4" i="1" s="1"/>
  <c r="F24" i="3"/>
  <c r="F23" i="3"/>
  <c r="G23" i="3"/>
  <c r="N3" i="1" s="1"/>
  <c r="G22" i="3"/>
  <c r="N2" i="1" s="1"/>
  <c r="F22" i="3"/>
  <c r="G28" i="3"/>
  <c r="N8" i="1" s="1"/>
  <c r="F29" i="3"/>
  <c r="F30" i="3"/>
  <c r="N13" i="3"/>
  <c r="N12" i="3"/>
  <c r="N11" i="3"/>
  <c r="N10" i="3"/>
  <c r="N9" i="3"/>
  <c r="N8" i="3"/>
  <c r="N7" i="3"/>
  <c r="N6" i="3"/>
  <c r="N5" i="3"/>
  <c r="N4" i="3"/>
  <c r="N3" i="3"/>
  <c r="N2" i="3"/>
  <c r="B3" i="1"/>
  <c r="C22" i="1" s="1"/>
  <c r="B4" i="1"/>
  <c r="C23" i="1" s="1"/>
  <c r="B5" i="1"/>
  <c r="C24" i="1" s="1"/>
  <c r="B6" i="1"/>
  <c r="C25" i="1" s="1"/>
  <c r="B7" i="1"/>
  <c r="C26" i="1" s="1"/>
  <c r="B8" i="1"/>
  <c r="C27" i="1" s="1"/>
  <c r="B9" i="1"/>
  <c r="C28" i="1" s="1"/>
  <c r="B10" i="1"/>
  <c r="C29" i="1" s="1"/>
  <c r="B11" i="1"/>
  <c r="C30" i="1" s="1"/>
  <c r="B12" i="1"/>
  <c r="C31" i="1" s="1"/>
  <c r="B13" i="1"/>
  <c r="C32" i="1" s="1"/>
  <c r="E3" i="1"/>
  <c r="F22" i="1" s="1"/>
  <c r="E4" i="1"/>
  <c r="F23" i="1" s="1"/>
  <c r="E5" i="1"/>
  <c r="F24" i="1" s="1"/>
  <c r="E6" i="1"/>
  <c r="F25" i="1" s="1"/>
  <c r="E7" i="1"/>
  <c r="F26" i="1" s="1"/>
  <c r="E8" i="1"/>
  <c r="F27" i="1" s="1"/>
  <c r="E9" i="1"/>
  <c r="F28" i="1" s="1"/>
  <c r="E10" i="1"/>
  <c r="F29" i="1" s="1"/>
  <c r="E11" i="1"/>
  <c r="F30" i="1" s="1"/>
  <c r="E12" i="1"/>
  <c r="F31" i="1" s="1"/>
  <c r="E13" i="1"/>
  <c r="F32" i="1" s="1"/>
  <c r="D3" i="1"/>
  <c r="E22" i="1" s="1"/>
  <c r="D4" i="1"/>
  <c r="E23" i="1" s="1"/>
  <c r="D5" i="1"/>
  <c r="E24" i="1" s="1"/>
  <c r="D6" i="1"/>
  <c r="E25" i="1" s="1"/>
  <c r="D7" i="1"/>
  <c r="E26" i="1" s="1"/>
  <c r="D8" i="1"/>
  <c r="E27" i="1" s="1"/>
  <c r="D9" i="1"/>
  <c r="E28" i="1" s="1"/>
  <c r="D10" i="1"/>
  <c r="E29" i="1" s="1"/>
  <c r="D11" i="1"/>
  <c r="E30" i="1" s="1"/>
  <c r="D12" i="1"/>
  <c r="E31" i="1" s="1"/>
  <c r="D13" i="1"/>
  <c r="E32" i="1" s="1"/>
  <c r="D2" i="1"/>
  <c r="E21" i="1" s="1"/>
  <c r="E2" i="1"/>
  <c r="F21" i="1" s="1"/>
  <c r="B2" i="1"/>
  <c r="C21" i="1" s="1"/>
  <c r="G3" i="1"/>
  <c r="G4" i="1"/>
  <c r="G5" i="1"/>
  <c r="G6" i="1"/>
  <c r="G7" i="1"/>
  <c r="G8" i="1"/>
  <c r="G9" i="1"/>
  <c r="G10" i="1"/>
  <c r="G11" i="1"/>
  <c r="G12" i="1"/>
  <c r="G13" i="1"/>
  <c r="G2" i="1"/>
  <c r="N30" i="2"/>
  <c r="N29" i="2"/>
  <c r="N28" i="2"/>
  <c r="N27" i="2"/>
  <c r="N26" i="2"/>
  <c r="N25" i="2"/>
  <c r="N24" i="2"/>
  <c r="N23" i="2"/>
  <c r="N22" i="2"/>
  <c r="N21" i="2"/>
  <c r="N20" i="2"/>
  <c r="N19" i="2"/>
  <c r="G24" i="1" l="1"/>
  <c r="D24" i="1" s="1"/>
  <c r="C5" i="1"/>
  <c r="G25" i="1"/>
  <c r="D25" i="1" s="1"/>
  <c r="C6" i="1"/>
  <c r="G30" i="1"/>
  <c r="D30" i="1" s="1"/>
  <c r="C11" i="1"/>
  <c r="G22" i="1"/>
  <c r="D22" i="1" s="1"/>
  <c r="C3" i="1"/>
  <c r="G23" i="1"/>
  <c r="D23" i="1" s="1"/>
  <c r="C4" i="1"/>
  <c r="G29" i="1"/>
  <c r="D29" i="1" s="1"/>
  <c r="C10" i="1"/>
  <c r="G32" i="1"/>
  <c r="D32" i="1" s="1"/>
  <c r="C13" i="1"/>
  <c r="G31" i="1"/>
  <c r="D31" i="1" s="1"/>
  <c r="C12" i="1"/>
  <c r="G21" i="1"/>
  <c r="D21" i="1" s="1"/>
  <c r="C2" i="1"/>
  <c r="G27" i="1"/>
  <c r="D27" i="1" s="1"/>
  <c r="C8" i="1"/>
  <c r="G28" i="1"/>
  <c r="D28" i="1" s="1"/>
  <c r="C9" i="1"/>
  <c r="G26" i="1"/>
  <c r="D26" i="1" s="1"/>
  <c r="C7" i="1"/>
  <c r="B23" i="1"/>
  <c r="H30" i="1"/>
  <c r="J30" i="1"/>
  <c r="H22" i="1"/>
  <c r="J22" i="1"/>
  <c r="H23" i="1"/>
  <c r="J23" i="1"/>
  <c r="J29" i="1"/>
  <c r="H29" i="1"/>
  <c r="B28" i="1"/>
  <c r="J28" i="1"/>
  <c r="H28" i="1"/>
  <c r="H31" i="1"/>
  <c r="H27" i="1"/>
  <c r="B27" i="1"/>
  <c r="I27" i="1" s="1"/>
  <c r="B21" i="1"/>
  <c r="J21" i="1"/>
  <c r="H21" i="1"/>
  <c r="B26" i="1"/>
  <c r="H25" i="1"/>
  <c r="J25" i="1"/>
  <c r="B29" i="1"/>
  <c r="H32" i="1"/>
  <c r="B32" i="1"/>
  <c r="J32" i="1"/>
  <c r="H24" i="1"/>
  <c r="J24" i="1"/>
  <c r="B24" i="1"/>
  <c r="B22" i="1"/>
  <c r="H19" i="2"/>
  <c r="F11" i="1"/>
  <c r="G19" i="2"/>
  <c r="F2" i="1" s="1"/>
  <c r="F13" i="1"/>
  <c r="F12" i="1"/>
  <c r="F7" i="1"/>
  <c r="F6" i="1"/>
  <c r="F5" i="1"/>
  <c r="F4" i="1"/>
  <c r="F3" i="1"/>
  <c r="Z19" i="2"/>
  <c r="AD13" i="2"/>
  <c r="AD11" i="2"/>
  <c r="AD10" i="2"/>
  <c r="AD9" i="2"/>
  <c r="AD8" i="2"/>
  <c r="AD7" i="2"/>
  <c r="AD6" i="2"/>
  <c r="AD5" i="2"/>
  <c r="AD4" i="2"/>
  <c r="AD3" i="2"/>
  <c r="AD2" i="2"/>
  <c r="X3" i="2"/>
  <c r="X4" i="2"/>
  <c r="X5" i="2"/>
  <c r="X6" i="2"/>
  <c r="X7" i="2"/>
  <c r="X8" i="2"/>
  <c r="X9" i="2"/>
  <c r="X10" i="2"/>
  <c r="X11" i="2"/>
  <c r="X13" i="2"/>
  <c r="X2" i="2"/>
  <c r="R2" i="2"/>
  <c r="L2" i="2"/>
  <c r="F2" i="2"/>
  <c r="G13" i="3"/>
  <c r="G12" i="3"/>
  <c r="G11" i="3"/>
  <c r="G10" i="3"/>
  <c r="G9" i="3"/>
  <c r="G8" i="3"/>
  <c r="G7" i="3"/>
  <c r="G6" i="3"/>
  <c r="G5" i="3"/>
  <c r="G4" i="3"/>
  <c r="G3" i="3"/>
  <c r="G2" i="3"/>
  <c r="F13" i="2"/>
  <c r="F12" i="2"/>
  <c r="F11" i="2"/>
  <c r="F10" i="2"/>
  <c r="F9" i="2"/>
  <c r="F8" i="2"/>
  <c r="F7" i="2"/>
  <c r="F6" i="2"/>
  <c r="F5" i="2"/>
  <c r="F4" i="2"/>
  <c r="F3" i="2"/>
  <c r="B31" i="1" l="1"/>
  <c r="J27" i="1"/>
  <c r="B30" i="1"/>
  <c r="H26" i="1"/>
  <c r="I26" i="1" s="1"/>
  <c r="J26" i="1"/>
  <c r="J31" i="1"/>
  <c r="B25" i="1"/>
  <c r="I25" i="1" s="1"/>
  <c r="I29" i="1"/>
  <c r="I32" i="1"/>
  <c r="I24" i="1"/>
  <c r="I22" i="1"/>
  <c r="I23" i="1"/>
  <c r="I21" i="1"/>
  <c r="I31" i="1"/>
  <c r="I30" i="1"/>
  <c r="I28" i="1"/>
  <c r="F8" i="1"/>
  <c r="F9" i="1"/>
  <c r="F10" i="1"/>
  <c r="F19" i="2"/>
</calcChain>
</file>

<file path=xl/sharedStrings.xml><?xml version="1.0" encoding="utf-8"?>
<sst xmlns="http://schemas.openxmlformats.org/spreadsheetml/2006/main" count="377" uniqueCount="35">
  <si>
    <t>ReagujNaBank</t>
  </si>
  <si>
    <t>Ekspansyjna</t>
  </si>
  <si>
    <t>HiLow</t>
  </si>
  <si>
    <t>Intuicyjna</t>
  </si>
  <si>
    <t>Krupierska</t>
  </si>
  <si>
    <t>NeverBust</t>
  </si>
  <si>
    <t>Prawdopodobna</t>
  </si>
  <si>
    <t>PrzelamPasse</t>
  </si>
  <si>
    <t>PrzetrzymajPasse</t>
  </si>
  <si>
    <t>ZaleznaOdSzczescia</t>
  </si>
  <si>
    <t>Podstawowa</t>
  </si>
  <si>
    <t>Pasujaca</t>
  </si>
  <si>
    <t>win</t>
  </si>
  <si>
    <t>draw</t>
  </si>
  <si>
    <t>loos</t>
  </si>
  <si>
    <t>blackjack</t>
  </si>
  <si>
    <t>money</t>
  </si>
  <si>
    <t>%</t>
  </si>
  <si>
    <t>suma</t>
  </si>
  <si>
    <t>win to los</t>
  </si>
  <si>
    <t>kolejne wyniki</t>
  </si>
  <si>
    <t>win to all</t>
  </si>
  <si>
    <t>suma 1 talii</t>
  </si>
  <si>
    <t>suma 2 talii</t>
  </si>
  <si>
    <t>suma 3 talii</t>
  </si>
  <si>
    <t>suma 4 talii</t>
  </si>
  <si>
    <t>ile rund</t>
  </si>
  <si>
    <t>win to loos</t>
  </si>
  <si>
    <t>score</t>
  </si>
  <si>
    <t>Sum</t>
  </si>
  <si>
    <t>Average</t>
  </si>
  <si>
    <t>Running Total</t>
  </si>
  <si>
    <t>Count</t>
  </si>
  <si>
    <t>wynik na rundę</t>
  </si>
  <si>
    <t>winwin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</si>
</sst>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92D050"/>
      </a:accent2>
      <a:accent3>
        <a:srgbClr val="FFFF00"/>
      </a:accent3>
      <a:accent4>
        <a:srgbClr val="FF0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workbookViewId="0">
      <selection activeCell="Q30" sqref="Q30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11.140625" customWidth="1"/>
    <col min="4" max="4" width="10.85546875" customWidth="1"/>
    <col min="6" max="6" width="12" bestFit="1" customWidth="1"/>
    <col min="7" max="7" width="10.7109375" bestFit="1" customWidth="1"/>
    <col min="8" max="8" width="18.5703125" bestFit="1" customWidth="1"/>
    <col min="9" max="9" width="11" bestFit="1" customWidth="1"/>
    <col min="10" max="10" width="12" bestFit="1" customWidth="1"/>
    <col min="13" max="13" width="10.7109375" bestFit="1" customWidth="1"/>
    <col min="14" max="15" width="9" bestFit="1" customWidth="1"/>
    <col min="16" max="16" width="8" bestFit="1" customWidth="1"/>
    <col min="19" max="19" width="9.7109375" bestFit="1" customWidth="1"/>
    <col min="21" max="21" width="9.7109375" bestFit="1" customWidth="1"/>
    <col min="22" max="22" width="18.5703125" bestFit="1" customWidth="1"/>
    <col min="23" max="23" width="11" bestFit="1" customWidth="1"/>
    <col min="28" max="28" width="9.7109375" bestFit="1" customWidth="1"/>
  </cols>
  <sheetData>
    <row r="1" spans="1:31" x14ac:dyDescent="0.25">
      <c r="B1" t="s">
        <v>15</v>
      </c>
      <c r="C1" t="s">
        <v>12</v>
      </c>
      <c r="D1" t="s">
        <v>13</v>
      </c>
      <c r="E1" t="s">
        <v>14</v>
      </c>
      <c r="F1" t="s">
        <v>28</v>
      </c>
      <c r="G1" t="s">
        <v>34</v>
      </c>
      <c r="J1" t="s">
        <v>15</v>
      </c>
      <c r="K1" t="s">
        <v>12</v>
      </c>
      <c r="L1" t="s">
        <v>13</v>
      </c>
      <c r="M1" t="s">
        <v>14</v>
      </c>
      <c r="N1" t="s">
        <v>28</v>
      </c>
      <c r="O1" t="s">
        <v>34</v>
      </c>
      <c r="R1" t="s">
        <v>15</v>
      </c>
      <c r="S1" t="s">
        <v>12</v>
      </c>
      <c r="T1" t="s">
        <v>13</v>
      </c>
      <c r="U1" t="s">
        <v>14</v>
      </c>
      <c r="V1" t="s">
        <v>28</v>
      </c>
      <c r="W1" t="s">
        <v>34</v>
      </c>
      <c r="Z1" t="s">
        <v>15</v>
      </c>
      <c r="AA1" t="s">
        <v>12</v>
      </c>
      <c r="AB1" t="s">
        <v>13</v>
      </c>
      <c r="AC1" t="s">
        <v>14</v>
      </c>
      <c r="AD1" t="s">
        <v>28</v>
      </c>
      <c r="AE1" t="s">
        <v>34</v>
      </c>
    </row>
    <row r="2" spans="1:31" x14ac:dyDescent="0.25">
      <c r="A2" t="s">
        <v>1</v>
      </c>
      <c r="B2">
        <f>SUM('1 Talia'!E19)</f>
        <v>1683604</v>
      </c>
      <c r="C2">
        <f>G2-B2</f>
        <v>8398084</v>
      </c>
      <c r="D2">
        <f>SUM('1 Talia'!C19)</f>
        <v>1755169</v>
      </c>
      <c r="E2">
        <f>SUM('1 Talia'!D19)</f>
        <v>22181157</v>
      </c>
      <c r="F2">
        <f>SUM('1 Talia'!G19)</f>
        <v>-112576670</v>
      </c>
      <c r="G2">
        <f>SUM('1 Talia'!B19)</f>
        <v>10081688</v>
      </c>
      <c r="I2" t="s">
        <v>1</v>
      </c>
      <c r="J2">
        <f>SUM('2 Talie'!E22)</f>
        <v>2127506</v>
      </c>
      <c r="K2">
        <f>O2-J2</f>
        <v>10959612</v>
      </c>
      <c r="L2">
        <f>SUM('2 Talie'!C22)</f>
        <v>2194364</v>
      </c>
      <c r="M2">
        <f>SUM('2 Talie'!D22)</f>
        <v>28678315</v>
      </c>
      <c r="N2">
        <f>SUM('2 Talie'!G22)</f>
        <v>-145274440</v>
      </c>
      <c r="O2">
        <f>SUM('2 Talie'!B22)</f>
        <v>13087118</v>
      </c>
      <c r="Q2" t="s">
        <v>1</v>
      </c>
      <c r="R2">
        <f>SUM('3 Talie'!E22)</f>
        <v>2331904</v>
      </c>
      <c r="S2">
        <f>W2-R2</f>
        <v>12161244</v>
      </c>
      <c r="T2">
        <f>SUM('3 Talie'!C22)</f>
        <v>2398085</v>
      </c>
      <c r="U2">
        <f>SUM('3 Talie'!D22)</f>
        <v>31710030</v>
      </c>
      <c r="V2">
        <f>SUM('3 Talie'!G22)</f>
        <v>-160509300</v>
      </c>
      <c r="W2">
        <f>SUM('3 Talie'!B22)</f>
        <v>14493148</v>
      </c>
      <c r="Y2" t="s">
        <v>1</v>
      </c>
      <c r="Z2">
        <f>SUM('4 Talie'!E22)</f>
        <v>2387675</v>
      </c>
      <c r="AA2">
        <f>AE2-Z2</f>
        <v>12498346</v>
      </c>
      <c r="AB2">
        <f>SUM('4 Talie'!C22)</f>
        <v>2452023</v>
      </c>
      <c r="AC2">
        <f>SUM('4 Talie'!D22)</f>
        <v>32571818</v>
      </c>
      <c r="AD2">
        <f>SUM('4 Talie'!G22)</f>
        <v>-164919595</v>
      </c>
      <c r="AE2">
        <f>SUM('4 Talie'!B22)</f>
        <v>14886021</v>
      </c>
    </row>
    <row r="3" spans="1:31" x14ac:dyDescent="0.25">
      <c r="A3" t="s">
        <v>0</v>
      </c>
      <c r="B3">
        <f>SUM('1 Talia'!E20)</f>
        <v>1718340</v>
      </c>
      <c r="C3">
        <f t="shared" ref="C3:C13" si="0">G3-B3</f>
        <v>12852510</v>
      </c>
      <c r="D3">
        <f>SUM('1 Talia'!C20)</f>
        <v>3362069</v>
      </c>
      <c r="E3">
        <f>SUM('1 Talia'!D20)</f>
        <v>17318073</v>
      </c>
      <c r="F3">
        <f>SUM('1 Talia'!G20)</f>
        <v>-18880530</v>
      </c>
      <c r="G3">
        <f>SUM('1 Talia'!B20)</f>
        <v>14570850</v>
      </c>
      <c r="I3" t="s">
        <v>0</v>
      </c>
      <c r="J3">
        <f>SUM('2 Talie'!E23)</f>
        <v>2184999</v>
      </c>
      <c r="K3">
        <f t="shared" ref="K3:K13" si="1">O3-J3</f>
        <v>16685196</v>
      </c>
      <c r="L3">
        <f>SUM('2 Talie'!C23)</f>
        <v>4170388</v>
      </c>
      <c r="M3">
        <f>SUM('2 Talie'!D23)</f>
        <v>22425810</v>
      </c>
      <c r="N3">
        <f>SUM('2 Talie'!G23)</f>
        <v>-24631155</v>
      </c>
      <c r="O3">
        <f>SUM('2 Talie'!B23)</f>
        <v>18870195</v>
      </c>
      <c r="Q3" t="s">
        <v>0</v>
      </c>
      <c r="R3">
        <f>SUM('3 Talie'!E23)</f>
        <v>2399402</v>
      </c>
      <c r="S3">
        <f t="shared" ref="S3:S13" si="2">W3-R3</f>
        <v>18467461</v>
      </c>
      <c r="T3">
        <f>SUM('3 Talie'!C23)</f>
        <v>4525448</v>
      </c>
      <c r="U3">
        <f>SUM('3 Talie'!D23)</f>
        <v>24805470</v>
      </c>
      <c r="V3">
        <f>SUM('3 Talie'!G23)</f>
        <v>-27389060</v>
      </c>
      <c r="W3">
        <f>SUM('3 Talie'!B23)</f>
        <v>20866863</v>
      </c>
      <c r="Y3" t="s">
        <v>0</v>
      </c>
      <c r="Z3">
        <f>SUM('4 Talie'!E23)</f>
        <v>2457492</v>
      </c>
      <c r="AA3">
        <f t="shared" ref="AA3:AA13" si="3">AE3-Z3</f>
        <v>18973673</v>
      </c>
      <c r="AB3">
        <f>SUM('4 Talie'!C23)</f>
        <v>4610553</v>
      </c>
      <c r="AC3">
        <f>SUM('4 Talie'!D23)</f>
        <v>25474834</v>
      </c>
      <c r="AD3">
        <f>SUM('4 Talie'!G23)</f>
        <v>-28149230</v>
      </c>
      <c r="AE3">
        <f>SUM('4 Talie'!B23)</f>
        <v>21431165</v>
      </c>
    </row>
    <row r="4" spans="1:31" x14ac:dyDescent="0.25">
      <c r="A4" t="s">
        <v>2</v>
      </c>
      <c r="B4">
        <f>SUM('1 Talia'!E21)</f>
        <v>1838079</v>
      </c>
      <c r="C4">
        <f t="shared" si="0"/>
        <v>10049116</v>
      </c>
      <c r="D4">
        <f>SUM('1 Talia'!C21)</f>
        <v>1710095</v>
      </c>
      <c r="E4">
        <f>SUM('1 Talia'!D21)</f>
        <v>23961859</v>
      </c>
      <c r="F4">
        <f>SUM('1 Talia'!G21)</f>
        <v>-111556245</v>
      </c>
      <c r="G4">
        <f>SUM('1 Talia'!B21)</f>
        <v>11887195</v>
      </c>
      <c r="I4" t="s">
        <v>2</v>
      </c>
      <c r="J4">
        <f>SUM('2 Talie'!E24)</f>
        <v>2335736</v>
      </c>
      <c r="K4">
        <f t="shared" si="1"/>
        <v>12728634</v>
      </c>
      <c r="L4">
        <f>SUM('2 Talie'!C24)</f>
        <v>1887425</v>
      </c>
      <c r="M4">
        <f>SUM('2 Talie'!D24)</f>
        <v>31449317</v>
      </c>
      <c r="N4">
        <f>SUM('2 Talie'!G24)</f>
        <v>-152170790</v>
      </c>
      <c r="O4">
        <f>SUM('2 Talie'!B24)</f>
        <v>15064370</v>
      </c>
      <c r="Q4" t="s">
        <v>2</v>
      </c>
      <c r="R4">
        <f>SUM('3 Talie'!E24)</f>
        <v>2566294</v>
      </c>
      <c r="S4">
        <f t="shared" si="2"/>
        <v>13927758</v>
      </c>
      <c r="T4">
        <f>SUM('3 Talie'!C24)</f>
        <v>1955176</v>
      </c>
      <c r="U4">
        <f>SUM('3 Talie'!D24)</f>
        <v>35012366</v>
      </c>
      <c r="V4">
        <f>SUM('3 Talie'!G24)</f>
        <v>-172351670</v>
      </c>
      <c r="W4">
        <f>SUM('3 Talie'!B24)</f>
        <v>16494052</v>
      </c>
      <c r="Y4" t="s">
        <v>2</v>
      </c>
      <c r="Z4">
        <f>SUM('4 Talie'!E24)</f>
        <v>2628447</v>
      </c>
      <c r="AA4">
        <f t="shared" si="3"/>
        <v>14196283</v>
      </c>
      <c r="AB4">
        <f>SUM('4 Talie'!C24)</f>
        <v>1933331</v>
      </c>
      <c r="AC4">
        <f>SUM('4 Talie'!D24)</f>
        <v>36123394</v>
      </c>
      <c r="AD4">
        <f>SUM('4 Talie'!G24)</f>
        <v>-179844405</v>
      </c>
      <c r="AE4">
        <f>SUM('4 Talie'!B24)</f>
        <v>16824730</v>
      </c>
    </row>
    <row r="5" spans="1:31" x14ac:dyDescent="0.25">
      <c r="A5" t="s">
        <v>3</v>
      </c>
      <c r="B5">
        <f>SUM('1 Talia'!E22)</f>
        <v>1827594</v>
      </c>
      <c r="C5">
        <f t="shared" si="0"/>
        <v>10130401</v>
      </c>
      <c r="D5">
        <f>SUM('1 Talia'!C22)</f>
        <v>1895319</v>
      </c>
      <c r="E5">
        <f>SUM('1 Talia'!D22)</f>
        <v>23707649</v>
      </c>
      <c r="F5">
        <f>SUM('1 Talia'!G22)</f>
        <v>-108358570</v>
      </c>
      <c r="G5">
        <f>SUM('1 Talia'!B22)</f>
        <v>11957995</v>
      </c>
      <c r="I5" t="s">
        <v>3</v>
      </c>
      <c r="J5">
        <f>SUM('2 Talie'!E25)</f>
        <v>2320604</v>
      </c>
      <c r="K5">
        <f t="shared" si="1"/>
        <v>13129431</v>
      </c>
      <c r="L5">
        <f>SUM('2 Talie'!C25)</f>
        <v>2181267</v>
      </c>
      <c r="M5">
        <f>SUM('2 Talie'!D25)</f>
        <v>30691199</v>
      </c>
      <c r="N5">
        <f>SUM('2 Talie'!G25)</f>
        <v>-140808620</v>
      </c>
      <c r="O5">
        <f>SUM('2 Talie'!B25)</f>
        <v>15450035</v>
      </c>
      <c r="Q5" t="s">
        <v>3</v>
      </c>
      <c r="R5">
        <f>SUM('3 Talie'!E25)</f>
        <v>2546680</v>
      </c>
      <c r="S5">
        <f t="shared" si="2"/>
        <v>14525702</v>
      </c>
      <c r="T5">
        <f>SUM('3 Talie'!C25)</f>
        <v>2318372</v>
      </c>
      <c r="U5">
        <f>SUM('3 Talie'!D25)</f>
        <v>33938307</v>
      </c>
      <c r="V5">
        <f>SUM('3 Talie'!G25)</f>
        <v>-155925850</v>
      </c>
      <c r="W5">
        <f>SUM('3 Talie'!B25)</f>
        <v>17072382</v>
      </c>
      <c r="Y5" t="s">
        <v>3</v>
      </c>
      <c r="Z5">
        <f>SUM('4 Talie'!E25)</f>
        <v>2607510</v>
      </c>
      <c r="AA5">
        <f t="shared" si="3"/>
        <v>14919177</v>
      </c>
      <c r="AB5">
        <f>SUM('4 Talie'!C25)</f>
        <v>2330017</v>
      </c>
      <c r="AC5">
        <f>SUM('4 Talie'!D25)</f>
        <v>34856075</v>
      </c>
      <c r="AD5">
        <f>SUM('4 Talie'!G25)</f>
        <v>-160256330</v>
      </c>
      <c r="AE5">
        <f>SUM('4 Talie'!B25)</f>
        <v>17526687</v>
      </c>
    </row>
    <row r="6" spans="1:31" x14ac:dyDescent="0.25">
      <c r="A6" t="s">
        <v>4</v>
      </c>
      <c r="B6">
        <f>SUM('1 Talia'!E23)</f>
        <v>1727439</v>
      </c>
      <c r="C6">
        <f t="shared" si="0"/>
        <v>12748641</v>
      </c>
      <c r="D6">
        <f>SUM('1 Talia'!C23)</f>
        <v>3689756</v>
      </c>
      <c r="E6">
        <f>SUM('1 Talia'!D23)</f>
        <v>17292025</v>
      </c>
      <c r="F6">
        <f>SUM('1 Talia'!G23)</f>
        <v>-19522255</v>
      </c>
      <c r="G6">
        <f>SUM('1 Talia'!B23)</f>
        <v>14476080</v>
      </c>
      <c r="I6" t="s">
        <v>4</v>
      </c>
      <c r="J6">
        <f>SUM('2 Talie'!E26)</f>
        <v>2198344</v>
      </c>
      <c r="K6">
        <f t="shared" si="1"/>
        <v>16581204</v>
      </c>
      <c r="L6">
        <f>SUM('2 Talie'!C26)</f>
        <v>4609087</v>
      </c>
      <c r="M6">
        <f>SUM('2 Talie'!D26)</f>
        <v>22375130</v>
      </c>
      <c r="N6">
        <f>SUM('2 Talie'!G26)</f>
        <v>-24964100</v>
      </c>
      <c r="O6">
        <f>SUM('2 Talie'!B26)</f>
        <v>18779548</v>
      </c>
      <c r="Q6" t="s">
        <v>4</v>
      </c>
      <c r="R6">
        <f>SUM('3 Talie'!E26)</f>
        <v>2415697</v>
      </c>
      <c r="S6">
        <f t="shared" si="2"/>
        <v>18361720</v>
      </c>
      <c r="T6">
        <f>SUM('3 Talie'!C26)</f>
        <v>5020929</v>
      </c>
      <c r="U6">
        <f>SUM('3 Talie'!D26)</f>
        <v>24727976</v>
      </c>
      <c r="V6">
        <f>SUM('3 Talie'!G26)</f>
        <v>-27427105</v>
      </c>
      <c r="W6">
        <f>SUM('3 Talie'!B26)</f>
        <v>20777417</v>
      </c>
      <c r="Y6" t="s">
        <v>4</v>
      </c>
      <c r="Z6">
        <f>SUM('4 Talie'!E26)</f>
        <v>2474147</v>
      </c>
      <c r="AA6">
        <f t="shared" si="3"/>
        <v>18867190</v>
      </c>
      <c r="AB6">
        <f>SUM('4 Talie'!C26)</f>
        <v>5117752</v>
      </c>
      <c r="AC6">
        <f>SUM('4 Talie'!D26)</f>
        <v>25393398</v>
      </c>
      <c r="AD6">
        <f>SUM('4 Talie'!G26)</f>
        <v>-28149875</v>
      </c>
      <c r="AE6">
        <f>SUM('4 Talie'!B26)</f>
        <v>21341337</v>
      </c>
    </row>
    <row r="7" spans="1:31" x14ac:dyDescent="0.25">
      <c r="A7" t="s">
        <v>5</v>
      </c>
      <c r="B7">
        <f>SUM('1 Talia'!E24)</f>
        <v>1879017</v>
      </c>
      <c r="C7">
        <f t="shared" si="0"/>
        <v>13669189</v>
      </c>
      <c r="D7">
        <f>SUM('1 Talia'!C24)</f>
        <v>2777924</v>
      </c>
      <c r="E7">
        <f>SUM('1 Talia'!D24)</f>
        <v>20811413</v>
      </c>
      <c r="F7">
        <f>SUM('1 Talia'!G24)</f>
        <v>-43236985</v>
      </c>
      <c r="G7">
        <f>SUM('1 Talia'!B24)</f>
        <v>15548206</v>
      </c>
      <c r="I7" t="s">
        <v>5</v>
      </c>
      <c r="J7">
        <f>SUM('2 Talie'!E27)</f>
        <v>2396396</v>
      </c>
      <c r="K7">
        <f t="shared" si="1"/>
        <v>17716670</v>
      </c>
      <c r="L7">
        <f>SUM('2 Talie'!C27)</f>
        <v>3266506</v>
      </c>
      <c r="M7">
        <f>SUM('2 Talie'!D27)</f>
        <v>26870906</v>
      </c>
      <c r="N7">
        <f>SUM('2 Talie'!G27)</f>
        <v>-55596420</v>
      </c>
      <c r="O7">
        <f>SUM('2 Talie'!B27)</f>
        <v>20113066</v>
      </c>
      <c r="Q7" t="s">
        <v>5</v>
      </c>
      <c r="R7">
        <f>SUM('3 Talie'!E27)</f>
        <v>2636403</v>
      </c>
      <c r="S7">
        <f t="shared" si="2"/>
        <v>19594405</v>
      </c>
      <c r="T7">
        <f>SUM('3 Talie'!C27)</f>
        <v>3478424</v>
      </c>
      <c r="U7">
        <f>SUM('3 Talie'!D27)</f>
        <v>29686566</v>
      </c>
      <c r="V7">
        <f>SUM('3 Talie'!G27)</f>
        <v>-61375565</v>
      </c>
      <c r="W7">
        <f>SUM('3 Talie'!B27)</f>
        <v>22230808</v>
      </c>
      <c r="Y7" t="s">
        <v>5</v>
      </c>
      <c r="Z7">
        <f>SUM('4 Talie'!E27)</f>
        <v>2696731</v>
      </c>
      <c r="AA7">
        <f t="shared" si="3"/>
        <v>20131371</v>
      </c>
      <c r="AB7">
        <f>SUM('4 Talie'!C27)</f>
        <v>3500636</v>
      </c>
      <c r="AC7">
        <f>SUM('4 Talie'!D27)</f>
        <v>30475479</v>
      </c>
      <c r="AD7">
        <f>SUM('4 Talie'!G27)</f>
        <v>-62990115</v>
      </c>
      <c r="AE7">
        <f>SUM('4 Talie'!B27)</f>
        <v>22828102</v>
      </c>
    </row>
    <row r="8" spans="1:31" x14ac:dyDescent="0.25">
      <c r="A8" t="s">
        <v>6</v>
      </c>
      <c r="B8">
        <f>SUM('1 Talia'!E25)</f>
        <v>1604281</v>
      </c>
      <c r="C8">
        <f t="shared" si="0"/>
        <v>11373642</v>
      </c>
      <c r="D8">
        <f>SUM('1 Talia'!C25)</f>
        <v>2498434</v>
      </c>
      <c r="E8">
        <f>SUM('1 Talia'!D25)</f>
        <v>16092593</v>
      </c>
      <c r="F8">
        <f>SUM('1 Talia'!G25)</f>
        <v>-23125295</v>
      </c>
      <c r="G8">
        <f>SUM('1 Talia'!B25)</f>
        <v>12977923</v>
      </c>
      <c r="I8" t="s">
        <v>6</v>
      </c>
      <c r="J8">
        <f>SUM('2 Talie'!E28)</f>
        <v>1788573</v>
      </c>
      <c r="K8">
        <f t="shared" si="1"/>
        <v>12961304</v>
      </c>
      <c r="L8">
        <f>SUM('2 Talie'!C28)</f>
        <v>2853284</v>
      </c>
      <c r="M8">
        <f>SUM('2 Talie'!D28)</f>
        <v>18301033</v>
      </c>
      <c r="N8">
        <f>SUM('2 Talie'!G28)</f>
        <v>-26568695</v>
      </c>
      <c r="O8">
        <f>SUM('2 Talie'!B28)</f>
        <v>14749877</v>
      </c>
      <c r="Q8" t="s">
        <v>6</v>
      </c>
      <c r="R8">
        <f>SUM('3 Talie'!E28)</f>
        <v>1733954</v>
      </c>
      <c r="S8">
        <f t="shared" si="2"/>
        <v>12707514</v>
      </c>
      <c r="T8">
        <f>SUM('3 Talie'!C28)</f>
        <v>2792797</v>
      </c>
      <c r="U8">
        <f>SUM('3 Talie'!D28)</f>
        <v>17824240</v>
      </c>
      <c r="V8">
        <f>SUM('3 Talie'!G28)</f>
        <v>-25157950</v>
      </c>
      <c r="W8">
        <f>SUM('3 Talie'!B28)</f>
        <v>14441468</v>
      </c>
      <c r="Y8" t="s">
        <v>6</v>
      </c>
      <c r="Z8">
        <f>SUM('4 Talie'!E28)</f>
        <v>1574047</v>
      </c>
      <c r="AA8">
        <f t="shared" si="3"/>
        <v>11636384</v>
      </c>
      <c r="AB8">
        <f>SUM('4 Talie'!C28)</f>
        <v>2547203</v>
      </c>
      <c r="AC8">
        <f>SUM('4 Talie'!D28)</f>
        <v>16227490</v>
      </c>
      <c r="AD8">
        <f>SUM('4 Talie'!G28)</f>
        <v>-22300355</v>
      </c>
      <c r="AE8">
        <f>SUM('4 Talie'!B28)</f>
        <v>13210431</v>
      </c>
    </row>
    <row r="9" spans="1:31" x14ac:dyDescent="0.25">
      <c r="A9" t="s">
        <v>7</v>
      </c>
      <c r="B9">
        <f>SUM('1 Talia'!E26)</f>
        <v>1772134</v>
      </c>
      <c r="C9">
        <f t="shared" si="0"/>
        <v>13382075</v>
      </c>
      <c r="D9">
        <f>SUM('1 Talia'!C26)</f>
        <v>3438267</v>
      </c>
      <c r="E9">
        <f>SUM('1 Talia'!D26)</f>
        <v>17973510</v>
      </c>
      <c r="F9">
        <f>SUM('1 Talia'!G26)</f>
        <v>-19332340</v>
      </c>
      <c r="G9">
        <f>SUM('1 Talia'!B26)</f>
        <v>15154209</v>
      </c>
      <c r="I9" t="s">
        <v>7</v>
      </c>
      <c r="J9">
        <f>SUM('2 Talie'!E29)</f>
        <v>2250836</v>
      </c>
      <c r="K9">
        <f t="shared" si="1"/>
        <v>17362150</v>
      </c>
      <c r="L9">
        <f>SUM('2 Talie'!C29)</f>
        <v>4117971</v>
      </c>
      <c r="M9">
        <f>SUM('2 Talie'!D29)</f>
        <v>23270687</v>
      </c>
      <c r="N9">
        <f>SUM('2 Talie'!G29)</f>
        <v>-25322830</v>
      </c>
      <c r="O9">
        <f>SUM('2 Talie'!B29)</f>
        <v>19612986</v>
      </c>
      <c r="Q9" t="s">
        <v>7</v>
      </c>
      <c r="R9">
        <f>SUM('3 Talie'!E29)</f>
        <v>2475804</v>
      </c>
      <c r="S9">
        <f t="shared" si="2"/>
        <v>19202469</v>
      </c>
      <c r="T9">
        <f>SUM('3 Talie'!C29)</f>
        <v>4455496</v>
      </c>
      <c r="U9">
        <f>SUM('3 Talie'!D29)</f>
        <v>25720361</v>
      </c>
      <c r="V9">
        <f>SUM('3 Talie'!G29)</f>
        <v>-28041860</v>
      </c>
      <c r="W9">
        <f>SUM('3 Talie'!B29)</f>
        <v>21678273</v>
      </c>
      <c r="Y9" t="s">
        <v>7</v>
      </c>
      <c r="Z9">
        <f>SUM('4 Talie'!E29)</f>
        <v>2534152</v>
      </c>
      <c r="AA9">
        <f t="shared" si="3"/>
        <v>19722906</v>
      </c>
      <c r="AB9">
        <f>SUM('4 Talie'!C29)</f>
        <v>4521801</v>
      </c>
      <c r="AC9">
        <f>SUM('4 Talie'!D29)</f>
        <v>26411369</v>
      </c>
      <c r="AD9">
        <f>SUM('4 Talie'!G29)</f>
        <v>-28872350</v>
      </c>
      <c r="AE9">
        <f>SUM('4 Talie'!B29)</f>
        <v>22257058</v>
      </c>
    </row>
    <row r="10" spans="1:31" x14ac:dyDescent="0.25">
      <c r="A10" t="s">
        <v>8</v>
      </c>
      <c r="B10">
        <f>SUM('1 Talia'!E27)</f>
        <v>1735301</v>
      </c>
      <c r="C10">
        <f t="shared" si="0"/>
        <v>12824751</v>
      </c>
      <c r="D10">
        <f>SUM('1 Talia'!C27)</f>
        <v>3664352</v>
      </c>
      <c r="E10">
        <f>SUM('1 Talia'!D27)</f>
        <v>17425649</v>
      </c>
      <c r="F10">
        <f>SUM('1 Talia'!G27)</f>
        <v>-19979465</v>
      </c>
      <c r="G10">
        <f>SUM('1 Talia'!B27)</f>
        <v>14560052</v>
      </c>
      <c r="I10" t="s">
        <v>8</v>
      </c>
      <c r="J10">
        <f>SUM('2 Talie'!E30)</f>
        <v>2210358</v>
      </c>
      <c r="K10">
        <f t="shared" si="1"/>
        <v>16704286</v>
      </c>
      <c r="L10">
        <f>SUM('2 Talie'!C30)</f>
        <v>4525373</v>
      </c>
      <c r="M10">
        <f>SUM('2 Talie'!D30)</f>
        <v>22595960</v>
      </c>
      <c r="N10">
        <f>SUM('2 Talie'!G30)</f>
        <v>-25761370</v>
      </c>
      <c r="O10">
        <f>SUM('2 Talie'!B30)</f>
        <v>18914644</v>
      </c>
      <c r="Q10" t="s">
        <v>8</v>
      </c>
      <c r="R10">
        <f>SUM('3 Talie'!E30)</f>
        <v>2431797</v>
      </c>
      <c r="S10">
        <f t="shared" si="2"/>
        <v>18502819</v>
      </c>
      <c r="T10">
        <f>SUM('3 Talie'!C30)</f>
        <v>4915597</v>
      </c>
      <c r="U10">
        <f>SUM('3 Talie'!D30)</f>
        <v>24990614</v>
      </c>
      <c r="V10">
        <f>SUM('3 Talie'!G30)</f>
        <v>-28400995</v>
      </c>
      <c r="W10">
        <f>SUM('3 Talie'!B30)</f>
        <v>20934616</v>
      </c>
      <c r="Y10" t="s">
        <v>8</v>
      </c>
      <c r="Z10">
        <f>SUM('4 Talie'!E30)</f>
        <v>2487902</v>
      </c>
      <c r="AA10">
        <f t="shared" si="3"/>
        <v>19018180</v>
      </c>
      <c r="AB10">
        <f>SUM('4 Talie'!C30)</f>
        <v>5003688</v>
      </c>
      <c r="AC10">
        <f>SUM('4 Talie'!D30)</f>
        <v>25671542</v>
      </c>
      <c r="AD10">
        <f>SUM('4 Talie'!G30)</f>
        <v>-29215090</v>
      </c>
      <c r="AE10">
        <f>SUM('4 Talie'!B30)</f>
        <v>21506082</v>
      </c>
    </row>
    <row r="11" spans="1:31" x14ac:dyDescent="0.25">
      <c r="A11" t="s">
        <v>9</v>
      </c>
      <c r="B11">
        <f>SUM('1 Talia'!E28)</f>
        <v>1735389</v>
      </c>
      <c r="C11">
        <f t="shared" si="0"/>
        <v>12815370</v>
      </c>
      <c r="D11">
        <f>SUM('1 Talia'!C28)</f>
        <v>3122348</v>
      </c>
      <c r="E11">
        <f>SUM('1 Talia'!D28)</f>
        <v>17713124</v>
      </c>
      <c r="F11">
        <f>SUM('1 Talia'!G28)</f>
        <v>-22946705</v>
      </c>
      <c r="G11">
        <f>SUM('1 Talia'!B28)</f>
        <v>14550759</v>
      </c>
      <c r="I11" t="s">
        <v>9</v>
      </c>
      <c r="J11">
        <f>SUM('2 Talie'!E31)</f>
        <v>1998167</v>
      </c>
      <c r="K11">
        <f t="shared" si="1"/>
        <v>14751677</v>
      </c>
      <c r="L11">
        <f>SUM('2 Talie'!C31)</f>
        <v>3323396</v>
      </c>
      <c r="M11">
        <f>SUM('2 Talie'!D31)</f>
        <v>20960392</v>
      </c>
      <c r="N11">
        <f>SUM('2 Talie'!G31)</f>
        <v>-32114645</v>
      </c>
      <c r="O11">
        <f>SUM('2 Talie'!B31)</f>
        <v>16749844</v>
      </c>
      <c r="Q11" t="s">
        <v>9</v>
      </c>
      <c r="R11">
        <f>SUM('3 Talie'!E31)</f>
        <v>1991186</v>
      </c>
      <c r="S11">
        <f t="shared" si="2"/>
        <v>14626557</v>
      </c>
      <c r="T11">
        <f>SUM('3 Talie'!C31)</f>
        <v>3231751</v>
      </c>
      <c r="U11">
        <f>SUM('3 Talie'!D31)</f>
        <v>21150556</v>
      </c>
      <c r="V11">
        <f>SUM('3 Talie'!G31)</f>
        <v>-35372200</v>
      </c>
      <c r="W11">
        <f>SUM('3 Talie'!B31)</f>
        <v>16617743</v>
      </c>
      <c r="Y11" t="s">
        <v>9</v>
      </c>
      <c r="Z11">
        <f>SUM('4 Talie'!E31)</f>
        <v>1861891</v>
      </c>
      <c r="AA11">
        <f t="shared" si="3"/>
        <v>13637187</v>
      </c>
      <c r="AB11">
        <f>SUM('4 Talie'!C31)</f>
        <v>2988511</v>
      </c>
      <c r="AC11">
        <f>SUM('4 Talie'!D31)</f>
        <v>19915250</v>
      </c>
      <c r="AD11">
        <f>SUM('4 Talie'!G31)</f>
        <v>-34852265</v>
      </c>
      <c r="AE11">
        <f>SUM('4 Talie'!B31)</f>
        <v>15499078</v>
      </c>
    </row>
    <row r="12" spans="1:31" x14ac:dyDescent="0.25">
      <c r="A12" t="s">
        <v>10</v>
      </c>
      <c r="B12">
        <f>SUM('1 Talia'!E29)</f>
        <v>1828377</v>
      </c>
      <c r="C12">
        <f t="shared" si="0"/>
        <v>13511196</v>
      </c>
      <c r="D12">
        <f>SUM('1 Talia'!C29)</f>
        <v>3209909</v>
      </c>
      <c r="E12">
        <f>SUM('1 Talia'!D29)</f>
        <v>17695991</v>
      </c>
      <c r="F12">
        <f>SUM('1 Talia'!G29)</f>
        <v>-14422295</v>
      </c>
      <c r="G12">
        <f>SUM('1 Talia'!B29)</f>
        <v>15339573</v>
      </c>
      <c r="I12" t="s">
        <v>10</v>
      </c>
      <c r="J12">
        <f>SUM('2 Talie'!E32)</f>
        <v>2264063</v>
      </c>
      <c r="K12">
        <f t="shared" si="1"/>
        <v>16990836</v>
      </c>
      <c r="L12">
        <f>SUM('2 Talie'!C32)</f>
        <v>3666247</v>
      </c>
      <c r="M12">
        <f>SUM('2 Talie'!D32)</f>
        <v>22281617</v>
      </c>
      <c r="N12">
        <f>SUM('2 Talie'!G32)</f>
        <v>-18946865</v>
      </c>
      <c r="O12">
        <f>SUM('2 Talie'!B32)</f>
        <v>19254899</v>
      </c>
      <c r="Q12" t="s">
        <v>10</v>
      </c>
      <c r="R12">
        <f>SUM('3 Talie'!E32)</f>
        <v>2416288</v>
      </c>
      <c r="S12">
        <f t="shared" si="2"/>
        <v>18226413</v>
      </c>
      <c r="T12">
        <f>SUM('3 Talie'!C32)</f>
        <v>3825332</v>
      </c>
      <c r="U12">
        <f>SUM('3 Talie'!D32)</f>
        <v>23900260</v>
      </c>
      <c r="V12">
        <f>SUM('3 Talie'!G32)</f>
        <v>-20494150</v>
      </c>
      <c r="W12">
        <f>SUM('3 Talie'!B32)</f>
        <v>20642701</v>
      </c>
      <c r="Y12" t="s">
        <v>10</v>
      </c>
      <c r="Z12">
        <f>SUM('4 Talie'!E32)</f>
        <v>2399362</v>
      </c>
      <c r="AA12">
        <f t="shared" si="3"/>
        <v>18147351</v>
      </c>
      <c r="AB12">
        <f>SUM('4 Talie'!C32)</f>
        <v>3754683</v>
      </c>
      <c r="AC12">
        <f>SUM('4 Talie'!D32)</f>
        <v>23800196</v>
      </c>
      <c r="AD12">
        <f>SUM('4 Talie'!G32)</f>
        <v>-20538020</v>
      </c>
      <c r="AE12">
        <f>SUM('4 Talie'!B32)</f>
        <v>20546713</v>
      </c>
    </row>
    <row r="13" spans="1:31" x14ac:dyDescent="0.25">
      <c r="A13" t="s">
        <v>11</v>
      </c>
      <c r="B13">
        <f>SUM('1 Talia'!E30)</f>
        <v>1951399</v>
      </c>
      <c r="C13">
        <f t="shared" si="0"/>
        <v>13467195</v>
      </c>
      <c r="D13">
        <f>SUM('1 Talia'!C30)</f>
        <v>2490223</v>
      </c>
      <c r="E13">
        <f>SUM('1 Talia'!D30)</f>
        <v>22806570</v>
      </c>
      <c r="F13">
        <f>SUM('1 Talia'!G30)</f>
        <v>-64122765</v>
      </c>
      <c r="G13">
        <f>SUM('1 Talia'!B30)</f>
        <v>15418594</v>
      </c>
      <c r="I13" t="s">
        <v>11</v>
      </c>
      <c r="J13">
        <f>SUM('2 Talie'!E33)</f>
        <v>2486844</v>
      </c>
      <c r="K13">
        <f t="shared" si="1"/>
        <v>17468741</v>
      </c>
      <c r="L13">
        <f>SUM('2 Talie'!C33)</f>
        <v>2803920</v>
      </c>
      <c r="M13">
        <f>SUM('2 Talie'!D33)</f>
        <v>29405097</v>
      </c>
      <c r="N13">
        <f>SUM('2 Talie'!G33)</f>
        <v>-82060900</v>
      </c>
      <c r="O13">
        <f>SUM('2 Talie'!B33)</f>
        <v>19955585</v>
      </c>
      <c r="Q13" t="s">
        <v>11</v>
      </c>
      <c r="R13">
        <f>SUM('3 Talie'!E33)</f>
        <v>2734592</v>
      </c>
      <c r="S13">
        <f t="shared" si="2"/>
        <v>19317780</v>
      </c>
      <c r="T13">
        <f>SUM('3 Talie'!C33)</f>
        <v>2963840</v>
      </c>
      <c r="U13">
        <f>SUM('3 Talie'!D33)</f>
        <v>32478905</v>
      </c>
      <c r="V13">
        <f>SUM('3 Talie'!G33)</f>
        <v>-90592370</v>
      </c>
      <c r="W13">
        <f>SUM('3 Talie'!B33)</f>
        <v>22052372</v>
      </c>
      <c r="Y13" t="s">
        <v>11</v>
      </c>
      <c r="Z13">
        <f>SUM('4 Talie'!E33)</f>
        <v>2797588</v>
      </c>
      <c r="AA13">
        <f t="shared" si="3"/>
        <v>19845531</v>
      </c>
      <c r="AB13">
        <f>SUM('4 Talie'!C33)</f>
        <v>2970510</v>
      </c>
      <c r="AC13">
        <f>SUM('4 Talie'!D33)</f>
        <v>33337205</v>
      </c>
      <c r="AD13">
        <f>SUM('4 Talie'!G33)</f>
        <v>-92952920</v>
      </c>
      <c r="AE13">
        <f>SUM('4 Talie'!B33)</f>
        <v>22643119</v>
      </c>
    </row>
    <row r="16" spans="1:31" x14ac:dyDescent="0.25">
      <c r="A16" t="s">
        <v>22</v>
      </c>
      <c r="I16" t="s">
        <v>23</v>
      </c>
      <c r="Q16" t="s">
        <v>24</v>
      </c>
      <c r="Z16" t="s">
        <v>25</v>
      </c>
    </row>
    <row r="19" spans="1:15" x14ac:dyDescent="0.25">
      <c r="N19" s="6"/>
      <c r="O19" s="6"/>
    </row>
    <row r="20" spans="1:15" x14ac:dyDescent="0.25">
      <c r="A20" s="1"/>
      <c r="B20" s="1" t="s">
        <v>28</v>
      </c>
      <c r="C20" s="1" t="s">
        <v>15</v>
      </c>
      <c r="D20" t="s">
        <v>12</v>
      </c>
      <c r="E20" s="1" t="s">
        <v>13</v>
      </c>
      <c r="F20" s="1" t="s">
        <v>14</v>
      </c>
      <c r="G20" s="11" t="s">
        <v>34</v>
      </c>
      <c r="H20" s="1" t="s">
        <v>26</v>
      </c>
      <c r="I20" s="1" t="s">
        <v>33</v>
      </c>
      <c r="J20" s="1" t="s">
        <v>27</v>
      </c>
      <c r="K20" s="9"/>
      <c r="N20" s="6"/>
      <c r="O20" s="6"/>
    </row>
    <row r="21" spans="1:15" x14ac:dyDescent="0.25">
      <c r="A21" s="8" t="s">
        <v>1</v>
      </c>
      <c r="B21" s="1">
        <f>(G21-F21+0.5*C21)*10</f>
        <v>-257851110</v>
      </c>
      <c r="C21" s="1">
        <f>B2+J2</f>
        <v>3811110</v>
      </c>
      <c r="D21">
        <f>G21-C21</f>
        <v>19357696</v>
      </c>
      <c r="E21" s="1">
        <f>D2+L2</f>
        <v>3949533</v>
      </c>
      <c r="F21" s="1">
        <f>E2+M2</f>
        <v>50859472</v>
      </c>
      <c r="G21" s="11">
        <f>G2+O2</f>
        <v>23168806</v>
      </c>
      <c r="H21" s="1">
        <f>G21+E21+F21</f>
        <v>77977811</v>
      </c>
      <c r="I21" s="1">
        <f>B21/H21</f>
        <v>-3.3067241397684271</v>
      </c>
      <c r="J21" s="2">
        <f>G21/F21</f>
        <v>0.45554554714999795</v>
      </c>
      <c r="N21" s="6"/>
      <c r="O21" s="6"/>
    </row>
    <row r="22" spans="1:15" x14ac:dyDescent="0.25">
      <c r="A22" s="1" t="s">
        <v>0</v>
      </c>
      <c r="B22" s="5">
        <f>(G22-F22+0.5*C22)*10</f>
        <v>-43511685</v>
      </c>
      <c r="C22" s="1">
        <f>B3+J3</f>
        <v>3903339</v>
      </c>
      <c r="D22">
        <f t="shared" ref="D22:D32" si="4">G22-C22</f>
        <v>29537706</v>
      </c>
      <c r="E22" s="1">
        <f>D3+L3</f>
        <v>7532457</v>
      </c>
      <c r="F22" s="1">
        <f>E3+M3</f>
        <v>39743883</v>
      </c>
      <c r="G22" s="11">
        <f>G3+O3</f>
        <v>33441045</v>
      </c>
      <c r="H22" s="1">
        <f>G22+E22+F22</f>
        <v>80717385</v>
      </c>
      <c r="I22" s="1">
        <f>B22/H22</f>
        <v>-0.53906212397738107</v>
      </c>
      <c r="J22" s="1">
        <f>G22/F22</f>
        <v>0.84141363338856445</v>
      </c>
      <c r="N22" s="6"/>
      <c r="O22" s="6"/>
    </row>
    <row r="23" spans="1:15" x14ac:dyDescent="0.25">
      <c r="A23" s="8" t="s">
        <v>2</v>
      </c>
      <c r="B23" s="1">
        <f>(G23-F23+0.5*C23)*10</f>
        <v>-263727035</v>
      </c>
      <c r="C23" s="1">
        <f>B4+J4</f>
        <v>4173815</v>
      </c>
      <c r="D23">
        <f t="shared" si="4"/>
        <v>22777750</v>
      </c>
      <c r="E23" s="1">
        <f>D4+L4</f>
        <v>3597520</v>
      </c>
      <c r="F23" s="1">
        <f>E4+M4</f>
        <v>55411176</v>
      </c>
      <c r="G23" s="11">
        <f>G4+O4</f>
        <v>26951565</v>
      </c>
      <c r="H23" s="1">
        <f>G23+E23+F23</f>
        <v>85960261</v>
      </c>
      <c r="I23" s="1">
        <f>B23/H23</f>
        <v>-3.0680111010830924</v>
      </c>
      <c r="J23" s="4">
        <f>G23/F23</f>
        <v>0.48639222167022766</v>
      </c>
      <c r="N23" s="6"/>
      <c r="O23" s="6"/>
    </row>
    <row r="24" spans="1:15" x14ac:dyDescent="0.25">
      <c r="A24" s="8" t="s">
        <v>3</v>
      </c>
      <c r="B24" s="1">
        <f>(G24-F24+0.5*C24)*10</f>
        <v>-249167190</v>
      </c>
      <c r="C24" s="1">
        <f>B5+J5</f>
        <v>4148198</v>
      </c>
      <c r="D24">
        <f t="shared" si="4"/>
        <v>23259832</v>
      </c>
      <c r="E24" s="1">
        <f>D5+L5</f>
        <v>4076586</v>
      </c>
      <c r="F24" s="1">
        <f>E5+M5</f>
        <v>54398848</v>
      </c>
      <c r="G24" s="11">
        <f>G5+O5</f>
        <v>27408030</v>
      </c>
      <c r="H24" s="1">
        <f>G24+E24+F24</f>
        <v>85883464</v>
      </c>
      <c r="I24" s="1">
        <f>B24/H24</f>
        <v>-2.901224268271247</v>
      </c>
      <c r="J24" s="2">
        <f>G24/F24</f>
        <v>0.5038347503241245</v>
      </c>
      <c r="N24" s="6"/>
      <c r="O24" s="6"/>
    </row>
    <row r="25" spans="1:15" x14ac:dyDescent="0.25">
      <c r="A25" s="1" t="s">
        <v>4</v>
      </c>
      <c r="B25" s="1">
        <f>(G25-F25+0.5*C25)*10</f>
        <v>-44486355</v>
      </c>
      <c r="C25" s="1">
        <f>B6+J6</f>
        <v>3925783</v>
      </c>
      <c r="D25">
        <f t="shared" si="4"/>
        <v>29329845</v>
      </c>
      <c r="E25" s="1">
        <f>D6+L6</f>
        <v>8298843</v>
      </c>
      <c r="F25" s="1">
        <f>E6+M6</f>
        <v>39667155</v>
      </c>
      <c r="G25" s="11">
        <f>G6+O6</f>
        <v>33255628</v>
      </c>
      <c r="H25" s="1">
        <f>G25+E25+F25</f>
        <v>81221626</v>
      </c>
      <c r="I25" s="1">
        <f>B25/H25</f>
        <v>-0.54771564164450492</v>
      </c>
      <c r="J25" s="1">
        <f>G25/F25</f>
        <v>0.83836685539963729</v>
      </c>
      <c r="N25" s="6"/>
      <c r="O25" s="6"/>
    </row>
    <row r="26" spans="1:15" x14ac:dyDescent="0.25">
      <c r="A26" s="1" t="s">
        <v>5</v>
      </c>
      <c r="B26" s="1">
        <f>(G26-F26+0.5*C26)*10</f>
        <v>-98833405</v>
      </c>
      <c r="C26" s="1">
        <f>B7+J7</f>
        <v>4275413</v>
      </c>
      <c r="D26">
        <f>G26-C26</f>
        <v>31385859</v>
      </c>
      <c r="E26" s="1">
        <f>D7+L7</f>
        <v>6044430</v>
      </c>
      <c r="F26" s="1">
        <f>E7+M7</f>
        <v>47682319</v>
      </c>
      <c r="G26" s="11">
        <f>G7+O7</f>
        <v>35661272</v>
      </c>
      <c r="H26" s="1">
        <f>G26+E26+F26</f>
        <v>89388021</v>
      </c>
      <c r="I26" s="1">
        <f>B26/H26</f>
        <v>-1.1056672235757405</v>
      </c>
      <c r="J26" s="1">
        <f>G26/F26</f>
        <v>0.74789298733562015</v>
      </c>
      <c r="N26" s="6"/>
      <c r="O26" s="6"/>
    </row>
    <row r="27" spans="1:15" x14ac:dyDescent="0.25">
      <c r="A27" s="1" t="s">
        <v>6</v>
      </c>
      <c r="B27" s="1">
        <f>(G27-F27+0.5*C27)*10</f>
        <v>-49693990</v>
      </c>
      <c r="C27" s="1">
        <f>B8+J8</f>
        <v>3392854</v>
      </c>
      <c r="D27">
        <f t="shared" si="4"/>
        <v>24334946</v>
      </c>
      <c r="E27" s="1">
        <f>D8+L8</f>
        <v>5351718</v>
      </c>
      <c r="F27" s="1">
        <f>E8+M8</f>
        <v>34393626</v>
      </c>
      <c r="G27" s="11">
        <f>G8+O8</f>
        <v>27727800</v>
      </c>
      <c r="H27" s="1">
        <f>G27+E27+F27</f>
        <v>67473144</v>
      </c>
      <c r="I27" s="1">
        <f>B27/H27</f>
        <v>-0.73650028817391411</v>
      </c>
      <c r="J27" s="1">
        <f>G27/F27</f>
        <v>0.80619007719628055</v>
      </c>
      <c r="N27" s="6"/>
      <c r="O27" s="6"/>
    </row>
    <row r="28" spans="1:15" x14ac:dyDescent="0.25">
      <c r="A28" s="1" t="s">
        <v>7</v>
      </c>
      <c r="B28" s="5">
        <f>(G28-F28+0.5*C28)*10</f>
        <v>-44655170</v>
      </c>
      <c r="C28" s="1">
        <f>B9+J9</f>
        <v>4022970</v>
      </c>
      <c r="D28">
        <f t="shared" si="4"/>
        <v>30744225</v>
      </c>
      <c r="E28" s="1">
        <f>D9+L9</f>
        <v>7556238</v>
      </c>
      <c r="F28" s="1">
        <f>E9+M9</f>
        <v>41244197</v>
      </c>
      <c r="G28" s="11">
        <f>G9+O9</f>
        <v>34767195</v>
      </c>
      <c r="H28" s="1">
        <f>G28+E28+F28</f>
        <v>83567630</v>
      </c>
      <c r="I28" s="1">
        <f>B28/H28</f>
        <v>-0.5343596557662339</v>
      </c>
      <c r="J28" s="3">
        <f>G28/F28</f>
        <v>0.84295967745474598</v>
      </c>
      <c r="N28" s="6"/>
      <c r="O28" s="6"/>
    </row>
    <row r="29" spans="1:15" x14ac:dyDescent="0.25">
      <c r="A29" s="1" t="s">
        <v>8</v>
      </c>
      <c r="B29" s="1">
        <f>(G29-F29+0.5*C29)*10</f>
        <v>-45740835</v>
      </c>
      <c r="C29" s="1">
        <f>B10+J10</f>
        <v>3945659</v>
      </c>
      <c r="D29">
        <f t="shared" si="4"/>
        <v>29529037</v>
      </c>
      <c r="E29" s="1">
        <f>D10+L10</f>
        <v>8189725</v>
      </c>
      <c r="F29" s="1">
        <f>E10+M10</f>
        <v>40021609</v>
      </c>
      <c r="G29" s="11">
        <f>G10+O10</f>
        <v>33474696</v>
      </c>
      <c r="H29" s="1">
        <f>G29+E29+F29</f>
        <v>81686030</v>
      </c>
      <c r="I29" s="1">
        <f>B29/H29</f>
        <v>-0.55995908969991559</v>
      </c>
      <c r="J29" s="1">
        <f>G29/F29</f>
        <v>0.83641554741089996</v>
      </c>
      <c r="N29" s="6"/>
      <c r="O29" s="6"/>
    </row>
    <row r="30" spans="1:15" x14ac:dyDescent="0.25">
      <c r="A30" s="1" t="s">
        <v>9</v>
      </c>
      <c r="B30" s="1">
        <f>(G30-F30+0.5*C30)*10</f>
        <v>-55061350</v>
      </c>
      <c r="C30" s="1">
        <f>B11+J11</f>
        <v>3733556</v>
      </c>
      <c r="D30">
        <f t="shared" si="4"/>
        <v>27567047</v>
      </c>
      <c r="E30" s="1">
        <f>D11+L11</f>
        <v>6445744</v>
      </c>
      <c r="F30" s="1">
        <f>E11+M11</f>
        <v>38673516</v>
      </c>
      <c r="G30" s="11">
        <f>G11+O11</f>
        <v>31300603</v>
      </c>
      <c r="H30" s="1">
        <f>G30+E30+F30</f>
        <v>76419863</v>
      </c>
      <c r="I30" s="1">
        <f>B30/H30</f>
        <v>-0.72051097500658956</v>
      </c>
      <c r="J30" s="1">
        <f>G30/F30</f>
        <v>0.80935498598058686</v>
      </c>
      <c r="N30" s="10"/>
      <c r="O30" s="6"/>
    </row>
    <row r="31" spans="1:15" x14ac:dyDescent="0.25">
      <c r="A31" s="1" t="s">
        <v>10</v>
      </c>
      <c r="B31" s="5">
        <f>(G31-F31+0.5*C31)*10</f>
        <v>-33369160</v>
      </c>
      <c r="C31" s="1">
        <f>B12+J12</f>
        <v>4092440</v>
      </c>
      <c r="D31">
        <f t="shared" si="4"/>
        <v>30502032</v>
      </c>
      <c r="E31" s="1">
        <f>D12+L12</f>
        <v>6876156</v>
      </c>
      <c r="F31" s="1">
        <f>E12+M12</f>
        <v>39977608</v>
      </c>
      <c r="G31" s="11">
        <f>G12+O12</f>
        <v>34594472</v>
      </c>
      <c r="H31" s="1">
        <f>G31+E31+F31</f>
        <v>81448236</v>
      </c>
      <c r="I31" s="1">
        <f>B31/H31</f>
        <v>-0.40969776190119084</v>
      </c>
      <c r="J31" s="3">
        <f>G31/F31</f>
        <v>0.86534622081441193</v>
      </c>
      <c r="N31" s="10"/>
      <c r="O31" s="6"/>
    </row>
    <row r="32" spans="1:15" x14ac:dyDescent="0.25">
      <c r="A32" s="7" t="s">
        <v>11</v>
      </c>
      <c r="B32" s="7">
        <f>(G32-F32+0.5*C32)*10</f>
        <v>-146183665</v>
      </c>
      <c r="C32" s="7">
        <f>B13+J13</f>
        <v>4438243</v>
      </c>
      <c r="D32">
        <f t="shared" si="4"/>
        <v>30935936</v>
      </c>
      <c r="E32" s="7">
        <f>D13+L13</f>
        <v>5294143</v>
      </c>
      <c r="F32" s="7">
        <f>E13+M13</f>
        <v>52211667</v>
      </c>
      <c r="G32" s="12">
        <f>G13+O13</f>
        <v>35374179</v>
      </c>
      <c r="H32" s="7">
        <f>G32+E32+F32</f>
        <v>92879989</v>
      </c>
      <c r="I32" s="1">
        <f>B32/H32</f>
        <v>-1.573898388381592</v>
      </c>
      <c r="J32" s="7">
        <f>G32/F32</f>
        <v>0.67751483590822714</v>
      </c>
      <c r="N32" s="10"/>
      <c r="O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N33" s="6"/>
      <c r="O33" s="6"/>
    </row>
    <row r="34" spans="1:15" x14ac:dyDescent="0.25">
      <c r="N34" s="6"/>
      <c r="O34" s="6"/>
    </row>
    <row r="35" spans="1:15" x14ac:dyDescent="0.25">
      <c r="I35" s="6"/>
    </row>
  </sheetData>
  <sortState xmlns:xlrd2="http://schemas.microsoft.com/office/spreadsheetml/2017/richdata2" ref="N21:O32">
    <sortCondition descending="1" ref="O21:O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2DA0-EC3A-4220-BFDC-D45586641FF7}">
  <dimension ref="A1:AD31"/>
  <sheetViews>
    <sheetView topLeftCell="I1" workbookViewId="0">
      <selection activeCell="S30" sqref="S30"/>
    </sheetView>
  </sheetViews>
  <sheetFormatPr defaultRowHeight="15" x14ac:dyDescent="0.25"/>
  <cols>
    <col min="1" max="1" width="18.5703125" bestFit="1" customWidth="1"/>
    <col min="7" max="7" width="9.7109375" bestFit="1" customWidth="1"/>
    <col min="12" max="12" width="9.7109375" bestFit="1" customWidth="1"/>
    <col min="14" max="14" width="9.7109375" bestFit="1" customWidth="1"/>
    <col min="18" max="18" width="9.7109375" bestFit="1" customWidth="1"/>
    <col min="20" max="20" width="9.7109375" bestFit="1" customWidth="1"/>
  </cols>
  <sheetData>
    <row r="1" spans="1:30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</v>
      </c>
      <c r="B2">
        <v>475954</v>
      </c>
      <c r="C2">
        <v>85375</v>
      </c>
      <c r="D2">
        <v>1051054</v>
      </c>
      <c r="E2">
        <v>79619</v>
      </c>
      <c r="F2">
        <f t="shared" ref="F2:F13" si="0">(B2-D2+E2/2)*10</f>
        <v>-5352905</v>
      </c>
      <c r="H2">
        <v>2401611</v>
      </c>
      <c r="I2">
        <v>430995</v>
      </c>
      <c r="J2">
        <v>5310536</v>
      </c>
      <c r="K2">
        <v>402761</v>
      </c>
      <c r="L2">
        <f t="shared" ref="L2:L13" si="1">(H2-J2+K2/2)*10</f>
        <v>-27075445</v>
      </c>
      <c r="N2">
        <v>3446494</v>
      </c>
      <c r="O2">
        <v>591770</v>
      </c>
      <c r="P2">
        <v>7565716</v>
      </c>
      <c r="Q2">
        <v>574540</v>
      </c>
      <c r="R2">
        <f t="shared" ref="R2:R13" si="2">(N2-P2+Q2/2)*10</f>
        <v>-38319520</v>
      </c>
      <c r="X2">
        <f t="shared" ref="X2:X13" si="3">(T2-V2+W2/2)*10</f>
        <v>0</v>
      </c>
      <c r="AD2">
        <f t="shared" ref="AD2:AD13" si="4">(Z2-AB2+AC2/2)*10</f>
        <v>0</v>
      </c>
    </row>
    <row r="3" spans="1:30" x14ac:dyDescent="0.25">
      <c r="A3" t="s">
        <v>0</v>
      </c>
      <c r="B3">
        <v>688760</v>
      </c>
      <c r="C3">
        <v>161531</v>
      </c>
      <c r="D3">
        <v>820258</v>
      </c>
      <c r="E3">
        <v>81111</v>
      </c>
      <c r="F3">
        <f t="shared" si="0"/>
        <v>-909425</v>
      </c>
      <c r="H3">
        <v>3475381</v>
      </c>
      <c r="I3">
        <v>816355</v>
      </c>
      <c r="J3">
        <v>4146990</v>
      </c>
      <c r="K3">
        <v>410229</v>
      </c>
      <c r="L3">
        <f t="shared" si="1"/>
        <v>-4664945</v>
      </c>
      <c r="N3">
        <v>4979488</v>
      </c>
      <c r="O3">
        <v>1139753</v>
      </c>
      <c r="P3">
        <v>5904726</v>
      </c>
      <c r="Q3">
        <v>586487</v>
      </c>
      <c r="R3">
        <f t="shared" si="2"/>
        <v>-6319945</v>
      </c>
      <c r="X3">
        <f t="shared" si="3"/>
        <v>0</v>
      </c>
      <c r="AD3">
        <f t="shared" si="4"/>
        <v>0</v>
      </c>
    </row>
    <row r="4" spans="1:30" x14ac:dyDescent="0.25">
      <c r="A4" t="s">
        <v>2</v>
      </c>
      <c r="B4">
        <v>560758</v>
      </c>
      <c r="C4">
        <v>83474</v>
      </c>
      <c r="D4">
        <v>1136120</v>
      </c>
      <c r="E4">
        <v>86714</v>
      </c>
      <c r="F4">
        <f t="shared" si="0"/>
        <v>-5320050</v>
      </c>
      <c r="H4">
        <v>2831099</v>
      </c>
      <c r="I4">
        <v>421443</v>
      </c>
      <c r="J4">
        <v>5737954</v>
      </c>
      <c r="K4">
        <v>438463</v>
      </c>
      <c r="L4">
        <f t="shared" si="1"/>
        <v>-26876235</v>
      </c>
      <c r="N4">
        <v>4062710</v>
      </c>
      <c r="O4">
        <v>576313</v>
      </c>
      <c r="P4">
        <v>8172563</v>
      </c>
      <c r="Q4">
        <v>627733</v>
      </c>
      <c r="R4">
        <f t="shared" si="2"/>
        <v>-37959865</v>
      </c>
      <c r="X4">
        <f t="shared" si="3"/>
        <v>0</v>
      </c>
      <c r="AD4">
        <f t="shared" si="4"/>
        <v>0</v>
      </c>
    </row>
    <row r="5" spans="1:30" x14ac:dyDescent="0.25">
      <c r="A5" t="s">
        <v>3</v>
      </c>
      <c r="B5">
        <v>564805</v>
      </c>
      <c r="C5">
        <v>92368</v>
      </c>
      <c r="D5">
        <v>1123585</v>
      </c>
      <c r="E5">
        <v>86787</v>
      </c>
      <c r="F5">
        <f t="shared" si="0"/>
        <v>-5153865</v>
      </c>
      <c r="H5">
        <v>2850303</v>
      </c>
      <c r="I5">
        <v>465024</v>
      </c>
      <c r="J5">
        <v>5677033</v>
      </c>
      <c r="K5">
        <v>436575</v>
      </c>
      <c r="L5">
        <f t="shared" si="1"/>
        <v>-26084425</v>
      </c>
      <c r="N5">
        <v>4086896</v>
      </c>
      <c r="O5">
        <v>639283</v>
      </c>
      <c r="P5">
        <v>8085631</v>
      </c>
      <c r="Q5">
        <v>624831</v>
      </c>
      <c r="R5">
        <f t="shared" si="2"/>
        <v>-36863195</v>
      </c>
      <c r="X5">
        <f t="shared" si="3"/>
        <v>0</v>
      </c>
      <c r="AD5">
        <f t="shared" si="4"/>
        <v>0</v>
      </c>
    </row>
    <row r="6" spans="1:30" x14ac:dyDescent="0.25">
      <c r="A6" t="s">
        <v>4</v>
      </c>
      <c r="B6">
        <v>683698</v>
      </c>
      <c r="C6">
        <v>177107</v>
      </c>
      <c r="D6">
        <v>819614</v>
      </c>
      <c r="E6">
        <v>81531</v>
      </c>
      <c r="F6">
        <f t="shared" si="0"/>
        <v>-951505</v>
      </c>
      <c r="H6">
        <v>3453468</v>
      </c>
      <c r="I6">
        <v>894776</v>
      </c>
      <c r="J6">
        <v>4140706</v>
      </c>
      <c r="K6">
        <v>413082</v>
      </c>
      <c r="L6">
        <f t="shared" si="1"/>
        <v>-4806970</v>
      </c>
      <c r="N6">
        <v>4946367</v>
      </c>
      <c r="O6">
        <v>1251066</v>
      </c>
      <c r="P6">
        <v>5896704</v>
      </c>
      <c r="Q6">
        <v>589341</v>
      </c>
      <c r="R6">
        <f t="shared" si="2"/>
        <v>-6556665</v>
      </c>
      <c r="X6">
        <f t="shared" si="3"/>
        <v>0</v>
      </c>
      <c r="AD6">
        <f t="shared" si="4"/>
        <v>0</v>
      </c>
    </row>
    <row r="7" spans="1:30" x14ac:dyDescent="0.25">
      <c r="A7" t="s">
        <v>5</v>
      </c>
      <c r="B7">
        <v>734883</v>
      </c>
      <c r="C7">
        <v>134356</v>
      </c>
      <c r="D7">
        <v>985611</v>
      </c>
      <c r="E7">
        <v>88880</v>
      </c>
      <c r="F7">
        <f t="shared" si="0"/>
        <v>-2062880</v>
      </c>
      <c r="H7">
        <v>3708173</v>
      </c>
      <c r="I7">
        <v>676696</v>
      </c>
      <c r="J7">
        <v>4984044</v>
      </c>
      <c r="K7">
        <v>448466</v>
      </c>
      <c r="L7">
        <f t="shared" si="1"/>
        <v>-10516380</v>
      </c>
      <c r="N7">
        <v>5311180</v>
      </c>
      <c r="O7">
        <v>940518</v>
      </c>
      <c r="P7">
        <v>7098369</v>
      </c>
      <c r="Q7">
        <v>642362</v>
      </c>
      <c r="R7">
        <f t="shared" si="2"/>
        <v>-14660080</v>
      </c>
      <c r="X7">
        <f t="shared" si="3"/>
        <v>0</v>
      </c>
      <c r="AD7">
        <f t="shared" si="4"/>
        <v>0</v>
      </c>
    </row>
    <row r="8" spans="1:30" x14ac:dyDescent="0.25">
      <c r="A8" t="s">
        <v>6</v>
      </c>
      <c r="B8">
        <v>613351</v>
      </c>
      <c r="C8">
        <v>120510</v>
      </c>
      <c r="D8">
        <v>762885</v>
      </c>
      <c r="E8">
        <v>75882</v>
      </c>
      <c r="F8">
        <f t="shared" si="0"/>
        <v>-1115930</v>
      </c>
      <c r="H8">
        <v>3096154</v>
      </c>
      <c r="I8">
        <v>608669</v>
      </c>
      <c r="J8">
        <v>3854888</v>
      </c>
      <c r="K8">
        <v>383987</v>
      </c>
      <c r="L8">
        <f t="shared" si="1"/>
        <v>-5667405</v>
      </c>
      <c r="N8">
        <v>4434046</v>
      </c>
      <c r="O8">
        <v>844671</v>
      </c>
      <c r="P8">
        <v>5486746</v>
      </c>
      <c r="Q8">
        <v>547285</v>
      </c>
      <c r="R8">
        <f t="shared" si="2"/>
        <v>-7790575</v>
      </c>
      <c r="X8">
        <f t="shared" si="3"/>
        <v>0</v>
      </c>
      <c r="AD8">
        <f t="shared" si="4"/>
        <v>0</v>
      </c>
    </row>
    <row r="9" spans="1:30" x14ac:dyDescent="0.25">
      <c r="A9" t="s">
        <v>7</v>
      </c>
      <c r="B9">
        <v>716554</v>
      </c>
      <c r="C9">
        <v>165442</v>
      </c>
      <c r="D9">
        <v>850954</v>
      </c>
      <c r="E9">
        <v>83815</v>
      </c>
      <c r="F9">
        <f t="shared" si="0"/>
        <v>-924925</v>
      </c>
      <c r="H9">
        <v>3614176</v>
      </c>
      <c r="I9">
        <v>834094</v>
      </c>
      <c r="J9">
        <v>4305427</v>
      </c>
      <c r="K9">
        <v>423829</v>
      </c>
      <c r="L9">
        <f t="shared" si="1"/>
        <v>-4793365</v>
      </c>
      <c r="N9">
        <v>5177517</v>
      </c>
      <c r="O9">
        <v>1165172</v>
      </c>
      <c r="P9">
        <v>6129821</v>
      </c>
      <c r="Q9">
        <v>604341</v>
      </c>
      <c r="R9">
        <f t="shared" si="2"/>
        <v>-6501335</v>
      </c>
      <c r="X9">
        <f t="shared" si="3"/>
        <v>0</v>
      </c>
      <c r="AD9">
        <f t="shared" si="4"/>
        <v>0</v>
      </c>
    </row>
    <row r="10" spans="1:30" x14ac:dyDescent="0.25">
      <c r="A10" t="s">
        <v>8</v>
      </c>
      <c r="B10">
        <v>687750</v>
      </c>
      <c r="C10">
        <v>175919</v>
      </c>
      <c r="D10">
        <v>825855</v>
      </c>
      <c r="E10">
        <v>81981</v>
      </c>
      <c r="F10">
        <f t="shared" si="0"/>
        <v>-971145</v>
      </c>
      <c r="H10">
        <v>3473159</v>
      </c>
      <c r="I10">
        <v>889050</v>
      </c>
      <c r="J10">
        <v>4172527</v>
      </c>
      <c r="K10">
        <v>414779</v>
      </c>
      <c r="L10">
        <f t="shared" si="1"/>
        <v>-4919785</v>
      </c>
      <c r="N10">
        <v>4974672</v>
      </c>
      <c r="O10">
        <v>1241893</v>
      </c>
      <c r="P10">
        <v>5943704</v>
      </c>
      <c r="Q10">
        <v>592042</v>
      </c>
      <c r="R10">
        <f t="shared" si="2"/>
        <v>-6730110</v>
      </c>
      <c r="X10">
        <f t="shared" si="3"/>
        <v>0</v>
      </c>
      <c r="AD10">
        <f t="shared" si="4"/>
        <v>0</v>
      </c>
    </row>
    <row r="11" spans="1:30" x14ac:dyDescent="0.25">
      <c r="A11" t="s">
        <v>9</v>
      </c>
      <c r="B11">
        <v>688153</v>
      </c>
      <c r="C11">
        <v>150448</v>
      </c>
      <c r="D11">
        <v>837960</v>
      </c>
      <c r="E11">
        <v>81979</v>
      </c>
      <c r="F11">
        <f t="shared" si="0"/>
        <v>-1088175</v>
      </c>
      <c r="H11">
        <v>3470293</v>
      </c>
      <c r="I11">
        <v>757936</v>
      </c>
      <c r="J11">
        <v>4242591</v>
      </c>
      <c r="K11">
        <v>414898</v>
      </c>
      <c r="L11">
        <f t="shared" si="1"/>
        <v>-5648490</v>
      </c>
      <c r="N11">
        <v>4971457</v>
      </c>
      <c r="O11">
        <v>1057526</v>
      </c>
      <c r="P11">
        <v>6042280</v>
      </c>
      <c r="Q11">
        <v>592152</v>
      </c>
      <c r="R11">
        <f t="shared" si="2"/>
        <v>-7747470</v>
      </c>
      <c r="X11">
        <f t="shared" si="3"/>
        <v>0</v>
      </c>
      <c r="AD11">
        <f t="shared" si="4"/>
        <v>0</v>
      </c>
    </row>
    <row r="12" spans="1:30" x14ac:dyDescent="0.25">
      <c r="A12" t="s">
        <v>10</v>
      </c>
      <c r="B12">
        <v>724528</v>
      </c>
      <c r="C12">
        <v>154577</v>
      </c>
      <c r="D12">
        <v>838653</v>
      </c>
      <c r="E12">
        <v>86510</v>
      </c>
      <c r="F12">
        <f t="shared" si="0"/>
        <v>-708700</v>
      </c>
      <c r="H12">
        <v>3659537</v>
      </c>
      <c r="I12">
        <v>780301</v>
      </c>
      <c r="J12">
        <v>4236878</v>
      </c>
      <c r="K12">
        <v>437564</v>
      </c>
      <c r="L12">
        <f t="shared" si="1"/>
        <v>-3585590</v>
      </c>
      <c r="N12">
        <v>5238945</v>
      </c>
      <c r="O12">
        <v>1088132</v>
      </c>
      <c r="P12">
        <v>6038065</v>
      </c>
      <c r="Q12">
        <v>623507</v>
      </c>
      <c r="R12">
        <f t="shared" si="2"/>
        <v>-4873665</v>
      </c>
      <c r="X12">
        <f t="shared" si="3"/>
        <v>0</v>
      </c>
      <c r="AD12">
        <f t="shared" si="4"/>
        <v>0</v>
      </c>
    </row>
    <row r="13" spans="1:30" x14ac:dyDescent="0.25">
      <c r="A13" t="s">
        <v>11</v>
      </c>
      <c r="B13">
        <v>728005</v>
      </c>
      <c r="C13">
        <v>120672</v>
      </c>
      <c r="D13">
        <v>1081181</v>
      </c>
      <c r="E13">
        <v>92819</v>
      </c>
      <c r="F13">
        <f t="shared" si="0"/>
        <v>-3067665</v>
      </c>
      <c r="H13">
        <v>3676719</v>
      </c>
      <c r="I13">
        <v>609273</v>
      </c>
      <c r="J13">
        <v>5461445</v>
      </c>
      <c r="K13">
        <v>466171</v>
      </c>
      <c r="L13">
        <f t="shared" si="1"/>
        <v>-15516405</v>
      </c>
      <c r="N13">
        <v>5267232</v>
      </c>
      <c r="O13">
        <v>841867</v>
      </c>
      <c r="P13">
        <v>7778617</v>
      </c>
      <c r="Q13">
        <v>666308</v>
      </c>
      <c r="R13">
        <f t="shared" si="2"/>
        <v>-21782310</v>
      </c>
      <c r="X13">
        <f t="shared" si="3"/>
        <v>0</v>
      </c>
      <c r="AD13">
        <f t="shared" si="4"/>
        <v>0</v>
      </c>
    </row>
    <row r="16" spans="1:30" x14ac:dyDescent="0.25">
      <c r="J16" t="s">
        <v>20</v>
      </c>
    </row>
    <row r="17" spans="1:26" x14ac:dyDescent="0.25">
      <c r="A17" t="s">
        <v>18</v>
      </c>
    </row>
    <row r="18" spans="1:26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21</v>
      </c>
      <c r="G18" s="1" t="s">
        <v>16</v>
      </c>
      <c r="H18" s="1" t="s">
        <v>19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V18" t="s">
        <v>12</v>
      </c>
      <c r="W18" t="s">
        <v>13</v>
      </c>
      <c r="X18" t="s">
        <v>14</v>
      </c>
      <c r="Y18" t="s">
        <v>15</v>
      </c>
      <c r="Z18" t="s">
        <v>16</v>
      </c>
    </row>
    <row r="19" spans="1:26" x14ac:dyDescent="0.25">
      <c r="A19" s="1" t="s">
        <v>1</v>
      </c>
      <c r="B19" s="1">
        <f t="shared" ref="B19:B30" si="5">B2+H2+N2+T2+Z2+V19+J19+P19</f>
        <v>10081688</v>
      </c>
      <c r="C19" s="1">
        <f t="shared" ref="C19:C30" si="6">C2+I2+O2+U2+AA2+W19+K19+Q19</f>
        <v>1755169</v>
      </c>
      <c r="D19" s="1">
        <f t="shared" ref="D19:D30" si="7">D2+J2+P2+V2+AB2+X19+L19+R19</f>
        <v>22181157</v>
      </c>
      <c r="E19" s="1">
        <f t="shared" ref="E19:E30" si="8">E2+K2+Q2+W2+AC2+Y19+M19+S19</f>
        <v>1683604</v>
      </c>
      <c r="F19" s="1">
        <f>B19/(SUM(B19:D19))</f>
        <v>0.29636321508951108</v>
      </c>
      <c r="G19" s="1">
        <f>(B19-D19+E19/2)*10</f>
        <v>-112576670</v>
      </c>
      <c r="H19" s="1">
        <f>B19/D19</f>
        <v>0.45451587579493713</v>
      </c>
      <c r="J19">
        <v>1881591</v>
      </c>
      <c r="K19">
        <v>323487</v>
      </c>
      <c r="L19">
        <v>4129262</v>
      </c>
      <c r="M19">
        <v>313537</v>
      </c>
      <c r="N19">
        <f t="shared" ref="N19:N30" si="9">(J19-L19+M19/2)*10</f>
        <v>-20909025</v>
      </c>
      <c r="P19">
        <v>1876038</v>
      </c>
      <c r="Q19">
        <v>323542</v>
      </c>
      <c r="R19">
        <v>4124589</v>
      </c>
      <c r="S19">
        <v>313147</v>
      </c>
      <c r="T19">
        <f t="shared" ref="T19:T30" si="10">(P19-R19+S19/2)*10</f>
        <v>-20919775</v>
      </c>
      <c r="Z19">
        <f>(V19-X19+Y19/2)*10</f>
        <v>0</v>
      </c>
    </row>
    <row r="20" spans="1:26" x14ac:dyDescent="0.25">
      <c r="A20" s="1" t="s">
        <v>0</v>
      </c>
      <c r="B20" s="1">
        <f t="shared" si="5"/>
        <v>14570850</v>
      </c>
      <c r="C20" s="1">
        <f t="shared" si="6"/>
        <v>3362069</v>
      </c>
      <c r="D20" s="1">
        <f t="shared" si="7"/>
        <v>17318073</v>
      </c>
      <c r="E20" s="1">
        <f t="shared" si="8"/>
        <v>1718340</v>
      </c>
      <c r="F20" s="1">
        <f t="shared" ref="F20:F30" si="11">B20/(SUM(B20:D20))</f>
        <v>0.41334581449509278</v>
      </c>
      <c r="G20" s="1">
        <f t="shared" ref="G20:G30" si="12">(B20-D20+E20/2)*10</f>
        <v>-18880530</v>
      </c>
      <c r="H20" s="1">
        <f t="shared" ref="H20:H30" si="13">B20/D20</f>
        <v>0.84136670402070712</v>
      </c>
      <c r="J20">
        <v>2716494</v>
      </c>
      <c r="K20">
        <v>622850</v>
      </c>
      <c r="L20">
        <v>3225238</v>
      </c>
      <c r="M20">
        <v>320208</v>
      </c>
      <c r="N20">
        <f t="shared" si="9"/>
        <v>-3486400</v>
      </c>
      <c r="P20">
        <v>2710727</v>
      </c>
      <c r="Q20">
        <v>621580</v>
      </c>
      <c r="R20">
        <v>3220861</v>
      </c>
      <c r="S20">
        <v>320305</v>
      </c>
      <c r="T20">
        <f t="shared" si="10"/>
        <v>-3499815</v>
      </c>
      <c r="Z20">
        <f t="shared" ref="Z20:Z30" si="14">(V20-X20+Y20/2)*10</f>
        <v>0</v>
      </c>
    </row>
    <row r="21" spans="1:26" x14ac:dyDescent="0.25">
      <c r="A21" s="1" t="s">
        <v>2</v>
      </c>
      <c r="B21" s="1">
        <f t="shared" si="5"/>
        <v>11887195</v>
      </c>
      <c r="C21" s="1">
        <f t="shared" si="6"/>
        <v>1710095</v>
      </c>
      <c r="D21" s="1">
        <f t="shared" si="7"/>
        <v>23961859</v>
      </c>
      <c r="E21" s="1">
        <f t="shared" si="8"/>
        <v>1838079</v>
      </c>
      <c r="F21" s="1">
        <f t="shared" si="11"/>
        <v>0.31649266068302029</v>
      </c>
      <c r="G21" s="1">
        <f t="shared" si="12"/>
        <v>-111556245</v>
      </c>
      <c r="H21" s="1">
        <f t="shared" si="13"/>
        <v>0.49608817913501618</v>
      </c>
      <c r="J21">
        <v>2218727</v>
      </c>
      <c r="K21">
        <v>315358</v>
      </c>
      <c r="L21">
        <v>4461212</v>
      </c>
      <c r="M21">
        <v>342783</v>
      </c>
      <c r="N21">
        <f t="shared" si="9"/>
        <v>-20710935</v>
      </c>
      <c r="P21">
        <v>2213901</v>
      </c>
      <c r="Q21">
        <v>313507</v>
      </c>
      <c r="R21">
        <v>4454010</v>
      </c>
      <c r="S21">
        <v>342386</v>
      </c>
      <c r="T21">
        <f t="shared" si="10"/>
        <v>-20689160</v>
      </c>
      <c r="Z21">
        <f t="shared" si="14"/>
        <v>0</v>
      </c>
    </row>
    <row r="22" spans="1:26" x14ac:dyDescent="0.25">
      <c r="A22" s="1" t="s">
        <v>3</v>
      </c>
      <c r="B22" s="1">
        <f t="shared" si="5"/>
        <v>11957995</v>
      </c>
      <c r="C22" s="1">
        <f t="shared" si="6"/>
        <v>1895319</v>
      </c>
      <c r="D22" s="1">
        <f t="shared" si="7"/>
        <v>23707649</v>
      </c>
      <c r="E22" s="1">
        <f t="shared" si="8"/>
        <v>1827594</v>
      </c>
      <c r="F22" s="1">
        <f t="shared" si="11"/>
        <v>0.31836231142423055</v>
      </c>
      <c r="G22" s="1">
        <f t="shared" si="12"/>
        <v>-108358570</v>
      </c>
      <c r="H22" s="1">
        <f t="shared" si="13"/>
        <v>0.50439396162816486</v>
      </c>
      <c r="J22">
        <v>2229911</v>
      </c>
      <c r="K22">
        <v>349161</v>
      </c>
      <c r="L22">
        <v>4415096</v>
      </c>
      <c r="M22">
        <v>339770</v>
      </c>
      <c r="N22">
        <f t="shared" si="9"/>
        <v>-20153000</v>
      </c>
      <c r="P22">
        <v>2226080</v>
      </c>
      <c r="Q22">
        <v>349483</v>
      </c>
      <c r="R22">
        <v>4406304</v>
      </c>
      <c r="S22">
        <v>339631</v>
      </c>
      <c r="T22">
        <f t="shared" si="10"/>
        <v>-20104085</v>
      </c>
      <c r="Z22">
        <f t="shared" si="14"/>
        <v>0</v>
      </c>
    </row>
    <row r="23" spans="1:26" x14ac:dyDescent="0.25">
      <c r="A23" s="1" t="s">
        <v>4</v>
      </c>
      <c r="B23" s="1">
        <f t="shared" si="5"/>
        <v>14476080</v>
      </c>
      <c r="C23" s="1">
        <f t="shared" si="6"/>
        <v>3689756</v>
      </c>
      <c r="D23" s="1">
        <f t="shared" si="7"/>
        <v>17292025</v>
      </c>
      <c r="E23" s="1">
        <f t="shared" si="8"/>
        <v>1727439</v>
      </c>
      <c r="F23" s="1">
        <f t="shared" si="11"/>
        <v>0.40826151357522666</v>
      </c>
      <c r="G23" s="1">
        <f t="shared" si="12"/>
        <v>-19522255</v>
      </c>
      <c r="H23" s="1">
        <f t="shared" si="13"/>
        <v>0.83715354332416247</v>
      </c>
      <c r="J23">
        <v>2700503</v>
      </c>
      <c r="K23">
        <v>683569</v>
      </c>
      <c r="L23">
        <v>3218543</v>
      </c>
      <c r="M23">
        <v>321716</v>
      </c>
      <c r="N23">
        <f t="shared" si="9"/>
        <v>-3571820</v>
      </c>
      <c r="P23">
        <v>2692044</v>
      </c>
      <c r="Q23">
        <v>683238</v>
      </c>
      <c r="R23">
        <v>3216458</v>
      </c>
      <c r="S23">
        <v>321769</v>
      </c>
      <c r="T23">
        <f t="shared" si="10"/>
        <v>-3635295</v>
      </c>
      <c r="Z23">
        <f t="shared" si="14"/>
        <v>0</v>
      </c>
    </row>
    <row r="24" spans="1:26" x14ac:dyDescent="0.25">
      <c r="A24" s="1" t="s">
        <v>5</v>
      </c>
      <c r="B24" s="1">
        <f t="shared" si="5"/>
        <v>15548206</v>
      </c>
      <c r="C24" s="1">
        <f t="shared" si="6"/>
        <v>2777924</v>
      </c>
      <c r="D24" s="1">
        <f t="shared" si="7"/>
        <v>20811413</v>
      </c>
      <c r="E24" s="1">
        <f t="shared" si="8"/>
        <v>1879017</v>
      </c>
      <c r="F24" s="1">
        <f t="shared" si="11"/>
        <v>0.39727087620191182</v>
      </c>
      <c r="G24" s="1">
        <f t="shared" si="12"/>
        <v>-43236985</v>
      </c>
      <c r="H24" s="1">
        <f t="shared" si="13"/>
        <v>0.74709996865662121</v>
      </c>
      <c r="J24">
        <v>2899917</v>
      </c>
      <c r="K24">
        <v>513290</v>
      </c>
      <c r="L24">
        <v>3875384</v>
      </c>
      <c r="M24">
        <v>349842</v>
      </c>
      <c r="N24">
        <f t="shared" si="9"/>
        <v>-8005460</v>
      </c>
      <c r="P24">
        <v>2894053</v>
      </c>
      <c r="Q24">
        <v>513064</v>
      </c>
      <c r="R24">
        <v>3868005</v>
      </c>
      <c r="S24">
        <v>349467</v>
      </c>
      <c r="T24">
        <f t="shared" si="10"/>
        <v>-7992185</v>
      </c>
      <c r="Z24">
        <f t="shared" si="14"/>
        <v>0</v>
      </c>
    </row>
    <row r="25" spans="1:26" x14ac:dyDescent="0.25">
      <c r="A25" s="1" t="s">
        <v>6</v>
      </c>
      <c r="B25" s="1">
        <f t="shared" si="5"/>
        <v>12977923</v>
      </c>
      <c r="C25" s="1">
        <f t="shared" si="6"/>
        <v>2498434</v>
      </c>
      <c r="D25" s="1">
        <f t="shared" si="7"/>
        <v>16092593</v>
      </c>
      <c r="E25" s="1">
        <f t="shared" si="8"/>
        <v>1604281</v>
      </c>
      <c r="F25" s="1">
        <f t="shared" si="11"/>
        <v>0.41109770834950166</v>
      </c>
      <c r="G25" s="1">
        <f t="shared" si="12"/>
        <v>-23125295</v>
      </c>
      <c r="H25" s="1">
        <f t="shared" si="13"/>
        <v>0.80645319247184089</v>
      </c>
      <c r="J25">
        <v>2419359</v>
      </c>
      <c r="K25">
        <v>461952</v>
      </c>
      <c r="L25">
        <v>2996570</v>
      </c>
      <c r="M25">
        <v>298440</v>
      </c>
      <c r="N25">
        <f t="shared" si="9"/>
        <v>-4279910</v>
      </c>
      <c r="P25">
        <v>2415013</v>
      </c>
      <c r="Q25">
        <v>462632</v>
      </c>
      <c r="R25">
        <v>2991504</v>
      </c>
      <c r="S25">
        <v>298687</v>
      </c>
      <c r="T25">
        <f t="shared" si="10"/>
        <v>-4271475</v>
      </c>
      <c r="Z25">
        <f t="shared" si="14"/>
        <v>0</v>
      </c>
    </row>
    <row r="26" spans="1:26" x14ac:dyDescent="0.25">
      <c r="A26" s="1" t="s">
        <v>7</v>
      </c>
      <c r="B26" s="1">
        <f t="shared" si="5"/>
        <v>15154209</v>
      </c>
      <c r="C26" s="1">
        <f t="shared" si="6"/>
        <v>3438267</v>
      </c>
      <c r="D26" s="1">
        <f t="shared" si="7"/>
        <v>17973510</v>
      </c>
      <c r="E26" s="1">
        <f t="shared" si="8"/>
        <v>1772134</v>
      </c>
      <c r="F26" s="1">
        <f t="shared" si="11"/>
        <v>0.41443457862725214</v>
      </c>
      <c r="G26" s="1">
        <f t="shared" si="12"/>
        <v>-19332340</v>
      </c>
      <c r="H26" s="1">
        <f t="shared" si="13"/>
        <v>0.84314132298031941</v>
      </c>
      <c r="J26">
        <v>2826313</v>
      </c>
      <c r="K26">
        <v>636427</v>
      </c>
      <c r="L26">
        <v>3346577</v>
      </c>
      <c r="M26">
        <v>330246</v>
      </c>
      <c r="N26">
        <f t="shared" si="9"/>
        <v>-3551410</v>
      </c>
      <c r="P26">
        <v>2819649</v>
      </c>
      <c r="Q26">
        <v>637132</v>
      </c>
      <c r="R26">
        <v>3340731</v>
      </c>
      <c r="S26">
        <v>329903</v>
      </c>
      <c r="T26">
        <f t="shared" si="10"/>
        <v>-3561305</v>
      </c>
      <c r="Z26">
        <f t="shared" si="14"/>
        <v>0</v>
      </c>
    </row>
    <row r="27" spans="1:26" x14ac:dyDescent="0.25">
      <c r="A27" s="1" t="s">
        <v>8</v>
      </c>
      <c r="B27" s="1">
        <f t="shared" si="5"/>
        <v>14560052</v>
      </c>
      <c r="C27" s="1">
        <f t="shared" si="6"/>
        <v>3664352</v>
      </c>
      <c r="D27" s="1">
        <f t="shared" si="7"/>
        <v>17425649</v>
      </c>
      <c r="E27" s="1">
        <f t="shared" si="8"/>
        <v>1735301</v>
      </c>
      <c r="F27" s="1">
        <f t="shared" si="11"/>
        <v>0.40841599870833289</v>
      </c>
      <c r="G27" s="1">
        <f t="shared" si="12"/>
        <v>-19979465</v>
      </c>
      <c r="H27" s="1">
        <f t="shared" si="13"/>
        <v>0.83555292546062421</v>
      </c>
      <c r="J27">
        <v>2715857</v>
      </c>
      <c r="K27">
        <v>678977</v>
      </c>
      <c r="L27">
        <v>3243560</v>
      </c>
      <c r="M27">
        <v>323083</v>
      </c>
      <c r="N27">
        <f t="shared" si="9"/>
        <v>-3661615</v>
      </c>
      <c r="P27">
        <v>2708614</v>
      </c>
      <c r="Q27">
        <v>678513</v>
      </c>
      <c r="R27">
        <v>3240003</v>
      </c>
      <c r="S27">
        <v>323416</v>
      </c>
      <c r="T27">
        <f t="shared" si="10"/>
        <v>-3696810</v>
      </c>
      <c r="Z27">
        <f t="shared" si="14"/>
        <v>0</v>
      </c>
    </row>
    <row r="28" spans="1:26" x14ac:dyDescent="0.25">
      <c r="A28" s="1" t="s">
        <v>9</v>
      </c>
      <c r="B28" s="1">
        <f t="shared" si="5"/>
        <v>14550759</v>
      </c>
      <c r="C28" s="1">
        <f t="shared" si="6"/>
        <v>3122348</v>
      </c>
      <c r="D28" s="1">
        <f t="shared" si="7"/>
        <v>17713124</v>
      </c>
      <c r="E28" s="1">
        <f t="shared" si="8"/>
        <v>1735389</v>
      </c>
      <c r="F28" s="1">
        <f t="shared" si="11"/>
        <v>0.41119832739462986</v>
      </c>
      <c r="G28" s="1">
        <f t="shared" si="12"/>
        <v>-22946705</v>
      </c>
      <c r="H28" s="1">
        <f t="shared" si="13"/>
        <v>0.82146768689701488</v>
      </c>
      <c r="J28">
        <v>2713900</v>
      </c>
      <c r="K28">
        <v>578411</v>
      </c>
      <c r="L28">
        <v>3296226</v>
      </c>
      <c r="M28">
        <v>323050</v>
      </c>
      <c r="N28">
        <f t="shared" si="9"/>
        <v>-4208010</v>
      </c>
      <c r="P28">
        <v>2706956</v>
      </c>
      <c r="Q28">
        <v>578027</v>
      </c>
      <c r="R28">
        <v>3294067</v>
      </c>
      <c r="S28">
        <v>323310</v>
      </c>
      <c r="T28">
        <f t="shared" si="10"/>
        <v>-4254560</v>
      </c>
      <c r="Z28">
        <f t="shared" si="14"/>
        <v>0</v>
      </c>
    </row>
    <row r="29" spans="1:26" x14ac:dyDescent="0.25">
      <c r="A29" s="1" t="s">
        <v>10</v>
      </c>
      <c r="B29" s="1">
        <f t="shared" si="5"/>
        <v>15339573</v>
      </c>
      <c r="C29" s="1">
        <f t="shared" si="6"/>
        <v>3209909</v>
      </c>
      <c r="D29" s="1">
        <f t="shared" si="7"/>
        <v>17695991</v>
      </c>
      <c r="E29" s="1">
        <f t="shared" si="8"/>
        <v>1828377</v>
      </c>
      <c r="F29" s="1">
        <f t="shared" si="11"/>
        <v>0.4232134865504445</v>
      </c>
      <c r="G29" s="1">
        <f t="shared" si="12"/>
        <v>-14422295</v>
      </c>
      <c r="H29" s="1">
        <f t="shared" si="13"/>
        <v>0.86683887893026168</v>
      </c>
      <c r="J29">
        <v>2860476</v>
      </c>
      <c r="K29">
        <v>593722</v>
      </c>
      <c r="L29">
        <v>3293825</v>
      </c>
      <c r="M29">
        <v>340350</v>
      </c>
      <c r="N29">
        <f t="shared" si="9"/>
        <v>-2631740</v>
      </c>
      <c r="P29">
        <v>2856087</v>
      </c>
      <c r="Q29">
        <v>593177</v>
      </c>
      <c r="R29">
        <v>3288570</v>
      </c>
      <c r="S29">
        <v>340446</v>
      </c>
      <c r="T29">
        <f t="shared" si="10"/>
        <v>-2622600</v>
      </c>
      <c r="Z29">
        <f t="shared" si="14"/>
        <v>0</v>
      </c>
    </row>
    <row r="30" spans="1:26" x14ac:dyDescent="0.25">
      <c r="A30" s="1" t="s">
        <v>11</v>
      </c>
      <c r="B30" s="1">
        <f t="shared" si="5"/>
        <v>15418594</v>
      </c>
      <c r="C30" s="1">
        <f t="shared" si="6"/>
        <v>2490223</v>
      </c>
      <c r="D30" s="1">
        <f t="shared" si="7"/>
        <v>22806570</v>
      </c>
      <c r="E30" s="1">
        <f t="shared" si="8"/>
        <v>1951399</v>
      </c>
      <c r="F30" s="1">
        <f t="shared" si="11"/>
        <v>0.37869206548374451</v>
      </c>
      <c r="G30" s="1">
        <f t="shared" si="12"/>
        <v>-64122765</v>
      </c>
      <c r="H30" s="1">
        <f t="shared" si="13"/>
        <v>0.67605931097924854</v>
      </c>
      <c r="J30">
        <v>2875577</v>
      </c>
      <c r="K30">
        <v>459554</v>
      </c>
      <c r="L30">
        <v>4246849</v>
      </c>
      <c r="M30">
        <v>363306</v>
      </c>
      <c r="N30">
        <f t="shared" si="9"/>
        <v>-11896190</v>
      </c>
      <c r="P30">
        <v>2871061</v>
      </c>
      <c r="Q30">
        <v>458857</v>
      </c>
      <c r="R30">
        <v>4238478</v>
      </c>
      <c r="S30">
        <v>362795</v>
      </c>
      <c r="T30">
        <f t="shared" si="10"/>
        <v>-11860195</v>
      </c>
      <c r="Z30">
        <f t="shared" si="14"/>
        <v>0</v>
      </c>
    </row>
    <row r="31" spans="1:26" s="6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2AC3-9D80-4096-9D36-672416D3269F}">
  <dimension ref="A1:U34"/>
  <sheetViews>
    <sheetView workbookViewId="0">
      <selection activeCell="G22" sqref="G22"/>
    </sheetView>
  </sheetViews>
  <sheetFormatPr defaultRowHeight="15" x14ac:dyDescent="0.25"/>
  <cols>
    <col min="1" max="1" width="18.5703125" bestFit="1" customWidth="1"/>
    <col min="7" max="7" width="10.7109375" bestFit="1" customWidth="1"/>
    <col min="14" max="14" width="9.7109375" bestFit="1" customWidth="1"/>
    <col min="21" max="21" width="9.710937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G1" t="s">
        <v>16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</row>
    <row r="2" spans="1:21" x14ac:dyDescent="0.25">
      <c r="A2" t="s">
        <v>1</v>
      </c>
      <c r="B2">
        <v>620696</v>
      </c>
      <c r="C2">
        <v>107314</v>
      </c>
      <c r="D2">
        <v>1369925</v>
      </c>
      <c r="E2">
        <v>101918</v>
      </c>
      <c r="G2">
        <f>(B2-D2+E2/2)*10</f>
        <v>-6982700</v>
      </c>
      <c r="I2">
        <v>3104039</v>
      </c>
      <c r="J2">
        <v>538762</v>
      </c>
      <c r="K2">
        <v>6830236</v>
      </c>
      <c r="L2">
        <v>506734</v>
      </c>
      <c r="N2">
        <f>(I2-K2+L2/2)*10</f>
        <v>-34728300</v>
      </c>
      <c r="P2">
        <v>2432116</v>
      </c>
      <c r="Q2">
        <v>401207</v>
      </c>
      <c r="R2">
        <v>5316748</v>
      </c>
      <c r="S2">
        <v>394384</v>
      </c>
      <c r="U2">
        <f>(P2-R2+S2/2)*10</f>
        <v>-26874400</v>
      </c>
    </row>
    <row r="3" spans="1:21" x14ac:dyDescent="0.25">
      <c r="A3" t="s">
        <v>0</v>
      </c>
      <c r="B3">
        <v>897083</v>
      </c>
      <c r="C3">
        <v>201752</v>
      </c>
      <c r="D3">
        <v>1070825</v>
      </c>
      <c r="E3">
        <v>104456</v>
      </c>
      <c r="G3">
        <f t="shared" ref="G3:G13" si="0">(B3-D3+E3/2)*10</f>
        <v>-1215140</v>
      </c>
      <c r="I3">
        <v>4482310</v>
      </c>
      <c r="J3">
        <v>1009223</v>
      </c>
      <c r="K3">
        <v>5340241</v>
      </c>
      <c r="L3">
        <v>520292</v>
      </c>
      <c r="N3">
        <f t="shared" ref="N3:N13" si="1">(I3-K3+L3/2)*10</f>
        <v>-5977850</v>
      </c>
      <c r="P3">
        <v>3504383</v>
      </c>
      <c r="Q3">
        <v>766908</v>
      </c>
      <c r="R3">
        <v>4157863</v>
      </c>
      <c r="S3">
        <v>404347</v>
      </c>
      <c r="U3">
        <f t="shared" ref="U3:U13" si="2">(P3-R3+S3/2)*10</f>
        <v>-4513065</v>
      </c>
    </row>
    <row r="4" spans="1:21" x14ac:dyDescent="0.25">
      <c r="A4" t="s">
        <v>2</v>
      </c>
      <c r="B4">
        <v>714542</v>
      </c>
      <c r="C4">
        <v>93396</v>
      </c>
      <c r="D4">
        <v>1502028</v>
      </c>
      <c r="E4">
        <v>111360</v>
      </c>
      <c r="G4">
        <f t="shared" si="0"/>
        <v>-7318060</v>
      </c>
      <c r="I4">
        <v>3571583</v>
      </c>
      <c r="J4">
        <v>467042</v>
      </c>
      <c r="K4">
        <v>7492325</v>
      </c>
      <c r="L4">
        <v>556850</v>
      </c>
      <c r="N4">
        <f t="shared" si="1"/>
        <v>-36423170</v>
      </c>
      <c r="P4">
        <v>2799779</v>
      </c>
      <c r="Q4">
        <v>344660</v>
      </c>
      <c r="R4">
        <v>5829285</v>
      </c>
      <c r="S4">
        <v>433110</v>
      </c>
      <c r="U4">
        <f t="shared" si="2"/>
        <v>-28129510</v>
      </c>
    </row>
    <row r="5" spans="1:21" x14ac:dyDescent="0.25">
      <c r="A5" t="s">
        <v>3</v>
      </c>
      <c r="B5">
        <v>733799</v>
      </c>
      <c r="C5">
        <v>107479</v>
      </c>
      <c r="D5">
        <v>1465206</v>
      </c>
      <c r="E5">
        <v>110968</v>
      </c>
      <c r="G5">
        <f t="shared" si="0"/>
        <v>-6759230</v>
      </c>
      <c r="I5">
        <v>3666739</v>
      </c>
      <c r="J5">
        <v>536024</v>
      </c>
      <c r="K5">
        <v>7309088</v>
      </c>
      <c r="L5">
        <v>552758</v>
      </c>
      <c r="N5">
        <f t="shared" si="1"/>
        <v>-33659700</v>
      </c>
      <c r="P5">
        <v>2869006</v>
      </c>
      <c r="Q5">
        <v>399429</v>
      </c>
      <c r="R5">
        <v>5691119</v>
      </c>
      <c r="S5">
        <v>430037</v>
      </c>
      <c r="U5">
        <f t="shared" si="2"/>
        <v>-26070945</v>
      </c>
    </row>
    <row r="6" spans="1:21" x14ac:dyDescent="0.25">
      <c r="A6" t="s">
        <v>4</v>
      </c>
      <c r="B6">
        <v>892042</v>
      </c>
      <c r="C6">
        <v>222993</v>
      </c>
      <c r="D6">
        <v>1069244</v>
      </c>
      <c r="E6">
        <v>105702</v>
      </c>
      <c r="G6">
        <f t="shared" si="0"/>
        <v>-1243510</v>
      </c>
      <c r="I6">
        <v>4460548</v>
      </c>
      <c r="J6">
        <v>1113692</v>
      </c>
      <c r="K6">
        <v>5328572</v>
      </c>
      <c r="L6">
        <v>523622</v>
      </c>
      <c r="N6">
        <f t="shared" si="1"/>
        <v>-6062130</v>
      </c>
      <c r="P6">
        <v>3485525</v>
      </c>
      <c r="Q6">
        <v>849516</v>
      </c>
      <c r="R6">
        <v>4149603</v>
      </c>
      <c r="S6">
        <v>407011</v>
      </c>
      <c r="U6">
        <f t="shared" si="2"/>
        <v>-4605725</v>
      </c>
    </row>
    <row r="7" spans="1:21" x14ac:dyDescent="0.25">
      <c r="A7" t="s">
        <v>5</v>
      </c>
      <c r="B7">
        <v>955531</v>
      </c>
      <c r="C7">
        <v>159343</v>
      </c>
      <c r="D7">
        <v>1283446</v>
      </c>
      <c r="E7">
        <v>114249</v>
      </c>
      <c r="G7">
        <f t="shared" si="0"/>
        <v>-2707905</v>
      </c>
      <c r="I7">
        <v>4774150</v>
      </c>
      <c r="J7">
        <v>795332</v>
      </c>
      <c r="K7">
        <v>6402552</v>
      </c>
      <c r="L7">
        <v>571928</v>
      </c>
      <c r="N7">
        <f t="shared" si="1"/>
        <v>-13424380</v>
      </c>
      <c r="P7">
        <v>3734726</v>
      </c>
      <c r="Q7">
        <v>600359</v>
      </c>
      <c r="R7">
        <v>4982104</v>
      </c>
      <c r="S7">
        <v>444362</v>
      </c>
      <c r="U7">
        <f t="shared" si="2"/>
        <v>-10251970</v>
      </c>
    </row>
    <row r="8" spans="1:21" x14ac:dyDescent="0.25">
      <c r="A8" t="s">
        <v>6</v>
      </c>
      <c r="B8">
        <v>701252</v>
      </c>
      <c r="C8">
        <v>138901</v>
      </c>
      <c r="D8">
        <v>873469</v>
      </c>
      <c r="E8">
        <v>85516</v>
      </c>
      <c r="G8">
        <f t="shared" si="0"/>
        <v>-1294590</v>
      </c>
      <c r="I8">
        <v>3500577</v>
      </c>
      <c r="J8">
        <v>693060</v>
      </c>
      <c r="K8">
        <v>4353656</v>
      </c>
      <c r="L8">
        <v>426806</v>
      </c>
      <c r="N8">
        <f t="shared" si="1"/>
        <v>-6396760</v>
      </c>
      <c r="P8">
        <v>2739477</v>
      </c>
      <c r="Q8">
        <v>524886</v>
      </c>
      <c r="R8">
        <v>3396024</v>
      </c>
      <c r="S8">
        <v>331320</v>
      </c>
      <c r="U8">
        <f t="shared" si="2"/>
        <v>-4908870</v>
      </c>
    </row>
    <row r="9" spans="1:21" x14ac:dyDescent="0.25">
      <c r="A9" t="s">
        <v>7</v>
      </c>
      <c r="B9">
        <v>932300</v>
      </c>
      <c r="C9">
        <v>199423</v>
      </c>
      <c r="D9">
        <v>1111600</v>
      </c>
      <c r="E9">
        <v>107434</v>
      </c>
      <c r="G9">
        <f t="shared" si="0"/>
        <v>-1255830</v>
      </c>
      <c r="I9">
        <v>4656947</v>
      </c>
      <c r="J9">
        <v>998019</v>
      </c>
      <c r="K9">
        <v>5542198</v>
      </c>
      <c r="L9">
        <v>536074</v>
      </c>
      <c r="N9">
        <f t="shared" si="1"/>
        <v>-6172140</v>
      </c>
      <c r="P9">
        <v>3642877</v>
      </c>
      <c r="Q9">
        <v>758413</v>
      </c>
      <c r="R9">
        <v>4313258</v>
      </c>
      <c r="S9">
        <v>417216</v>
      </c>
      <c r="U9">
        <f t="shared" si="2"/>
        <v>-4617730</v>
      </c>
    </row>
    <row r="10" spans="1:21" x14ac:dyDescent="0.25">
      <c r="A10" t="s">
        <v>8</v>
      </c>
      <c r="B10">
        <v>898633</v>
      </c>
      <c r="C10">
        <v>218760</v>
      </c>
      <c r="D10">
        <v>1079858</v>
      </c>
      <c r="E10">
        <v>106151</v>
      </c>
      <c r="G10">
        <f t="shared" si="0"/>
        <v>-1281495</v>
      </c>
      <c r="I10">
        <v>4492016</v>
      </c>
      <c r="J10">
        <v>1094413</v>
      </c>
      <c r="K10">
        <v>5380990</v>
      </c>
      <c r="L10">
        <v>526355</v>
      </c>
      <c r="N10">
        <f t="shared" si="1"/>
        <v>-6257965</v>
      </c>
      <c r="P10">
        <v>3511855</v>
      </c>
      <c r="Q10">
        <v>833475</v>
      </c>
      <c r="R10">
        <v>4189722</v>
      </c>
      <c r="S10">
        <v>409540</v>
      </c>
      <c r="U10">
        <f t="shared" si="2"/>
        <v>-4730970</v>
      </c>
    </row>
    <row r="11" spans="1:21" x14ac:dyDescent="0.25">
      <c r="A11" t="s">
        <v>9</v>
      </c>
      <c r="B11">
        <v>796274</v>
      </c>
      <c r="C11">
        <v>161575</v>
      </c>
      <c r="D11">
        <v>1001133</v>
      </c>
      <c r="E11">
        <v>95828</v>
      </c>
      <c r="G11">
        <f t="shared" si="0"/>
        <v>-1569450</v>
      </c>
      <c r="I11">
        <v>3978786</v>
      </c>
      <c r="J11">
        <v>806615</v>
      </c>
      <c r="K11">
        <v>4994723</v>
      </c>
      <c r="L11">
        <v>477098</v>
      </c>
      <c r="N11">
        <f t="shared" si="1"/>
        <v>-7773880</v>
      </c>
      <c r="P11">
        <v>3109386</v>
      </c>
      <c r="Q11">
        <v>610839</v>
      </c>
      <c r="R11">
        <v>3886830</v>
      </c>
      <c r="S11">
        <v>370022</v>
      </c>
      <c r="U11">
        <f t="shared" si="2"/>
        <v>-5924330</v>
      </c>
    </row>
    <row r="12" spans="1:21" x14ac:dyDescent="0.25">
      <c r="A12" t="s">
        <v>10</v>
      </c>
      <c r="B12">
        <v>915616</v>
      </c>
      <c r="C12">
        <v>177536</v>
      </c>
      <c r="D12">
        <v>1064742</v>
      </c>
      <c r="E12">
        <v>108150</v>
      </c>
      <c r="G12">
        <f t="shared" si="0"/>
        <v>-950510</v>
      </c>
      <c r="I12">
        <v>4575299</v>
      </c>
      <c r="J12">
        <v>889699</v>
      </c>
      <c r="K12">
        <v>5307389</v>
      </c>
      <c r="L12">
        <v>539760</v>
      </c>
      <c r="N12">
        <f t="shared" si="1"/>
        <v>-4622100</v>
      </c>
      <c r="P12">
        <v>3573302</v>
      </c>
      <c r="Q12">
        <v>674142</v>
      </c>
      <c r="R12">
        <v>4134456</v>
      </c>
      <c r="S12">
        <v>418697</v>
      </c>
      <c r="U12">
        <f t="shared" si="2"/>
        <v>-3518055</v>
      </c>
    </row>
    <row r="13" spans="1:21" x14ac:dyDescent="0.25">
      <c r="A13" t="s">
        <v>11</v>
      </c>
      <c r="B13">
        <v>948971</v>
      </c>
      <c r="C13">
        <v>137814</v>
      </c>
      <c r="D13">
        <v>1402728</v>
      </c>
      <c r="E13">
        <v>118508</v>
      </c>
      <c r="G13">
        <f t="shared" si="0"/>
        <v>-3945030</v>
      </c>
      <c r="I13">
        <v>4736282</v>
      </c>
      <c r="J13">
        <v>684284</v>
      </c>
      <c r="K13">
        <v>7007274</v>
      </c>
      <c r="L13">
        <v>592499</v>
      </c>
      <c r="N13">
        <f t="shared" si="1"/>
        <v>-19747425</v>
      </c>
      <c r="P13">
        <v>3706367</v>
      </c>
      <c r="Q13">
        <v>514052</v>
      </c>
      <c r="R13">
        <v>5451239</v>
      </c>
      <c r="S13">
        <v>460924</v>
      </c>
      <c r="U13">
        <f t="shared" si="2"/>
        <v>-15144100</v>
      </c>
    </row>
    <row r="21" spans="1:21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N21" t="s">
        <v>16</v>
      </c>
      <c r="P21" t="s">
        <v>12</v>
      </c>
      <c r="Q21" t="s">
        <v>13</v>
      </c>
      <c r="R21" t="s">
        <v>14</v>
      </c>
      <c r="S21" t="s">
        <v>15</v>
      </c>
      <c r="U21" t="s">
        <v>16</v>
      </c>
    </row>
    <row r="22" spans="1:21" x14ac:dyDescent="0.25">
      <c r="A22" s="1" t="s">
        <v>1</v>
      </c>
      <c r="B22" s="1">
        <f>B2+I2+P2+I22+P22</f>
        <v>13087118</v>
      </c>
      <c r="C22" s="1">
        <f t="shared" ref="C22:E22" si="3">C2+J2+Q2+J22+Q22</f>
        <v>2194364</v>
      </c>
      <c r="D22" s="1">
        <f t="shared" si="3"/>
        <v>28678315</v>
      </c>
      <c r="E22" s="1">
        <f t="shared" si="3"/>
        <v>2127506</v>
      </c>
      <c r="F22" s="1">
        <f>B22/(SUM(B22:D22))</f>
        <v>0.29770651579669488</v>
      </c>
      <c r="G22" s="1">
        <f>(B22-D22+E22/2)*10</f>
        <v>-145274440</v>
      </c>
      <c r="I22">
        <v>4496531</v>
      </c>
      <c r="J22">
        <v>744879</v>
      </c>
      <c r="K22">
        <v>9834659</v>
      </c>
      <c r="L22">
        <v>730074</v>
      </c>
      <c r="N22">
        <f>(I22-K22+L22/2)*10</f>
        <v>-49730910</v>
      </c>
      <c r="P22">
        <v>2433736</v>
      </c>
      <c r="Q22">
        <v>402202</v>
      </c>
      <c r="R22">
        <v>5326747</v>
      </c>
      <c r="S22">
        <v>394396</v>
      </c>
      <c r="U22">
        <f>(P22-R22+S22/2)*10</f>
        <v>-26958130</v>
      </c>
    </row>
    <row r="23" spans="1:21" x14ac:dyDescent="0.25">
      <c r="A23" s="1" t="s">
        <v>0</v>
      </c>
      <c r="B23" s="1">
        <f t="shared" ref="B23:B33" si="4">B3+I3+P3+I23+P23</f>
        <v>18870195</v>
      </c>
      <c r="C23" s="1">
        <f t="shared" ref="C23:C33" si="5">C3+J3+Q3+J23+Q23</f>
        <v>4170388</v>
      </c>
      <c r="D23" s="1">
        <f t="shared" ref="D23:D33" si="6">D3+K3+R3+K23+R23</f>
        <v>22425810</v>
      </c>
      <c r="E23" s="1">
        <f t="shared" ref="E23:E33" si="7">E3+L3+S3+L23+S23</f>
        <v>2184999</v>
      </c>
      <c r="F23" s="1">
        <f t="shared" ref="F23:F33" si="8">B23/(SUM(B23:D23))</f>
        <v>0.41503611249742201</v>
      </c>
      <c r="G23" s="1">
        <f t="shared" ref="G23:G33" si="9">(B23-D23+E23/2)*10</f>
        <v>-24631155</v>
      </c>
      <c r="I23">
        <v>6480518</v>
      </c>
      <c r="J23">
        <v>1422741</v>
      </c>
      <c r="K23">
        <v>7689009</v>
      </c>
      <c r="L23">
        <v>749494</v>
      </c>
      <c r="N23">
        <f t="shared" ref="N23:N33" si="10">(I23-K23+L23/2)*10</f>
        <v>-8337440</v>
      </c>
      <c r="P23">
        <v>3505901</v>
      </c>
      <c r="Q23">
        <v>769764</v>
      </c>
      <c r="R23">
        <v>4167872</v>
      </c>
      <c r="S23">
        <v>406410</v>
      </c>
      <c r="U23">
        <f t="shared" ref="U23:U33" si="11">(P23-R23+S23/2)*10</f>
        <v>-4587660</v>
      </c>
    </row>
    <row r="24" spans="1:21" x14ac:dyDescent="0.25">
      <c r="A24" s="1" t="s">
        <v>2</v>
      </c>
      <c r="B24" s="1">
        <f t="shared" si="4"/>
        <v>15064370</v>
      </c>
      <c r="C24" s="1">
        <f t="shared" si="5"/>
        <v>1887425</v>
      </c>
      <c r="D24" s="1">
        <f t="shared" si="6"/>
        <v>31449317</v>
      </c>
      <c r="E24" s="1">
        <f t="shared" si="7"/>
        <v>2335736</v>
      </c>
      <c r="F24" s="1">
        <f t="shared" si="8"/>
        <v>0.31124016324253045</v>
      </c>
      <c r="G24" s="1">
        <f t="shared" si="9"/>
        <v>-152170790</v>
      </c>
      <c r="I24">
        <v>5174723</v>
      </c>
      <c r="J24">
        <v>637475</v>
      </c>
      <c r="K24">
        <v>10786160</v>
      </c>
      <c r="L24">
        <v>800177</v>
      </c>
      <c r="N24">
        <f t="shared" si="10"/>
        <v>-52113485</v>
      </c>
      <c r="P24">
        <v>2803743</v>
      </c>
      <c r="Q24">
        <v>344852</v>
      </c>
      <c r="R24">
        <v>5839519</v>
      </c>
      <c r="S24">
        <v>434239</v>
      </c>
      <c r="U24">
        <f t="shared" si="11"/>
        <v>-28186565</v>
      </c>
    </row>
    <row r="25" spans="1:21" x14ac:dyDescent="0.25">
      <c r="A25" s="1" t="s">
        <v>3</v>
      </c>
      <c r="B25" s="1">
        <f t="shared" si="4"/>
        <v>15450035</v>
      </c>
      <c r="C25" s="1">
        <f t="shared" si="5"/>
        <v>2181267</v>
      </c>
      <c r="D25" s="1">
        <f t="shared" si="6"/>
        <v>30691199</v>
      </c>
      <c r="E25" s="1">
        <f t="shared" si="7"/>
        <v>2320604</v>
      </c>
      <c r="F25" s="1">
        <f t="shared" si="8"/>
        <v>0.31972755300889744</v>
      </c>
      <c r="G25" s="1">
        <f t="shared" si="9"/>
        <v>-140808620</v>
      </c>
      <c r="I25">
        <v>5307622</v>
      </c>
      <c r="J25">
        <v>739016</v>
      </c>
      <c r="K25">
        <v>10524332</v>
      </c>
      <c r="L25">
        <v>795877</v>
      </c>
      <c r="N25">
        <f t="shared" si="10"/>
        <v>-48187715</v>
      </c>
      <c r="P25">
        <v>2872869</v>
      </c>
      <c r="Q25">
        <v>399319</v>
      </c>
      <c r="R25">
        <v>5701454</v>
      </c>
      <c r="S25">
        <v>430964</v>
      </c>
      <c r="U25">
        <f t="shared" si="11"/>
        <v>-26131030</v>
      </c>
    </row>
    <row r="26" spans="1:21" x14ac:dyDescent="0.25">
      <c r="A26" s="1" t="s">
        <v>4</v>
      </c>
      <c r="B26" s="1">
        <f t="shared" si="4"/>
        <v>18779548</v>
      </c>
      <c r="C26" s="1">
        <f t="shared" si="5"/>
        <v>4609087</v>
      </c>
      <c r="D26" s="1">
        <f t="shared" si="6"/>
        <v>22375130</v>
      </c>
      <c r="E26" s="1">
        <f t="shared" si="7"/>
        <v>2198344</v>
      </c>
      <c r="F26" s="1">
        <f t="shared" si="8"/>
        <v>0.41035845717676417</v>
      </c>
      <c r="G26" s="1">
        <f t="shared" si="9"/>
        <v>-24964100</v>
      </c>
      <c r="I26">
        <v>6452199</v>
      </c>
      <c r="J26">
        <v>1572346</v>
      </c>
      <c r="K26">
        <v>7668966</v>
      </c>
      <c r="L26">
        <v>753729</v>
      </c>
      <c r="N26">
        <f t="shared" si="10"/>
        <v>-8399025</v>
      </c>
      <c r="P26">
        <v>3489234</v>
      </c>
      <c r="Q26">
        <v>850540</v>
      </c>
      <c r="R26">
        <v>4158745</v>
      </c>
      <c r="S26">
        <v>408280</v>
      </c>
      <c r="U26">
        <f t="shared" si="11"/>
        <v>-4653710</v>
      </c>
    </row>
    <row r="27" spans="1:21" x14ac:dyDescent="0.25">
      <c r="A27" s="1" t="s">
        <v>5</v>
      </c>
      <c r="B27" s="1">
        <f t="shared" si="4"/>
        <v>20113066</v>
      </c>
      <c r="C27" s="1">
        <f t="shared" si="5"/>
        <v>3266506</v>
      </c>
      <c r="D27" s="1">
        <f t="shared" si="6"/>
        <v>26870906</v>
      </c>
      <c r="E27" s="1">
        <f t="shared" si="7"/>
        <v>2396396</v>
      </c>
      <c r="F27" s="1">
        <f t="shared" si="8"/>
        <v>0.40025621248816778</v>
      </c>
      <c r="G27" s="1">
        <f t="shared" si="9"/>
        <v>-55596420</v>
      </c>
      <c r="I27">
        <v>6908945</v>
      </c>
      <c r="J27">
        <v>1109872</v>
      </c>
      <c r="K27">
        <v>9213137</v>
      </c>
      <c r="L27">
        <v>821491</v>
      </c>
      <c r="N27">
        <f t="shared" si="10"/>
        <v>-18934465</v>
      </c>
      <c r="P27">
        <v>3739714</v>
      </c>
      <c r="Q27">
        <v>601600</v>
      </c>
      <c r="R27">
        <v>4989667</v>
      </c>
      <c r="S27">
        <v>444366</v>
      </c>
      <c r="U27">
        <f t="shared" si="11"/>
        <v>-10277700</v>
      </c>
    </row>
    <row r="28" spans="1:21" x14ac:dyDescent="0.25">
      <c r="A28" s="1" t="s">
        <v>6</v>
      </c>
      <c r="B28" s="1">
        <f t="shared" si="4"/>
        <v>14749877</v>
      </c>
      <c r="C28" s="1">
        <f t="shared" si="5"/>
        <v>2853284</v>
      </c>
      <c r="D28" s="1">
        <f t="shared" si="6"/>
        <v>18301033</v>
      </c>
      <c r="E28" s="1">
        <f t="shared" si="7"/>
        <v>1788573</v>
      </c>
      <c r="F28" s="1">
        <f t="shared" si="8"/>
        <v>0.41081209064322682</v>
      </c>
      <c r="G28" s="1">
        <f t="shared" si="9"/>
        <v>-26568695</v>
      </c>
      <c r="I28">
        <v>5066886</v>
      </c>
      <c r="J28">
        <v>971467</v>
      </c>
      <c r="K28">
        <v>6280403</v>
      </c>
      <c r="L28">
        <v>612694</v>
      </c>
      <c r="N28">
        <f t="shared" si="10"/>
        <v>-9071700</v>
      </c>
      <c r="P28">
        <v>2741685</v>
      </c>
      <c r="Q28">
        <v>524970</v>
      </c>
      <c r="R28">
        <v>3397481</v>
      </c>
      <c r="S28">
        <v>332237</v>
      </c>
      <c r="U28">
        <f t="shared" si="11"/>
        <v>-4896775</v>
      </c>
    </row>
    <row r="29" spans="1:21" x14ac:dyDescent="0.25">
      <c r="A29" s="1" t="s">
        <v>7</v>
      </c>
      <c r="B29" s="1">
        <f t="shared" si="4"/>
        <v>19612986</v>
      </c>
      <c r="C29" s="1">
        <f t="shared" si="5"/>
        <v>4117971</v>
      </c>
      <c r="D29" s="1">
        <f t="shared" si="6"/>
        <v>23270687</v>
      </c>
      <c r="E29" s="1">
        <f t="shared" si="7"/>
        <v>2250836</v>
      </c>
      <c r="F29" s="1">
        <f t="shared" si="8"/>
        <v>0.41728297844220086</v>
      </c>
      <c r="G29" s="1">
        <f t="shared" si="9"/>
        <v>-25322830</v>
      </c>
      <c r="I29">
        <v>6735232</v>
      </c>
      <c r="J29">
        <v>1402865</v>
      </c>
      <c r="K29">
        <v>7979573</v>
      </c>
      <c r="L29">
        <v>771449</v>
      </c>
      <c r="N29">
        <f t="shared" si="10"/>
        <v>-8586165</v>
      </c>
      <c r="P29">
        <v>3645630</v>
      </c>
      <c r="Q29">
        <v>759251</v>
      </c>
      <c r="R29">
        <v>4324058</v>
      </c>
      <c r="S29">
        <v>418663</v>
      </c>
      <c r="U29">
        <f t="shared" si="11"/>
        <v>-4690965</v>
      </c>
    </row>
    <row r="30" spans="1:21" x14ac:dyDescent="0.25">
      <c r="A30" s="1" t="s">
        <v>8</v>
      </c>
      <c r="B30" s="1">
        <f t="shared" si="4"/>
        <v>18914644</v>
      </c>
      <c r="C30" s="1">
        <f t="shared" si="5"/>
        <v>4525373</v>
      </c>
      <c r="D30" s="1">
        <f t="shared" si="6"/>
        <v>22595960</v>
      </c>
      <c r="E30" s="1">
        <f t="shared" si="7"/>
        <v>2210358</v>
      </c>
      <c r="F30" s="1">
        <f t="shared" si="8"/>
        <v>0.41086657072576083</v>
      </c>
      <c r="G30" s="1">
        <f t="shared" si="9"/>
        <v>-25761370</v>
      </c>
      <c r="I30">
        <v>6498338</v>
      </c>
      <c r="J30">
        <v>1543684</v>
      </c>
      <c r="K30">
        <v>7745139</v>
      </c>
      <c r="L30">
        <v>757741</v>
      </c>
      <c r="N30">
        <f t="shared" si="10"/>
        <v>-8679305</v>
      </c>
      <c r="P30">
        <v>3513802</v>
      </c>
      <c r="Q30">
        <v>835041</v>
      </c>
      <c r="R30">
        <v>4200251</v>
      </c>
      <c r="S30">
        <v>410571</v>
      </c>
      <c r="U30">
        <f t="shared" si="11"/>
        <v>-4811635</v>
      </c>
    </row>
    <row r="31" spans="1:21" x14ac:dyDescent="0.25">
      <c r="A31" s="1" t="s">
        <v>9</v>
      </c>
      <c r="B31" s="1">
        <f t="shared" si="4"/>
        <v>16749844</v>
      </c>
      <c r="C31" s="1">
        <f t="shared" si="5"/>
        <v>3323396</v>
      </c>
      <c r="D31" s="1">
        <f t="shared" si="6"/>
        <v>20960392</v>
      </c>
      <c r="E31" s="1">
        <f t="shared" si="7"/>
        <v>1998167</v>
      </c>
      <c r="F31" s="1">
        <f t="shared" si="8"/>
        <v>0.40819793870549892</v>
      </c>
      <c r="G31" s="1">
        <f t="shared" si="9"/>
        <v>-32114645</v>
      </c>
      <c r="I31">
        <v>5750276</v>
      </c>
      <c r="J31">
        <v>1131560</v>
      </c>
      <c r="K31">
        <v>7184475</v>
      </c>
      <c r="L31">
        <v>684176</v>
      </c>
      <c r="N31">
        <f t="shared" si="10"/>
        <v>-10921110</v>
      </c>
      <c r="P31">
        <v>3115122</v>
      </c>
      <c r="Q31">
        <v>612807</v>
      </c>
      <c r="R31">
        <v>3893231</v>
      </c>
      <c r="S31">
        <v>371043</v>
      </c>
      <c r="U31">
        <f t="shared" si="11"/>
        <v>-5925875</v>
      </c>
    </row>
    <row r="32" spans="1:21" x14ac:dyDescent="0.25">
      <c r="A32" s="1" t="s">
        <v>10</v>
      </c>
      <c r="B32" s="1">
        <f t="shared" si="4"/>
        <v>19254899</v>
      </c>
      <c r="C32" s="1">
        <f t="shared" si="5"/>
        <v>3666247</v>
      </c>
      <c r="D32" s="1">
        <f t="shared" si="6"/>
        <v>22281617</v>
      </c>
      <c r="E32" s="1">
        <f t="shared" si="7"/>
        <v>2264063</v>
      </c>
      <c r="F32" s="1">
        <f t="shared" si="8"/>
        <v>0.42596730204301891</v>
      </c>
      <c r="G32" s="1">
        <f t="shared" si="9"/>
        <v>-18946865</v>
      </c>
      <c r="I32">
        <v>6611972</v>
      </c>
      <c r="J32">
        <v>1248913</v>
      </c>
      <c r="K32">
        <v>7636576</v>
      </c>
      <c r="L32">
        <v>776788</v>
      </c>
      <c r="N32">
        <f t="shared" si="10"/>
        <v>-6362100</v>
      </c>
      <c r="P32">
        <v>3578710</v>
      </c>
      <c r="Q32">
        <v>675957</v>
      </c>
      <c r="R32">
        <v>4138454</v>
      </c>
      <c r="S32">
        <v>420668</v>
      </c>
      <c r="U32">
        <f t="shared" si="11"/>
        <v>-3494100</v>
      </c>
    </row>
    <row r="33" spans="1:21" x14ac:dyDescent="0.25">
      <c r="A33" s="7" t="s">
        <v>11</v>
      </c>
      <c r="B33" s="1">
        <f t="shared" si="4"/>
        <v>19955585</v>
      </c>
      <c r="C33" s="1">
        <f t="shared" si="5"/>
        <v>2803920</v>
      </c>
      <c r="D33" s="1">
        <f t="shared" si="6"/>
        <v>29405097</v>
      </c>
      <c r="E33" s="1">
        <f t="shared" si="7"/>
        <v>2486844</v>
      </c>
      <c r="F33" s="7">
        <f t="shared" si="8"/>
        <v>0.38255031640038201</v>
      </c>
      <c r="G33" s="7">
        <f t="shared" si="9"/>
        <v>-82060900</v>
      </c>
      <c r="I33">
        <v>6853648</v>
      </c>
      <c r="J33">
        <v>952588</v>
      </c>
      <c r="K33">
        <v>10082630</v>
      </c>
      <c r="L33">
        <v>852751</v>
      </c>
      <c r="N33">
        <f t="shared" si="10"/>
        <v>-28026065</v>
      </c>
      <c r="P33">
        <v>3710317</v>
      </c>
      <c r="Q33">
        <v>515182</v>
      </c>
      <c r="R33">
        <v>5461226</v>
      </c>
      <c r="S33">
        <v>462162</v>
      </c>
      <c r="U33">
        <f t="shared" si="11"/>
        <v>-15198280</v>
      </c>
    </row>
    <row r="34" spans="1:21" s="6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2972-7330-4B7B-A555-957EB83058FC}">
  <dimension ref="A1:AB48"/>
  <sheetViews>
    <sheetView topLeftCell="B1" workbookViewId="0">
      <selection activeCell="L33" sqref="L33"/>
    </sheetView>
  </sheetViews>
  <sheetFormatPr defaultRowHeight="15" x14ac:dyDescent="0.25"/>
  <cols>
    <col min="2" max="2" width="8" bestFit="1" customWidth="1"/>
    <col min="7" max="7" width="10.7109375" bestFit="1" customWidth="1"/>
    <col min="14" max="14" width="9.7109375" bestFit="1" customWidth="1"/>
    <col min="21" max="21" width="9.7109375" bestFit="1" customWidth="1"/>
  </cols>
  <sheetData>
    <row r="1" spans="1:2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 t="s">
        <v>1</v>
      </c>
      <c r="B2">
        <v>6</v>
      </c>
      <c r="C2">
        <v>3</v>
      </c>
      <c r="D2">
        <v>19</v>
      </c>
      <c r="E2">
        <v>1</v>
      </c>
      <c r="F2">
        <f t="shared" ref="F2:F13" si="0">(B2-D2+E2/2)*10</f>
        <v>-125</v>
      </c>
      <c r="H2">
        <v>4</v>
      </c>
      <c r="I2">
        <v>2</v>
      </c>
      <c r="J2">
        <v>21</v>
      </c>
      <c r="K2">
        <v>0</v>
      </c>
      <c r="L2">
        <f t="shared" ref="L2:L13" si="1">(H2-J2+K2/2)*10</f>
        <v>-170</v>
      </c>
      <c r="N2">
        <v>12</v>
      </c>
      <c r="O2">
        <v>0</v>
      </c>
      <c r="P2">
        <v>16</v>
      </c>
      <c r="Q2">
        <v>3</v>
      </c>
      <c r="R2">
        <f t="shared" ref="R2:R13" si="2">(N2-P2+Q2/2)*10</f>
        <v>-25</v>
      </c>
      <c r="T2">
        <v>8</v>
      </c>
      <c r="U2">
        <v>1</v>
      </c>
      <c r="V2">
        <v>17</v>
      </c>
      <c r="W2">
        <v>0</v>
      </c>
      <c r="X2">
        <f t="shared" ref="X2:X13" si="3">(T2-V2+W2/2)*10</f>
        <v>-90</v>
      </c>
    </row>
    <row r="3" spans="1:24" x14ac:dyDescent="0.25">
      <c r="A3" t="s">
        <v>0</v>
      </c>
      <c r="B3">
        <v>8</v>
      </c>
      <c r="C3">
        <v>4</v>
      </c>
      <c r="D3">
        <v>17</v>
      </c>
      <c r="E3">
        <v>1</v>
      </c>
      <c r="F3">
        <f t="shared" si="0"/>
        <v>-85</v>
      </c>
      <c r="H3">
        <v>9</v>
      </c>
      <c r="I3">
        <v>3</v>
      </c>
      <c r="J3">
        <v>16</v>
      </c>
      <c r="K3">
        <v>1</v>
      </c>
      <c r="L3">
        <f t="shared" si="1"/>
        <v>-65</v>
      </c>
      <c r="N3">
        <v>17</v>
      </c>
      <c r="O3">
        <v>1</v>
      </c>
      <c r="P3">
        <v>10</v>
      </c>
      <c r="Q3">
        <v>1</v>
      </c>
      <c r="R3">
        <f t="shared" si="2"/>
        <v>75</v>
      </c>
      <c r="T3">
        <v>12</v>
      </c>
      <c r="U3">
        <v>3</v>
      </c>
      <c r="V3">
        <v>13</v>
      </c>
      <c r="W3">
        <v>1</v>
      </c>
      <c r="X3">
        <f t="shared" si="3"/>
        <v>-5</v>
      </c>
    </row>
    <row r="4" spans="1:24" x14ac:dyDescent="0.25">
      <c r="A4" t="s">
        <v>2</v>
      </c>
      <c r="B4">
        <v>7</v>
      </c>
      <c r="C4">
        <v>1</v>
      </c>
      <c r="D4">
        <v>22</v>
      </c>
      <c r="E4">
        <v>1</v>
      </c>
      <c r="F4">
        <f t="shared" si="0"/>
        <v>-145</v>
      </c>
      <c r="H4">
        <v>10</v>
      </c>
      <c r="I4">
        <v>4</v>
      </c>
      <c r="J4">
        <v>17</v>
      </c>
      <c r="K4">
        <v>3</v>
      </c>
      <c r="L4">
        <f t="shared" si="1"/>
        <v>-55</v>
      </c>
      <c r="N4">
        <v>5</v>
      </c>
      <c r="O4">
        <v>2</v>
      </c>
      <c r="P4">
        <v>23</v>
      </c>
      <c r="Q4">
        <v>2</v>
      </c>
      <c r="R4">
        <f t="shared" si="2"/>
        <v>-170</v>
      </c>
      <c r="T4">
        <v>7</v>
      </c>
      <c r="U4">
        <v>0</v>
      </c>
      <c r="V4">
        <v>23</v>
      </c>
      <c r="W4">
        <v>1</v>
      </c>
      <c r="X4">
        <f t="shared" si="3"/>
        <v>-155</v>
      </c>
    </row>
    <row r="5" spans="1:24" x14ac:dyDescent="0.25">
      <c r="A5" t="s">
        <v>3</v>
      </c>
      <c r="B5">
        <v>10</v>
      </c>
      <c r="C5">
        <v>3</v>
      </c>
      <c r="D5">
        <v>16</v>
      </c>
      <c r="E5">
        <v>1</v>
      </c>
      <c r="F5">
        <f t="shared" si="0"/>
        <v>-55</v>
      </c>
      <c r="H5">
        <v>12</v>
      </c>
      <c r="I5">
        <v>3</v>
      </c>
      <c r="J5">
        <v>15</v>
      </c>
      <c r="K5">
        <v>2</v>
      </c>
      <c r="L5">
        <f t="shared" si="1"/>
        <v>-20</v>
      </c>
      <c r="N5">
        <v>9</v>
      </c>
      <c r="O5">
        <v>1</v>
      </c>
      <c r="P5">
        <v>21</v>
      </c>
      <c r="Q5">
        <v>3</v>
      </c>
      <c r="R5">
        <f t="shared" si="2"/>
        <v>-105</v>
      </c>
      <c r="T5">
        <v>5</v>
      </c>
      <c r="U5">
        <v>3</v>
      </c>
      <c r="V5">
        <v>22</v>
      </c>
      <c r="W5">
        <v>1</v>
      </c>
      <c r="X5">
        <f t="shared" si="3"/>
        <v>-165</v>
      </c>
    </row>
    <row r="6" spans="1:24" x14ac:dyDescent="0.25">
      <c r="A6" t="s">
        <v>4</v>
      </c>
      <c r="B6">
        <v>11</v>
      </c>
      <c r="C6">
        <v>3</v>
      </c>
      <c r="D6">
        <v>14</v>
      </c>
      <c r="E6">
        <v>0</v>
      </c>
      <c r="F6">
        <f t="shared" si="0"/>
        <v>-30</v>
      </c>
      <c r="H6">
        <v>10</v>
      </c>
      <c r="I6">
        <v>4</v>
      </c>
      <c r="J6">
        <v>14</v>
      </c>
      <c r="K6">
        <v>0</v>
      </c>
      <c r="L6">
        <f t="shared" si="1"/>
        <v>-40</v>
      </c>
      <c r="N6">
        <v>17</v>
      </c>
      <c r="O6">
        <v>1</v>
      </c>
      <c r="P6">
        <v>10</v>
      </c>
      <c r="Q6">
        <v>1</v>
      </c>
      <c r="R6">
        <f t="shared" si="2"/>
        <v>75</v>
      </c>
      <c r="T6">
        <v>10</v>
      </c>
      <c r="U6">
        <v>3</v>
      </c>
      <c r="V6">
        <v>15</v>
      </c>
      <c r="W6">
        <v>0</v>
      </c>
      <c r="X6">
        <f t="shared" si="3"/>
        <v>-50</v>
      </c>
    </row>
    <row r="7" spans="1:24" x14ac:dyDescent="0.25">
      <c r="A7" t="s">
        <v>5</v>
      </c>
      <c r="B7">
        <v>12</v>
      </c>
      <c r="C7">
        <v>3</v>
      </c>
      <c r="D7">
        <v>15</v>
      </c>
      <c r="E7">
        <v>1</v>
      </c>
      <c r="F7">
        <f t="shared" si="0"/>
        <v>-25</v>
      </c>
      <c r="H7">
        <v>11</v>
      </c>
      <c r="I7">
        <v>4</v>
      </c>
      <c r="J7">
        <v>16</v>
      </c>
      <c r="K7">
        <v>3</v>
      </c>
      <c r="L7">
        <f t="shared" si="1"/>
        <v>-35</v>
      </c>
      <c r="N7">
        <v>9</v>
      </c>
      <c r="O7">
        <v>3</v>
      </c>
      <c r="P7">
        <v>20</v>
      </c>
      <c r="Q7">
        <v>1</v>
      </c>
      <c r="R7">
        <f t="shared" si="2"/>
        <v>-105</v>
      </c>
      <c r="T7">
        <v>13</v>
      </c>
      <c r="U7">
        <v>2</v>
      </c>
      <c r="V7">
        <v>16</v>
      </c>
      <c r="W7">
        <v>2</v>
      </c>
      <c r="X7">
        <f t="shared" si="3"/>
        <v>-20</v>
      </c>
    </row>
    <row r="8" spans="1:24" x14ac:dyDescent="0.25">
      <c r="A8" t="s">
        <v>6</v>
      </c>
      <c r="B8">
        <v>10</v>
      </c>
      <c r="C8">
        <v>4</v>
      </c>
      <c r="D8">
        <v>15</v>
      </c>
      <c r="E8">
        <v>1</v>
      </c>
      <c r="F8">
        <f t="shared" si="0"/>
        <v>-45</v>
      </c>
      <c r="H8">
        <v>8</v>
      </c>
      <c r="I8">
        <v>4</v>
      </c>
      <c r="J8">
        <v>16</v>
      </c>
      <c r="K8">
        <v>1</v>
      </c>
      <c r="L8">
        <f t="shared" si="1"/>
        <v>-75</v>
      </c>
      <c r="N8">
        <v>13</v>
      </c>
      <c r="O8">
        <v>1</v>
      </c>
      <c r="P8">
        <v>16</v>
      </c>
      <c r="Q8">
        <v>0</v>
      </c>
      <c r="R8">
        <f t="shared" si="2"/>
        <v>-30</v>
      </c>
      <c r="T8">
        <v>15</v>
      </c>
      <c r="U8">
        <v>1</v>
      </c>
      <c r="V8">
        <v>13</v>
      </c>
      <c r="W8">
        <v>1</v>
      </c>
      <c r="X8">
        <f t="shared" si="3"/>
        <v>25</v>
      </c>
    </row>
    <row r="9" spans="1:24" x14ac:dyDescent="0.25">
      <c r="A9" t="s">
        <v>7</v>
      </c>
      <c r="B9">
        <v>10</v>
      </c>
      <c r="C9">
        <v>3</v>
      </c>
      <c r="D9">
        <v>16</v>
      </c>
      <c r="E9">
        <v>0</v>
      </c>
      <c r="F9">
        <f t="shared" si="0"/>
        <v>-60</v>
      </c>
      <c r="H9">
        <v>11</v>
      </c>
      <c r="I9">
        <v>4</v>
      </c>
      <c r="J9">
        <v>14</v>
      </c>
      <c r="K9">
        <v>2</v>
      </c>
      <c r="L9">
        <f t="shared" si="1"/>
        <v>-20</v>
      </c>
      <c r="N9">
        <v>10</v>
      </c>
      <c r="O9">
        <v>2</v>
      </c>
      <c r="P9">
        <v>17</v>
      </c>
      <c r="Q9">
        <v>1</v>
      </c>
      <c r="R9">
        <f t="shared" si="2"/>
        <v>-65</v>
      </c>
      <c r="T9">
        <v>10</v>
      </c>
      <c r="U9">
        <v>3</v>
      </c>
      <c r="V9">
        <v>15</v>
      </c>
      <c r="W9">
        <v>1</v>
      </c>
      <c r="X9">
        <f t="shared" si="3"/>
        <v>-45</v>
      </c>
    </row>
    <row r="10" spans="1:24" x14ac:dyDescent="0.25">
      <c r="A10" t="s">
        <v>8</v>
      </c>
      <c r="B10">
        <v>11</v>
      </c>
      <c r="C10">
        <v>3</v>
      </c>
      <c r="D10">
        <v>14</v>
      </c>
      <c r="E10">
        <v>0</v>
      </c>
      <c r="F10">
        <f t="shared" si="0"/>
        <v>-30</v>
      </c>
      <c r="H10">
        <v>10</v>
      </c>
      <c r="I10">
        <v>4</v>
      </c>
      <c r="J10">
        <v>14</v>
      </c>
      <c r="K10">
        <v>0</v>
      </c>
      <c r="L10">
        <f t="shared" si="1"/>
        <v>-40</v>
      </c>
      <c r="N10">
        <v>17</v>
      </c>
      <c r="O10">
        <v>1</v>
      </c>
      <c r="P10">
        <v>10</v>
      </c>
      <c r="Q10">
        <v>1</v>
      </c>
      <c r="R10">
        <f t="shared" si="2"/>
        <v>75</v>
      </c>
      <c r="T10">
        <v>10</v>
      </c>
      <c r="U10">
        <v>3</v>
      </c>
      <c r="V10">
        <v>15</v>
      </c>
      <c r="W10">
        <v>0</v>
      </c>
      <c r="X10">
        <f t="shared" si="3"/>
        <v>-50</v>
      </c>
    </row>
    <row r="11" spans="1:24" x14ac:dyDescent="0.25">
      <c r="A11" t="s">
        <v>9</v>
      </c>
      <c r="B11">
        <v>2</v>
      </c>
      <c r="C11">
        <v>0</v>
      </c>
      <c r="D11">
        <v>7</v>
      </c>
      <c r="E11">
        <v>0</v>
      </c>
      <c r="F11">
        <f t="shared" si="0"/>
        <v>-50</v>
      </c>
      <c r="H11">
        <v>10</v>
      </c>
      <c r="I11">
        <v>4</v>
      </c>
      <c r="J11">
        <v>14</v>
      </c>
      <c r="K11">
        <v>0</v>
      </c>
      <c r="L11">
        <f t="shared" si="1"/>
        <v>-40</v>
      </c>
      <c r="N11">
        <v>13</v>
      </c>
      <c r="O11">
        <v>0</v>
      </c>
      <c r="P11">
        <v>6</v>
      </c>
      <c r="Q11">
        <v>1</v>
      </c>
      <c r="R11">
        <f t="shared" si="2"/>
        <v>75</v>
      </c>
      <c r="T11">
        <v>12</v>
      </c>
      <c r="U11">
        <v>1</v>
      </c>
      <c r="V11">
        <v>16</v>
      </c>
      <c r="W11">
        <v>1</v>
      </c>
      <c r="X11">
        <f t="shared" si="3"/>
        <v>-35</v>
      </c>
    </row>
    <row r="12" spans="1:24" x14ac:dyDescent="0.25">
      <c r="A12" t="s">
        <v>10</v>
      </c>
      <c r="B12">
        <v>7</v>
      </c>
      <c r="C12">
        <v>2</v>
      </c>
      <c r="D12">
        <v>20</v>
      </c>
      <c r="E12">
        <v>0</v>
      </c>
      <c r="F12">
        <f t="shared" si="0"/>
        <v>-130</v>
      </c>
      <c r="H12">
        <v>11</v>
      </c>
      <c r="I12">
        <v>1</v>
      </c>
      <c r="J12">
        <v>17</v>
      </c>
      <c r="K12">
        <v>0</v>
      </c>
      <c r="L12">
        <f t="shared" si="1"/>
        <v>-60</v>
      </c>
      <c r="N12">
        <v>14</v>
      </c>
      <c r="O12">
        <v>0</v>
      </c>
      <c r="P12">
        <v>10</v>
      </c>
      <c r="Q12">
        <v>1</v>
      </c>
      <c r="R12">
        <f t="shared" si="2"/>
        <v>45</v>
      </c>
      <c r="T12">
        <v>9</v>
      </c>
      <c r="U12">
        <v>3</v>
      </c>
      <c r="V12">
        <v>19</v>
      </c>
      <c r="W12">
        <v>2</v>
      </c>
      <c r="X12">
        <f t="shared" si="3"/>
        <v>-90</v>
      </c>
    </row>
    <row r="13" spans="1:24" x14ac:dyDescent="0.25">
      <c r="A13" t="s">
        <v>11</v>
      </c>
      <c r="B13">
        <v>9</v>
      </c>
      <c r="C13">
        <v>3</v>
      </c>
      <c r="D13">
        <v>20</v>
      </c>
      <c r="E13">
        <v>0</v>
      </c>
      <c r="F13">
        <f t="shared" si="0"/>
        <v>-110</v>
      </c>
      <c r="H13">
        <v>10</v>
      </c>
      <c r="I13">
        <v>2</v>
      </c>
      <c r="J13">
        <v>20</v>
      </c>
      <c r="K13">
        <v>2</v>
      </c>
      <c r="L13">
        <f t="shared" si="1"/>
        <v>-90</v>
      </c>
      <c r="N13">
        <v>13</v>
      </c>
      <c r="O13">
        <v>1</v>
      </c>
      <c r="P13">
        <v>17</v>
      </c>
      <c r="Q13">
        <v>1</v>
      </c>
      <c r="R13">
        <f t="shared" si="2"/>
        <v>-35</v>
      </c>
      <c r="T13">
        <v>11</v>
      </c>
      <c r="U13">
        <v>2</v>
      </c>
      <c r="V13">
        <v>20</v>
      </c>
      <c r="W13">
        <v>1</v>
      </c>
      <c r="X13">
        <f t="shared" si="3"/>
        <v>-85</v>
      </c>
    </row>
    <row r="21" spans="1:28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N21" t="s">
        <v>16</v>
      </c>
      <c r="P21" t="s">
        <v>12</v>
      </c>
      <c r="Q21" t="s">
        <v>13</v>
      </c>
      <c r="R21" t="s">
        <v>14</v>
      </c>
      <c r="S21" t="s">
        <v>15</v>
      </c>
      <c r="U21" t="s">
        <v>16</v>
      </c>
      <c r="W21" t="s">
        <v>12</v>
      </c>
      <c r="X21" t="s">
        <v>13</v>
      </c>
      <c r="Y21" t="s">
        <v>14</v>
      </c>
      <c r="Z21" t="s">
        <v>15</v>
      </c>
      <c r="AB21" t="s">
        <v>16</v>
      </c>
    </row>
    <row r="22" spans="1:28" x14ac:dyDescent="0.25">
      <c r="A22" s="1" t="s">
        <v>1</v>
      </c>
      <c r="B22" s="1">
        <f>B2+H2+N2+T2+I22+P22+W22+P37+I37+B37</f>
        <v>14493148</v>
      </c>
      <c r="C22" s="1">
        <f t="shared" ref="C22:E22" si="4">C2+I2+O2+U2+J22+Q22+X22+Q37+J37+C37</f>
        <v>2398085</v>
      </c>
      <c r="D22" s="1">
        <f t="shared" si="4"/>
        <v>31710030</v>
      </c>
      <c r="E22" s="1">
        <f t="shared" si="4"/>
        <v>2331904</v>
      </c>
      <c r="F22" s="1">
        <f>B22/(SUM(B22:D22))</f>
        <v>0.29820517215776882</v>
      </c>
      <c r="G22" s="1">
        <f>(B22-D22+E22/2)*10</f>
        <v>-160509300</v>
      </c>
      <c r="I22">
        <v>2664422</v>
      </c>
      <c r="J22">
        <v>434504</v>
      </c>
      <c r="K22">
        <v>5820739</v>
      </c>
      <c r="L22">
        <v>428537</v>
      </c>
      <c r="N22">
        <f>(I22-K22+L22/2)*10</f>
        <v>-29420485</v>
      </c>
      <c r="P22">
        <v>2778445</v>
      </c>
      <c r="Q22">
        <v>453056</v>
      </c>
      <c r="R22">
        <v>6063207</v>
      </c>
      <c r="S22">
        <v>445654</v>
      </c>
      <c r="U22">
        <f>(P22-R22+S22/2)*10</f>
        <v>-30619350</v>
      </c>
      <c r="AB22">
        <f>(W22-Y22+Z22/2)*10</f>
        <v>0</v>
      </c>
    </row>
    <row r="23" spans="1:28" x14ac:dyDescent="0.25">
      <c r="A23" s="1" t="s">
        <v>0</v>
      </c>
      <c r="B23" s="1">
        <f t="shared" ref="B23:B33" si="5">B3+H3+N3+T3+I23+P23+W23+P38+I38+B38</f>
        <v>20866863</v>
      </c>
      <c r="C23" s="1">
        <f t="shared" ref="C23:C33" si="6">C3+I3+O3+U3+J23+Q23+X23+Q38+J38+C38</f>
        <v>4525448</v>
      </c>
      <c r="D23" s="1">
        <f t="shared" ref="D23:D33" si="7">D3+J3+P3+V3+K23+R23+Y23+R38+K38+D38</f>
        <v>24805470</v>
      </c>
      <c r="E23" s="1">
        <f t="shared" ref="E23:E33" si="8">E3+K3+Q3+W3+L23+S23+Z23+S38+L38+E38</f>
        <v>2399402</v>
      </c>
      <c r="F23" s="1">
        <f t="shared" ref="F23:F33" si="9">B23/(SUM(B23:D23))</f>
        <v>0.41569293670570817</v>
      </c>
      <c r="G23" s="1">
        <f t="shared" ref="G23:G33" si="10">(B23-D23+E23/2)*10</f>
        <v>-27389060</v>
      </c>
      <c r="I23">
        <v>3833295</v>
      </c>
      <c r="J23">
        <v>825168</v>
      </c>
      <c r="K23">
        <v>4553519</v>
      </c>
      <c r="L23">
        <v>440003</v>
      </c>
      <c r="N23">
        <f t="shared" ref="N23:N33" si="11">(I23-K23+L23/2)*10</f>
        <v>-5002225</v>
      </c>
      <c r="P23">
        <v>3997571</v>
      </c>
      <c r="Q23">
        <v>859468</v>
      </c>
      <c r="R23">
        <v>4743560</v>
      </c>
      <c r="S23">
        <v>458708</v>
      </c>
      <c r="U23">
        <f t="shared" ref="U23:U33" si="12">(P23-R23+S23/2)*10</f>
        <v>-5166350</v>
      </c>
      <c r="AB23">
        <f t="shared" ref="AB23:AB33" si="13">(W23-Y23+Z23/2)*10</f>
        <v>0</v>
      </c>
    </row>
    <row r="24" spans="1:28" x14ac:dyDescent="0.25">
      <c r="A24" s="1" t="s">
        <v>2</v>
      </c>
      <c r="B24" s="1">
        <f t="shared" si="5"/>
        <v>16494052</v>
      </c>
      <c r="C24" s="1">
        <f t="shared" si="6"/>
        <v>1955176</v>
      </c>
      <c r="D24" s="1">
        <f t="shared" si="7"/>
        <v>35012366</v>
      </c>
      <c r="E24" s="1">
        <f t="shared" si="8"/>
        <v>2566294</v>
      </c>
      <c r="F24" s="1">
        <f t="shared" si="9"/>
        <v>0.3085215154639796</v>
      </c>
      <c r="G24" s="1">
        <f t="shared" si="10"/>
        <v>-172351670</v>
      </c>
      <c r="I24">
        <v>3032970</v>
      </c>
      <c r="J24">
        <v>353196</v>
      </c>
      <c r="K24">
        <v>6424276</v>
      </c>
      <c r="L24">
        <v>471453</v>
      </c>
      <c r="N24">
        <f t="shared" si="11"/>
        <v>-31555795</v>
      </c>
      <c r="P24">
        <v>3161755</v>
      </c>
      <c r="Q24">
        <v>367378</v>
      </c>
      <c r="R24">
        <v>6696011</v>
      </c>
      <c r="S24">
        <v>491535</v>
      </c>
      <c r="U24">
        <f t="shared" si="12"/>
        <v>-32884885</v>
      </c>
      <c r="AB24">
        <f t="shared" si="13"/>
        <v>0</v>
      </c>
    </row>
    <row r="25" spans="1:28" x14ac:dyDescent="0.25">
      <c r="A25" s="1" t="s">
        <v>3</v>
      </c>
      <c r="B25" s="1">
        <f t="shared" si="5"/>
        <v>17072382</v>
      </c>
      <c r="C25" s="1">
        <f t="shared" si="6"/>
        <v>2318372</v>
      </c>
      <c r="D25" s="1">
        <f t="shared" si="7"/>
        <v>33938307</v>
      </c>
      <c r="E25" s="1">
        <f t="shared" si="8"/>
        <v>2546680</v>
      </c>
      <c r="F25" s="1">
        <f t="shared" si="9"/>
        <v>0.32013280713868186</v>
      </c>
      <c r="G25" s="1">
        <f t="shared" si="10"/>
        <v>-155925850</v>
      </c>
      <c r="I25">
        <v>3141819</v>
      </c>
      <c r="J25">
        <v>419663</v>
      </c>
      <c r="K25">
        <v>6224980</v>
      </c>
      <c r="L25">
        <v>467900</v>
      </c>
      <c r="N25">
        <f t="shared" si="11"/>
        <v>-28492110</v>
      </c>
      <c r="P25">
        <v>3271768</v>
      </c>
      <c r="Q25">
        <v>437316</v>
      </c>
      <c r="R25">
        <v>6490149</v>
      </c>
      <c r="S25">
        <v>487327</v>
      </c>
      <c r="U25">
        <f t="shared" si="12"/>
        <v>-29747175</v>
      </c>
      <c r="AB25">
        <f t="shared" si="13"/>
        <v>0</v>
      </c>
    </row>
    <row r="26" spans="1:28" x14ac:dyDescent="0.25">
      <c r="A26" s="1" t="s">
        <v>4</v>
      </c>
      <c r="B26" s="1">
        <f t="shared" si="5"/>
        <v>20777417</v>
      </c>
      <c r="C26" s="1">
        <f t="shared" si="6"/>
        <v>5020929</v>
      </c>
      <c r="D26" s="1">
        <f t="shared" si="7"/>
        <v>24727976</v>
      </c>
      <c r="E26" s="1">
        <f t="shared" si="8"/>
        <v>2415697</v>
      </c>
      <c r="F26" s="1">
        <f t="shared" si="9"/>
        <v>0.41121966091258333</v>
      </c>
      <c r="G26" s="1">
        <f t="shared" si="10"/>
        <v>-27427105</v>
      </c>
      <c r="I26">
        <v>3816058</v>
      </c>
      <c r="J26">
        <v>915875</v>
      </c>
      <c r="K26">
        <v>4540109</v>
      </c>
      <c r="L26">
        <v>442809</v>
      </c>
      <c r="N26">
        <f t="shared" si="11"/>
        <v>-5026465</v>
      </c>
      <c r="P26">
        <v>3981359</v>
      </c>
      <c r="Q26">
        <v>954629</v>
      </c>
      <c r="R26">
        <v>4727151</v>
      </c>
      <c r="S26">
        <v>462415</v>
      </c>
      <c r="U26">
        <f t="shared" si="12"/>
        <v>-5145845</v>
      </c>
      <c r="AB26">
        <f t="shared" si="13"/>
        <v>0</v>
      </c>
    </row>
    <row r="27" spans="1:28" x14ac:dyDescent="0.25">
      <c r="A27" s="1" t="s">
        <v>5</v>
      </c>
      <c r="B27" s="1">
        <f t="shared" si="5"/>
        <v>22230808</v>
      </c>
      <c r="C27" s="1">
        <f t="shared" si="6"/>
        <v>3478424</v>
      </c>
      <c r="D27" s="1">
        <f t="shared" si="7"/>
        <v>29686566</v>
      </c>
      <c r="E27" s="1">
        <f t="shared" si="8"/>
        <v>2636403</v>
      </c>
      <c r="F27" s="1">
        <f t="shared" si="9"/>
        <v>0.40130856134611509</v>
      </c>
      <c r="G27" s="1">
        <f t="shared" si="10"/>
        <v>-61375565</v>
      </c>
      <c r="I27">
        <v>4086604</v>
      </c>
      <c r="J27">
        <v>631850</v>
      </c>
      <c r="K27">
        <v>5446570</v>
      </c>
      <c r="L27">
        <v>483396</v>
      </c>
      <c r="N27">
        <f t="shared" si="11"/>
        <v>-11182680</v>
      </c>
      <c r="P27">
        <v>4259954</v>
      </c>
      <c r="Q27">
        <v>657521</v>
      </c>
      <c r="R27">
        <v>5677273</v>
      </c>
      <c r="S27">
        <v>504575</v>
      </c>
      <c r="U27">
        <f t="shared" si="12"/>
        <v>-11650315</v>
      </c>
      <c r="AB27">
        <f t="shared" si="13"/>
        <v>0</v>
      </c>
    </row>
    <row r="28" spans="1:28" x14ac:dyDescent="0.25">
      <c r="A28" s="1" t="s">
        <v>6</v>
      </c>
      <c r="B28" s="1">
        <f t="shared" si="5"/>
        <v>14441468</v>
      </c>
      <c r="C28" s="1">
        <f t="shared" si="6"/>
        <v>2792797</v>
      </c>
      <c r="D28" s="1">
        <f t="shared" si="7"/>
        <v>17824240</v>
      </c>
      <c r="E28" s="1">
        <f t="shared" si="8"/>
        <v>1733954</v>
      </c>
      <c r="F28" s="1">
        <f t="shared" si="9"/>
        <v>0.41192480968598061</v>
      </c>
      <c r="G28" s="1">
        <f t="shared" si="10"/>
        <v>-25157950</v>
      </c>
      <c r="I28">
        <v>2656743</v>
      </c>
      <c r="J28">
        <v>508619</v>
      </c>
      <c r="K28">
        <v>3272323</v>
      </c>
      <c r="L28">
        <v>318686</v>
      </c>
      <c r="N28">
        <f t="shared" si="11"/>
        <v>-4562370</v>
      </c>
      <c r="P28">
        <v>2766504</v>
      </c>
      <c r="Q28">
        <v>529271</v>
      </c>
      <c r="R28">
        <v>3411346</v>
      </c>
      <c r="S28">
        <v>331816</v>
      </c>
      <c r="U28">
        <f t="shared" si="12"/>
        <v>-4789340</v>
      </c>
      <c r="AB28">
        <f t="shared" si="13"/>
        <v>0</v>
      </c>
    </row>
    <row r="29" spans="1:28" x14ac:dyDescent="0.25">
      <c r="A29" s="1" t="s">
        <v>7</v>
      </c>
      <c r="B29" s="1">
        <f t="shared" si="5"/>
        <v>21678273</v>
      </c>
      <c r="C29" s="1">
        <f t="shared" si="6"/>
        <v>4455496</v>
      </c>
      <c r="D29" s="1">
        <f t="shared" si="7"/>
        <v>25720361</v>
      </c>
      <c r="E29" s="1">
        <f t="shared" si="8"/>
        <v>2475804</v>
      </c>
      <c r="F29" s="1">
        <f t="shared" si="9"/>
        <v>0.41806261140626599</v>
      </c>
      <c r="G29" s="1">
        <f t="shared" si="10"/>
        <v>-28041860</v>
      </c>
      <c r="I29">
        <v>3984234</v>
      </c>
      <c r="J29">
        <v>811962</v>
      </c>
      <c r="K29">
        <v>4719590</v>
      </c>
      <c r="L29">
        <v>454789</v>
      </c>
      <c r="N29">
        <f t="shared" si="11"/>
        <v>-5079615</v>
      </c>
      <c r="P29">
        <v>4152651</v>
      </c>
      <c r="Q29">
        <v>846379</v>
      </c>
      <c r="R29">
        <v>4918370</v>
      </c>
      <c r="S29">
        <v>473863</v>
      </c>
      <c r="U29">
        <f t="shared" si="12"/>
        <v>-5287875</v>
      </c>
      <c r="AB29">
        <f t="shared" si="13"/>
        <v>0</v>
      </c>
    </row>
    <row r="30" spans="1:28" x14ac:dyDescent="0.25">
      <c r="A30" s="1" t="s">
        <v>8</v>
      </c>
      <c r="B30" s="1">
        <f t="shared" si="5"/>
        <v>20934616</v>
      </c>
      <c r="C30" s="1">
        <f t="shared" si="6"/>
        <v>4915597</v>
      </c>
      <c r="D30" s="1">
        <f t="shared" si="7"/>
        <v>24990614</v>
      </c>
      <c r="E30" s="1">
        <f t="shared" si="8"/>
        <v>2431797</v>
      </c>
      <c r="F30" s="1">
        <f t="shared" si="9"/>
        <v>0.41176781014990177</v>
      </c>
      <c r="G30" s="1">
        <f t="shared" si="10"/>
        <v>-28400995</v>
      </c>
      <c r="I30">
        <v>3845519</v>
      </c>
      <c r="J30">
        <v>896721</v>
      </c>
      <c r="K30">
        <v>4587676</v>
      </c>
      <c r="L30">
        <v>445726</v>
      </c>
      <c r="N30">
        <f t="shared" si="11"/>
        <v>-5192940</v>
      </c>
      <c r="P30">
        <v>4011615</v>
      </c>
      <c r="Q30">
        <v>934086</v>
      </c>
      <c r="R30">
        <v>4777474</v>
      </c>
      <c r="S30">
        <v>465672</v>
      </c>
      <c r="U30">
        <f t="shared" si="12"/>
        <v>-5330230</v>
      </c>
      <c r="AB30">
        <f t="shared" si="13"/>
        <v>0</v>
      </c>
    </row>
    <row r="31" spans="1:28" x14ac:dyDescent="0.25">
      <c r="A31" s="1" t="s">
        <v>9</v>
      </c>
      <c r="B31" s="1">
        <f t="shared" si="5"/>
        <v>16617743</v>
      </c>
      <c r="C31" s="1">
        <f t="shared" si="6"/>
        <v>3231751</v>
      </c>
      <c r="D31" s="1">
        <f t="shared" si="7"/>
        <v>21150556</v>
      </c>
      <c r="E31" s="1">
        <f t="shared" si="8"/>
        <v>1991186</v>
      </c>
      <c r="F31" s="1">
        <f t="shared" si="9"/>
        <v>0.4053103105971822</v>
      </c>
      <c r="G31" s="1">
        <f t="shared" si="10"/>
        <v>-35372200</v>
      </c>
      <c r="I31">
        <v>3055782</v>
      </c>
      <c r="J31">
        <v>589014</v>
      </c>
      <c r="K31">
        <v>3882196</v>
      </c>
      <c r="L31">
        <v>365355</v>
      </c>
      <c r="N31">
        <f t="shared" si="11"/>
        <v>-6437365</v>
      </c>
      <c r="P31">
        <v>3185453</v>
      </c>
      <c r="Q31">
        <v>613105</v>
      </c>
      <c r="R31">
        <v>4047654</v>
      </c>
      <c r="S31">
        <v>381383</v>
      </c>
      <c r="U31">
        <f t="shared" si="12"/>
        <v>-6715095</v>
      </c>
      <c r="AB31">
        <f t="shared" si="13"/>
        <v>0</v>
      </c>
    </row>
    <row r="32" spans="1:28" x14ac:dyDescent="0.25">
      <c r="A32" s="1" t="s">
        <v>10</v>
      </c>
      <c r="B32" s="1">
        <f t="shared" si="5"/>
        <v>20642701</v>
      </c>
      <c r="C32" s="1">
        <f t="shared" si="6"/>
        <v>3825332</v>
      </c>
      <c r="D32" s="1">
        <f t="shared" si="7"/>
        <v>23900260</v>
      </c>
      <c r="E32" s="1">
        <f t="shared" si="8"/>
        <v>2416288</v>
      </c>
      <c r="F32" s="1">
        <f t="shared" si="9"/>
        <v>0.42678167286159963</v>
      </c>
      <c r="G32" s="1">
        <f t="shared" si="10"/>
        <v>-20494150</v>
      </c>
      <c r="I32">
        <v>3791489</v>
      </c>
      <c r="J32">
        <v>696855</v>
      </c>
      <c r="K32">
        <v>4382529</v>
      </c>
      <c r="L32">
        <v>443447</v>
      </c>
      <c r="N32">
        <f t="shared" si="11"/>
        <v>-3693165</v>
      </c>
      <c r="P32">
        <v>3953529</v>
      </c>
      <c r="Q32">
        <v>725047</v>
      </c>
      <c r="R32">
        <v>4572980</v>
      </c>
      <c r="S32">
        <v>462651</v>
      </c>
      <c r="U32">
        <f t="shared" si="12"/>
        <v>-3881255</v>
      </c>
      <c r="AB32">
        <f t="shared" si="13"/>
        <v>0</v>
      </c>
    </row>
    <row r="33" spans="1:28" x14ac:dyDescent="0.25">
      <c r="A33" s="7" t="s">
        <v>11</v>
      </c>
      <c r="B33" s="1">
        <f t="shared" si="5"/>
        <v>22052372</v>
      </c>
      <c r="C33" s="1">
        <f t="shared" si="6"/>
        <v>2963840</v>
      </c>
      <c r="D33" s="1">
        <f t="shared" si="7"/>
        <v>32478905</v>
      </c>
      <c r="E33" s="1">
        <f t="shared" si="8"/>
        <v>2734592</v>
      </c>
      <c r="F33" s="7">
        <f t="shared" si="9"/>
        <v>0.38355208495357962</v>
      </c>
      <c r="G33" s="7">
        <f t="shared" si="10"/>
        <v>-90592370</v>
      </c>
      <c r="I33">
        <v>4052994</v>
      </c>
      <c r="J33">
        <v>537966</v>
      </c>
      <c r="K33">
        <v>5959877</v>
      </c>
      <c r="L33">
        <v>501741</v>
      </c>
      <c r="N33">
        <f t="shared" si="11"/>
        <v>-16560125</v>
      </c>
      <c r="P33">
        <v>4224054</v>
      </c>
      <c r="Q33">
        <v>559320</v>
      </c>
      <c r="R33">
        <v>6213007</v>
      </c>
      <c r="S33">
        <v>523301</v>
      </c>
      <c r="U33">
        <f t="shared" si="12"/>
        <v>-17273025</v>
      </c>
      <c r="AB33">
        <f t="shared" si="13"/>
        <v>0</v>
      </c>
    </row>
    <row r="34" spans="1:28" s="6" customFormat="1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6" spans="1:28" x14ac:dyDescent="0.25">
      <c r="B36" t="s">
        <v>12</v>
      </c>
      <c r="C36" t="s">
        <v>13</v>
      </c>
      <c r="D36" t="s">
        <v>14</v>
      </c>
      <c r="E36" t="s">
        <v>15</v>
      </c>
      <c r="G36" t="s">
        <v>16</v>
      </c>
      <c r="I36" t="s">
        <v>12</v>
      </c>
      <c r="J36" t="s">
        <v>13</v>
      </c>
      <c r="K36" t="s">
        <v>14</v>
      </c>
      <c r="L36" t="s">
        <v>15</v>
      </c>
      <c r="N36" t="s">
        <v>16</v>
      </c>
      <c r="P36" t="s">
        <v>12</v>
      </c>
      <c r="Q36" t="s">
        <v>13</v>
      </c>
      <c r="R36" t="s">
        <v>14</v>
      </c>
      <c r="S36" t="s">
        <v>15</v>
      </c>
      <c r="U36" t="s">
        <v>16</v>
      </c>
    </row>
    <row r="37" spans="1:28" x14ac:dyDescent="0.25">
      <c r="B37">
        <v>3427623</v>
      </c>
      <c r="C37">
        <v>587691</v>
      </c>
      <c r="D37">
        <v>7538178</v>
      </c>
      <c r="E37">
        <v>554603</v>
      </c>
      <c r="G37">
        <f>(B37-D37+E37/2)*10</f>
        <v>-38332535</v>
      </c>
      <c r="I37">
        <v>4936132</v>
      </c>
      <c r="J37">
        <v>804363</v>
      </c>
      <c r="K37">
        <v>10775960</v>
      </c>
      <c r="L37">
        <v>791901</v>
      </c>
      <c r="N37">
        <f>(I37-K37+L37/2)*10</f>
        <v>-54438775</v>
      </c>
      <c r="P37">
        <v>686496</v>
      </c>
      <c r="Q37">
        <v>118465</v>
      </c>
      <c r="R37">
        <v>1511873</v>
      </c>
      <c r="S37">
        <v>111205</v>
      </c>
      <c r="U37">
        <f>(P37-R37+S37/2)*10</f>
        <v>-7697745</v>
      </c>
    </row>
    <row r="38" spans="1:28" x14ac:dyDescent="0.25">
      <c r="B38">
        <v>4942898</v>
      </c>
      <c r="C38">
        <v>1093761</v>
      </c>
      <c r="D38">
        <v>5896071</v>
      </c>
      <c r="E38">
        <v>570667</v>
      </c>
      <c r="G38">
        <f t="shared" ref="G38:G48" si="14">(B38-D38+E38/2)*10</f>
        <v>-6678395</v>
      </c>
      <c r="I38">
        <v>7101356</v>
      </c>
      <c r="J38">
        <v>1528154</v>
      </c>
      <c r="K38">
        <v>8429963</v>
      </c>
      <c r="L38">
        <v>815397</v>
      </c>
      <c r="N38">
        <f t="shared" ref="N38:N48" si="15">(I38-K38+L38/2)*10</f>
        <v>-9209085</v>
      </c>
      <c r="P38">
        <v>991697</v>
      </c>
      <c r="Q38">
        <v>218886</v>
      </c>
      <c r="R38">
        <v>1182301</v>
      </c>
      <c r="S38">
        <v>114623</v>
      </c>
      <c r="U38">
        <f t="shared" ref="U38:U48" si="16">(P38-R38+S38/2)*10</f>
        <v>-1332925</v>
      </c>
    </row>
    <row r="39" spans="1:28" x14ac:dyDescent="0.25">
      <c r="B39">
        <v>3901850</v>
      </c>
      <c r="C39">
        <v>483317</v>
      </c>
      <c r="D39">
        <v>8324201</v>
      </c>
      <c r="E39">
        <v>610276</v>
      </c>
      <c r="G39">
        <f t="shared" si="14"/>
        <v>-41172130</v>
      </c>
      <c r="I39">
        <v>5615273</v>
      </c>
      <c r="J39">
        <v>654489</v>
      </c>
      <c r="K39">
        <v>11898527</v>
      </c>
      <c r="L39">
        <v>870352</v>
      </c>
      <c r="N39">
        <f t="shared" si="15"/>
        <v>-58480780</v>
      </c>
      <c r="P39">
        <v>782175</v>
      </c>
      <c r="Q39">
        <v>96789</v>
      </c>
      <c r="R39">
        <v>1669266</v>
      </c>
      <c r="S39">
        <v>122671</v>
      </c>
      <c r="U39">
        <f t="shared" si="16"/>
        <v>-8257555</v>
      </c>
    </row>
    <row r="40" spans="1:28" x14ac:dyDescent="0.25">
      <c r="B40">
        <v>4037219</v>
      </c>
      <c r="C40">
        <v>569712</v>
      </c>
      <c r="D40">
        <v>8071143</v>
      </c>
      <c r="E40">
        <v>604262</v>
      </c>
      <c r="G40">
        <f t="shared" si="14"/>
        <v>-37317930</v>
      </c>
      <c r="I40">
        <v>5812029</v>
      </c>
      <c r="J40">
        <v>777742</v>
      </c>
      <c r="K40">
        <v>11533516</v>
      </c>
      <c r="L40">
        <v>865618</v>
      </c>
      <c r="N40">
        <f t="shared" si="15"/>
        <v>-52886780</v>
      </c>
      <c r="P40">
        <v>809511</v>
      </c>
      <c r="Q40">
        <v>113929</v>
      </c>
      <c r="R40">
        <v>1618445</v>
      </c>
      <c r="S40">
        <v>121566</v>
      </c>
      <c r="U40">
        <f t="shared" si="16"/>
        <v>-7481510</v>
      </c>
    </row>
    <row r="41" spans="1:28" x14ac:dyDescent="0.25">
      <c r="B41">
        <v>4923224</v>
      </c>
      <c r="C41">
        <v>1211652</v>
      </c>
      <c r="D41">
        <v>5876018</v>
      </c>
      <c r="E41">
        <v>574546</v>
      </c>
      <c r="G41">
        <f t="shared" si="14"/>
        <v>-6655210</v>
      </c>
      <c r="I41">
        <v>7069620</v>
      </c>
      <c r="J41">
        <v>1695961</v>
      </c>
      <c r="K41">
        <v>8405945</v>
      </c>
      <c r="L41">
        <v>820646</v>
      </c>
      <c r="N41">
        <f t="shared" si="15"/>
        <v>-9260020</v>
      </c>
      <c r="P41">
        <v>987108</v>
      </c>
      <c r="Q41">
        <v>242801</v>
      </c>
      <c r="R41">
        <v>1178700</v>
      </c>
      <c r="S41">
        <v>115280</v>
      </c>
      <c r="U41">
        <f t="shared" si="16"/>
        <v>-1339520</v>
      </c>
    </row>
    <row r="42" spans="1:28" x14ac:dyDescent="0.25">
      <c r="B42">
        <v>5266036</v>
      </c>
      <c r="C42">
        <v>846736</v>
      </c>
      <c r="D42">
        <v>7056643</v>
      </c>
      <c r="E42">
        <v>627647</v>
      </c>
      <c r="G42">
        <f t="shared" si="14"/>
        <v>-14767835</v>
      </c>
      <c r="I42">
        <v>7563194</v>
      </c>
      <c r="J42">
        <v>1172676</v>
      </c>
      <c r="K42">
        <v>10089727</v>
      </c>
      <c r="L42">
        <v>894812</v>
      </c>
      <c r="N42">
        <f t="shared" si="15"/>
        <v>-20791270</v>
      </c>
      <c r="P42">
        <v>1054975</v>
      </c>
      <c r="Q42">
        <v>169629</v>
      </c>
      <c r="R42">
        <v>1416286</v>
      </c>
      <c r="S42">
        <v>125966</v>
      </c>
      <c r="U42">
        <f t="shared" si="16"/>
        <v>-2983280</v>
      </c>
    </row>
    <row r="43" spans="1:28" x14ac:dyDescent="0.25">
      <c r="B43">
        <v>3414353</v>
      </c>
      <c r="C43">
        <v>677008</v>
      </c>
      <c r="D43">
        <v>4231338</v>
      </c>
      <c r="E43">
        <v>411971</v>
      </c>
      <c r="G43">
        <f t="shared" si="14"/>
        <v>-6109995</v>
      </c>
      <c r="I43">
        <v>4917804</v>
      </c>
      <c r="J43">
        <v>942219</v>
      </c>
      <c r="K43">
        <v>6059524</v>
      </c>
      <c r="L43">
        <v>588717</v>
      </c>
      <c r="N43">
        <f t="shared" si="15"/>
        <v>-8473615</v>
      </c>
      <c r="P43">
        <v>686018</v>
      </c>
      <c r="Q43">
        <v>135670</v>
      </c>
      <c r="R43">
        <v>849649</v>
      </c>
      <c r="S43">
        <v>82761</v>
      </c>
      <c r="U43">
        <f t="shared" si="16"/>
        <v>-1222505</v>
      </c>
    </row>
    <row r="44" spans="1:28" x14ac:dyDescent="0.25">
      <c r="B44">
        <v>5135229</v>
      </c>
      <c r="C44">
        <v>1076865</v>
      </c>
      <c r="D44">
        <v>6114586</v>
      </c>
      <c r="E44">
        <v>588282</v>
      </c>
      <c r="G44">
        <f t="shared" si="14"/>
        <v>-6852160</v>
      </c>
      <c r="I44">
        <v>7376151</v>
      </c>
      <c r="J44">
        <v>1504157</v>
      </c>
      <c r="K44">
        <v>8742113</v>
      </c>
      <c r="L44">
        <v>840692</v>
      </c>
      <c r="N44">
        <f t="shared" si="15"/>
        <v>-9456160</v>
      </c>
      <c r="P44">
        <v>1029967</v>
      </c>
      <c r="Q44">
        <v>216121</v>
      </c>
      <c r="R44">
        <v>1225640</v>
      </c>
      <c r="S44">
        <v>118174</v>
      </c>
      <c r="U44">
        <f t="shared" si="16"/>
        <v>-1365860</v>
      </c>
    </row>
    <row r="45" spans="1:28" x14ac:dyDescent="0.25">
      <c r="B45">
        <v>4960858</v>
      </c>
      <c r="C45">
        <v>1187235</v>
      </c>
      <c r="D45">
        <v>5937491</v>
      </c>
      <c r="E45">
        <v>578685</v>
      </c>
      <c r="G45">
        <f t="shared" si="14"/>
        <v>-6872905</v>
      </c>
      <c r="I45">
        <v>7121943</v>
      </c>
      <c r="J45">
        <v>1659706</v>
      </c>
      <c r="K45">
        <v>8496675</v>
      </c>
      <c r="L45">
        <v>825697</v>
      </c>
      <c r="N45">
        <f t="shared" si="15"/>
        <v>-9618835</v>
      </c>
      <c r="P45">
        <v>994633</v>
      </c>
      <c r="Q45">
        <v>237838</v>
      </c>
      <c r="R45">
        <v>1191245</v>
      </c>
      <c r="S45">
        <v>116016</v>
      </c>
      <c r="U45">
        <f t="shared" si="16"/>
        <v>-1386040</v>
      </c>
    </row>
    <row r="46" spans="1:28" x14ac:dyDescent="0.25">
      <c r="B46">
        <v>3935183</v>
      </c>
      <c r="C46">
        <v>783149</v>
      </c>
      <c r="D46">
        <v>5026272</v>
      </c>
      <c r="E46">
        <v>473433</v>
      </c>
      <c r="G46">
        <f t="shared" si="14"/>
        <v>-8543725</v>
      </c>
      <c r="I46">
        <v>5652768</v>
      </c>
      <c r="J46">
        <v>1089431</v>
      </c>
      <c r="K46">
        <v>7185932</v>
      </c>
      <c r="L46">
        <v>675819</v>
      </c>
      <c r="N46">
        <f t="shared" si="15"/>
        <v>-11952545</v>
      </c>
      <c r="P46">
        <v>788520</v>
      </c>
      <c r="Q46">
        <v>157047</v>
      </c>
      <c r="R46">
        <v>1008459</v>
      </c>
      <c r="S46">
        <v>95194</v>
      </c>
      <c r="U46">
        <f t="shared" si="16"/>
        <v>-1723420</v>
      </c>
    </row>
    <row r="47" spans="1:28" x14ac:dyDescent="0.25">
      <c r="B47">
        <v>4891913</v>
      </c>
      <c r="C47">
        <v>926728</v>
      </c>
      <c r="D47">
        <v>5681257</v>
      </c>
      <c r="E47">
        <v>573981</v>
      </c>
      <c r="G47">
        <f t="shared" si="14"/>
        <v>-5023535</v>
      </c>
      <c r="I47">
        <v>7024733</v>
      </c>
      <c r="J47">
        <v>1290694</v>
      </c>
      <c r="K47">
        <v>8122598</v>
      </c>
      <c r="L47">
        <v>821266</v>
      </c>
      <c r="N47">
        <f t="shared" si="15"/>
        <v>-6872320</v>
      </c>
      <c r="P47">
        <v>980996</v>
      </c>
      <c r="Q47">
        <v>186002</v>
      </c>
      <c r="R47">
        <v>1140830</v>
      </c>
      <c r="S47">
        <v>114940</v>
      </c>
      <c r="U47">
        <f t="shared" si="16"/>
        <v>-1023640</v>
      </c>
    </row>
    <row r="48" spans="1:28" x14ac:dyDescent="0.25">
      <c r="B48">
        <v>5223734</v>
      </c>
      <c r="C48">
        <v>724150</v>
      </c>
      <c r="D48">
        <v>7719823</v>
      </c>
      <c r="E48">
        <v>650582</v>
      </c>
      <c r="G48">
        <f t="shared" si="14"/>
        <v>-21707980</v>
      </c>
      <c r="I48">
        <v>7504024</v>
      </c>
      <c r="J48">
        <v>996950</v>
      </c>
      <c r="K48">
        <v>11038122</v>
      </c>
      <c r="L48">
        <v>928696</v>
      </c>
      <c r="N48">
        <f t="shared" si="15"/>
        <v>-30697500</v>
      </c>
      <c r="P48">
        <v>1047523</v>
      </c>
      <c r="Q48">
        <v>145446</v>
      </c>
      <c r="R48">
        <v>1547999</v>
      </c>
      <c r="S48">
        <v>130268</v>
      </c>
      <c r="U48">
        <f t="shared" si="16"/>
        <v>-4353420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24D11-A05D-4D78-AF56-9F7AC3169C89}">
  <dimension ref="A1:S34"/>
  <sheetViews>
    <sheetView workbookViewId="0">
      <selection activeCell="R33" sqref="R33"/>
    </sheetView>
  </sheetViews>
  <sheetFormatPr defaultRowHeight="15" x14ac:dyDescent="0.25"/>
  <cols>
    <col min="1" max="1" width="18.5703125" bestFit="1" customWidth="1"/>
    <col min="6" max="6" width="12" bestFit="1" customWidth="1"/>
    <col min="7" max="7" width="9.7109375" bestFit="1" customWidth="1"/>
    <col min="13" max="13" width="9.7109375" bestFit="1" customWidth="1"/>
    <col min="18" max="18" width="9.7109375" bestFit="1" customWidth="1"/>
    <col min="19" max="19" width="11.42578125" customWidth="1"/>
  </cols>
  <sheetData>
    <row r="1" spans="1:1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</v>
      </c>
      <c r="B2">
        <v>2767448</v>
      </c>
      <c r="C2">
        <v>448025</v>
      </c>
      <c r="D2">
        <v>6044568</v>
      </c>
      <c r="E2">
        <v>443273</v>
      </c>
      <c r="F2">
        <f t="shared" ref="F2:F13" si="0">(B2-D2+E2/2)*10</f>
        <v>-30554835</v>
      </c>
      <c r="H2">
        <v>721548</v>
      </c>
      <c r="I2">
        <v>123163</v>
      </c>
      <c r="J2">
        <v>1586612</v>
      </c>
      <c r="K2">
        <v>116540</v>
      </c>
      <c r="L2">
        <f t="shared" ref="L2:L13" si="1">(H2-J2+K2/2)*10</f>
        <v>-8067940</v>
      </c>
      <c r="N2">
        <v>3529551</v>
      </c>
      <c r="O2">
        <v>603223</v>
      </c>
      <c r="P2">
        <v>7769449</v>
      </c>
      <c r="Q2">
        <v>569542</v>
      </c>
      <c r="R2">
        <f t="shared" ref="R2:R13" si="2">(N2-P2+Q2/2)*10</f>
        <v>-39551270</v>
      </c>
    </row>
    <row r="3" spans="1:18" x14ac:dyDescent="0.25">
      <c r="A3" t="s">
        <v>0</v>
      </c>
      <c r="B3">
        <v>3983518</v>
      </c>
      <c r="C3">
        <v>849359</v>
      </c>
      <c r="D3">
        <v>4724343</v>
      </c>
      <c r="E3">
        <v>456076</v>
      </c>
      <c r="F3">
        <f t="shared" si="0"/>
        <v>-5127870</v>
      </c>
      <c r="H3">
        <v>1039541</v>
      </c>
      <c r="I3">
        <v>228184</v>
      </c>
      <c r="J3">
        <v>1241406</v>
      </c>
      <c r="K3">
        <v>119940</v>
      </c>
      <c r="L3">
        <f t="shared" si="1"/>
        <v>-1418950</v>
      </c>
      <c r="N3">
        <v>5091964</v>
      </c>
      <c r="O3">
        <v>1118514</v>
      </c>
      <c r="P3">
        <v>6075305</v>
      </c>
      <c r="Q3">
        <v>585787</v>
      </c>
      <c r="R3">
        <f t="shared" si="2"/>
        <v>-6904475</v>
      </c>
    </row>
    <row r="4" spans="1:18" x14ac:dyDescent="0.25">
      <c r="A4" t="s">
        <v>2</v>
      </c>
      <c r="B4">
        <v>3130014</v>
      </c>
      <c r="C4">
        <v>353025</v>
      </c>
      <c r="D4">
        <v>6699544</v>
      </c>
      <c r="E4">
        <v>488437</v>
      </c>
      <c r="F4">
        <f t="shared" si="0"/>
        <v>-33253115</v>
      </c>
      <c r="H4">
        <v>813876</v>
      </c>
      <c r="I4">
        <v>98013</v>
      </c>
      <c r="J4">
        <v>1761570</v>
      </c>
      <c r="K4">
        <v>128256</v>
      </c>
      <c r="L4">
        <f t="shared" si="1"/>
        <v>-8835660</v>
      </c>
      <c r="N4">
        <v>3994782</v>
      </c>
      <c r="O4">
        <v>480950</v>
      </c>
      <c r="P4">
        <v>8611840</v>
      </c>
      <c r="Q4">
        <v>627057</v>
      </c>
      <c r="R4">
        <f t="shared" si="2"/>
        <v>-43035295</v>
      </c>
    </row>
    <row r="5" spans="1:18" x14ac:dyDescent="0.25">
      <c r="A5" t="s">
        <v>3</v>
      </c>
      <c r="B5">
        <v>3259726</v>
      </c>
      <c r="C5">
        <v>424585</v>
      </c>
      <c r="D5">
        <v>6466443</v>
      </c>
      <c r="E5">
        <v>483722</v>
      </c>
      <c r="F5">
        <f t="shared" si="0"/>
        <v>-29648560</v>
      </c>
      <c r="H5">
        <v>850885</v>
      </c>
      <c r="I5">
        <v>117547</v>
      </c>
      <c r="J5">
        <v>1696443</v>
      </c>
      <c r="K5">
        <v>127173</v>
      </c>
      <c r="L5">
        <f t="shared" si="1"/>
        <v>-7819715</v>
      </c>
      <c r="N5">
        <v>4159334</v>
      </c>
      <c r="O5">
        <v>576273</v>
      </c>
      <c r="P5">
        <v>8312812</v>
      </c>
      <c r="Q5">
        <v>621678</v>
      </c>
      <c r="R5">
        <f t="shared" si="2"/>
        <v>-38426390</v>
      </c>
    </row>
    <row r="6" spans="1:18" x14ac:dyDescent="0.25">
      <c r="A6" t="s">
        <v>4</v>
      </c>
      <c r="B6">
        <v>3967673</v>
      </c>
      <c r="C6">
        <v>942717</v>
      </c>
      <c r="D6">
        <v>4710078</v>
      </c>
      <c r="E6">
        <v>459870</v>
      </c>
      <c r="F6">
        <f t="shared" si="0"/>
        <v>-5124700</v>
      </c>
      <c r="H6">
        <v>1035599</v>
      </c>
      <c r="I6">
        <v>252744</v>
      </c>
      <c r="J6">
        <v>1237434</v>
      </c>
      <c r="K6">
        <v>120826</v>
      </c>
      <c r="L6">
        <f t="shared" si="1"/>
        <v>-1414220</v>
      </c>
      <c r="N6">
        <v>5069121</v>
      </c>
      <c r="O6">
        <v>1240549</v>
      </c>
      <c r="P6">
        <v>6056347</v>
      </c>
      <c r="Q6">
        <v>589751</v>
      </c>
      <c r="R6">
        <f t="shared" si="2"/>
        <v>-6923505</v>
      </c>
    </row>
    <row r="7" spans="1:18" x14ac:dyDescent="0.25">
      <c r="A7" t="s">
        <v>5</v>
      </c>
      <c r="B7">
        <v>4242094</v>
      </c>
      <c r="C7">
        <v>641704</v>
      </c>
      <c r="D7">
        <v>5654985</v>
      </c>
      <c r="E7">
        <v>500839</v>
      </c>
      <c r="F7">
        <f t="shared" si="0"/>
        <v>-11624715</v>
      </c>
      <c r="H7">
        <v>1107454</v>
      </c>
      <c r="I7">
        <v>174656</v>
      </c>
      <c r="J7">
        <v>1484885</v>
      </c>
      <c r="K7">
        <v>131695</v>
      </c>
      <c r="L7">
        <f t="shared" si="1"/>
        <v>-3115835</v>
      </c>
      <c r="N7">
        <v>5421660</v>
      </c>
      <c r="O7">
        <v>855924</v>
      </c>
      <c r="P7">
        <v>7269339</v>
      </c>
      <c r="Q7">
        <v>642252</v>
      </c>
      <c r="R7">
        <f t="shared" si="2"/>
        <v>-15265530</v>
      </c>
    </row>
    <row r="8" spans="1:18" x14ac:dyDescent="0.25">
      <c r="A8" t="s">
        <v>6</v>
      </c>
      <c r="B8">
        <v>2454051</v>
      </c>
      <c r="C8">
        <v>468083</v>
      </c>
      <c r="D8">
        <v>3005392</v>
      </c>
      <c r="E8">
        <v>291747</v>
      </c>
      <c r="F8">
        <f t="shared" si="0"/>
        <v>-4054675</v>
      </c>
      <c r="H8">
        <v>639442</v>
      </c>
      <c r="I8">
        <v>126467</v>
      </c>
      <c r="J8">
        <v>790972</v>
      </c>
      <c r="K8">
        <v>76746</v>
      </c>
      <c r="L8">
        <f t="shared" si="1"/>
        <v>-1131570</v>
      </c>
      <c r="N8">
        <v>3137123</v>
      </c>
      <c r="O8">
        <v>618718</v>
      </c>
      <c r="P8">
        <v>3867471</v>
      </c>
      <c r="Q8">
        <v>375841</v>
      </c>
      <c r="R8">
        <f t="shared" si="2"/>
        <v>-5424275</v>
      </c>
    </row>
    <row r="9" spans="1:18" x14ac:dyDescent="0.25">
      <c r="A9" t="s">
        <v>7</v>
      </c>
      <c r="B9">
        <v>4136571</v>
      </c>
      <c r="C9">
        <v>833152</v>
      </c>
      <c r="D9">
        <v>4899016</v>
      </c>
      <c r="E9">
        <v>470706</v>
      </c>
      <c r="F9">
        <f t="shared" si="0"/>
        <v>-5270920</v>
      </c>
      <c r="H9">
        <v>1079229</v>
      </c>
      <c r="I9">
        <v>223497</v>
      </c>
      <c r="J9">
        <v>1287666</v>
      </c>
      <c r="K9">
        <v>122967</v>
      </c>
      <c r="L9">
        <f t="shared" si="1"/>
        <v>-1469535</v>
      </c>
      <c r="N9">
        <v>5290285</v>
      </c>
      <c r="O9">
        <v>1097832</v>
      </c>
      <c r="P9">
        <v>6296873</v>
      </c>
      <c r="Q9">
        <v>604819</v>
      </c>
      <c r="R9">
        <f t="shared" si="2"/>
        <v>-7041785</v>
      </c>
    </row>
    <row r="10" spans="1:18" x14ac:dyDescent="0.25">
      <c r="A10" t="s">
        <v>8</v>
      </c>
      <c r="B10">
        <v>3999348</v>
      </c>
      <c r="C10">
        <v>921623</v>
      </c>
      <c r="D10">
        <v>4760346</v>
      </c>
      <c r="E10">
        <v>462414</v>
      </c>
      <c r="F10">
        <f t="shared" si="0"/>
        <v>-5297910</v>
      </c>
      <c r="H10">
        <v>1042775</v>
      </c>
      <c r="I10">
        <v>246991</v>
      </c>
      <c r="J10">
        <v>1252169</v>
      </c>
      <c r="K10">
        <v>121419</v>
      </c>
      <c r="L10">
        <f t="shared" si="1"/>
        <v>-1486845</v>
      </c>
      <c r="N10">
        <v>5107456</v>
      </c>
      <c r="O10">
        <v>1211918</v>
      </c>
      <c r="P10">
        <v>6124847</v>
      </c>
      <c r="Q10">
        <v>592929</v>
      </c>
      <c r="R10">
        <f t="shared" si="2"/>
        <v>-7209265</v>
      </c>
    </row>
    <row r="11" spans="1:18" x14ac:dyDescent="0.25">
      <c r="A11" t="s">
        <v>9</v>
      </c>
      <c r="B11">
        <v>2882064</v>
      </c>
      <c r="C11">
        <v>549576</v>
      </c>
      <c r="D11">
        <v>3696100</v>
      </c>
      <c r="E11">
        <v>346262</v>
      </c>
      <c r="F11">
        <f t="shared" si="0"/>
        <v>-6409050</v>
      </c>
      <c r="H11">
        <v>751004</v>
      </c>
      <c r="I11">
        <v>148005</v>
      </c>
      <c r="J11">
        <v>969859</v>
      </c>
      <c r="K11">
        <v>90969</v>
      </c>
      <c r="L11">
        <f t="shared" si="1"/>
        <v>-1733705</v>
      </c>
      <c r="N11">
        <v>3682463</v>
      </c>
      <c r="O11">
        <v>726968</v>
      </c>
      <c r="P11">
        <v>4748542</v>
      </c>
      <c r="Q11">
        <v>443503</v>
      </c>
      <c r="R11">
        <f t="shared" si="2"/>
        <v>-8443275</v>
      </c>
    </row>
    <row r="12" spans="1:18" x14ac:dyDescent="0.25">
      <c r="A12" t="s">
        <v>10</v>
      </c>
      <c r="B12">
        <v>3814015</v>
      </c>
      <c r="C12">
        <v>689988</v>
      </c>
      <c r="D12">
        <v>4411214</v>
      </c>
      <c r="E12">
        <v>445107</v>
      </c>
      <c r="F12">
        <f t="shared" si="0"/>
        <v>-3746455</v>
      </c>
      <c r="H12">
        <v>997508</v>
      </c>
      <c r="I12">
        <v>187011</v>
      </c>
      <c r="J12">
        <v>1160641</v>
      </c>
      <c r="K12">
        <v>117112</v>
      </c>
      <c r="L12">
        <f t="shared" si="1"/>
        <v>-1045770</v>
      </c>
      <c r="N12">
        <v>4884306</v>
      </c>
      <c r="O12">
        <v>913747</v>
      </c>
      <c r="P12">
        <v>5675892</v>
      </c>
      <c r="Q12">
        <v>571421</v>
      </c>
      <c r="R12">
        <f t="shared" si="2"/>
        <v>-5058755</v>
      </c>
    </row>
    <row r="13" spans="1:18" x14ac:dyDescent="0.25">
      <c r="A13" t="s">
        <v>11</v>
      </c>
      <c r="B13">
        <v>4208745</v>
      </c>
      <c r="C13">
        <v>543608</v>
      </c>
      <c r="D13">
        <v>6184707</v>
      </c>
      <c r="E13">
        <v>519426</v>
      </c>
      <c r="F13">
        <f t="shared" si="0"/>
        <v>-17162490</v>
      </c>
      <c r="H13">
        <v>1098494</v>
      </c>
      <c r="I13">
        <v>148901</v>
      </c>
      <c r="J13">
        <v>1624049</v>
      </c>
      <c r="K13">
        <v>136393</v>
      </c>
      <c r="L13">
        <f t="shared" si="1"/>
        <v>-4573585</v>
      </c>
      <c r="N13">
        <v>5378924</v>
      </c>
      <c r="O13">
        <v>730208</v>
      </c>
      <c r="P13">
        <v>7950060</v>
      </c>
      <c r="Q13">
        <v>666923</v>
      </c>
      <c r="R13">
        <f t="shared" si="2"/>
        <v>-22376745</v>
      </c>
    </row>
    <row r="21" spans="1:19" x14ac:dyDescent="0.25">
      <c r="A21" s="1"/>
      <c r="B21" s="1" t="s">
        <v>12</v>
      </c>
      <c r="C21" s="1" t="s">
        <v>13</v>
      </c>
      <c r="D21" s="1" t="s">
        <v>14</v>
      </c>
      <c r="E21" s="1" t="s">
        <v>15</v>
      </c>
      <c r="F21" s="1" t="s">
        <v>17</v>
      </c>
      <c r="G21" s="1" t="s">
        <v>16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O21" t="s">
        <v>12</v>
      </c>
      <c r="P21" t="s">
        <v>13</v>
      </c>
      <c r="Q21" t="s">
        <v>14</v>
      </c>
      <c r="R21" t="s">
        <v>15</v>
      </c>
      <c r="S21" t="s">
        <v>16</v>
      </c>
    </row>
    <row r="22" spans="1:19" x14ac:dyDescent="0.25">
      <c r="A22" s="1" t="s">
        <v>1</v>
      </c>
      <c r="B22" s="1">
        <f>B2+H2+N2+I22+O22</f>
        <v>14886021</v>
      </c>
      <c r="C22" s="1">
        <f t="shared" ref="C22:E22" si="3">C2+I2+O2+J22+P22</f>
        <v>2452023</v>
      </c>
      <c r="D22" s="1">
        <f t="shared" si="3"/>
        <v>32571818</v>
      </c>
      <c r="E22" s="1">
        <f t="shared" si="3"/>
        <v>2387675</v>
      </c>
      <c r="F22" s="1">
        <f>B22/(SUM(B22:D22))</f>
        <v>0.298258107786393</v>
      </c>
      <c r="G22" s="1">
        <f>(B22-D22+E22/2)*10</f>
        <v>-164919595</v>
      </c>
      <c r="I22">
        <v>5104270</v>
      </c>
      <c r="J22">
        <v>829197</v>
      </c>
      <c r="K22">
        <v>11139418</v>
      </c>
      <c r="L22">
        <v>816045</v>
      </c>
      <c r="M22">
        <f t="shared" ref="M22:M33" si="4">(I22-K22+L22/2)*10</f>
        <v>-56271255</v>
      </c>
      <c r="O22">
        <v>2763204</v>
      </c>
      <c r="P22">
        <v>448415</v>
      </c>
      <c r="Q22">
        <v>6031771</v>
      </c>
      <c r="R22">
        <v>442275</v>
      </c>
      <c r="S22">
        <f t="shared" ref="S22:S33" si="5">(O22-Q22+R22/2)*10</f>
        <v>-30474295</v>
      </c>
    </row>
    <row r="23" spans="1:19" x14ac:dyDescent="0.25">
      <c r="A23" s="1" t="s">
        <v>0</v>
      </c>
      <c r="B23" s="1">
        <f t="shared" ref="B23:B33" si="6">B3+H3+N3+I23+O23</f>
        <v>21431165</v>
      </c>
      <c r="C23" s="1">
        <f t="shared" ref="C23:C33" si="7">C3+I3+O3+J23+P23</f>
        <v>4610553</v>
      </c>
      <c r="D23" s="1">
        <f t="shared" ref="D23:D33" si="8">D3+J3+P3+K23+Q23</f>
        <v>25474834</v>
      </c>
      <c r="E23" s="1">
        <f t="shared" ref="E23:E33" si="9">E3+K3+Q3+L23+R23</f>
        <v>2457492</v>
      </c>
      <c r="F23" s="1">
        <f t="shared" ref="F23:F33" si="10">B23/(SUM(B23:D23))</f>
        <v>0.4160054228784566</v>
      </c>
      <c r="G23" s="1">
        <f t="shared" ref="G23:G33" si="11">(B23-D23+E23/2)*10</f>
        <v>-28149230</v>
      </c>
      <c r="I23">
        <v>7338681</v>
      </c>
      <c r="J23">
        <v>1567961</v>
      </c>
      <c r="K23">
        <v>8717022</v>
      </c>
      <c r="L23">
        <v>839936</v>
      </c>
      <c r="M23">
        <f t="shared" si="4"/>
        <v>-9583730</v>
      </c>
      <c r="O23">
        <v>3977461</v>
      </c>
      <c r="P23">
        <v>846535</v>
      </c>
      <c r="Q23">
        <v>4716758</v>
      </c>
      <c r="R23">
        <v>455753</v>
      </c>
      <c r="S23">
        <f t="shared" si="5"/>
        <v>-5114205</v>
      </c>
    </row>
    <row r="24" spans="1:19" x14ac:dyDescent="0.25">
      <c r="A24" s="1" t="s">
        <v>2</v>
      </c>
      <c r="B24" s="1">
        <f t="shared" si="6"/>
        <v>16824730</v>
      </c>
      <c r="C24" s="1">
        <f t="shared" si="7"/>
        <v>1933331</v>
      </c>
      <c r="D24" s="1">
        <f t="shared" si="8"/>
        <v>36123394</v>
      </c>
      <c r="E24" s="1">
        <f t="shared" si="9"/>
        <v>2628447</v>
      </c>
      <c r="F24" s="1">
        <f t="shared" si="10"/>
        <v>0.30656494074364465</v>
      </c>
      <c r="G24" s="1">
        <f t="shared" si="11"/>
        <v>-179844405</v>
      </c>
      <c r="I24">
        <v>5767069</v>
      </c>
      <c r="J24">
        <v>649194</v>
      </c>
      <c r="K24">
        <v>12357326</v>
      </c>
      <c r="L24">
        <v>898030</v>
      </c>
      <c r="M24">
        <f t="shared" si="4"/>
        <v>-61412420</v>
      </c>
      <c r="O24">
        <v>3118989</v>
      </c>
      <c r="P24">
        <v>352149</v>
      </c>
      <c r="Q24">
        <v>6693114</v>
      </c>
      <c r="R24">
        <v>486667</v>
      </c>
      <c r="S24">
        <f t="shared" si="5"/>
        <v>-33307915</v>
      </c>
    </row>
    <row r="25" spans="1:19" x14ac:dyDescent="0.25">
      <c r="A25" s="1" t="s">
        <v>3</v>
      </c>
      <c r="B25" s="1">
        <f t="shared" si="6"/>
        <v>17526687</v>
      </c>
      <c r="C25" s="1">
        <f t="shared" si="7"/>
        <v>2330017</v>
      </c>
      <c r="D25" s="1">
        <f t="shared" si="8"/>
        <v>34856075</v>
      </c>
      <c r="E25" s="1">
        <f t="shared" si="9"/>
        <v>2607510</v>
      </c>
      <c r="F25" s="1">
        <f t="shared" si="10"/>
        <v>0.32033991547020485</v>
      </c>
      <c r="G25" s="1">
        <f t="shared" si="11"/>
        <v>-160256330</v>
      </c>
      <c r="I25">
        <v>6004379</v>
      </c>
      <c r="J25">
        <v>786296</v>
      </c>
      <c r="K25">
        <v>11925007</v>
      </c>
      <c r="L25">
        <v>890968</v>
      </c>
      <c r="M25">
        <f t="shared" si="4"/>
        <v>-54751440</v>
      </c>
      <c r="O25">
        <v>3252363</v>
      </c>
      <c r="P25">
        <v>425316</v>
      </c>
      <c r="Q25">
        <v>6455370</v>
      </c>
      <c r="R25">
        <v>483969</v>
      </c>
      <c r="S25">
        <f t="shared" si="5"/>
        <v>-29610225</v>
      </c>
    </row>
    <row r="26" spans="1:19" x14ac:dyDescent="0.25">
      <c r="A26" s="1" t="s">
        <v>4</v>
      </c>
      <c r="B26" s="1">
        <f t="shared" si="6"/>
        <v>21341337</v>
      </c>
      <c r="C26" s="1">
        <f t="shared" si="7"/>
        <v>5117752</v>
      </c>
      <c r="D26" s="1">
        <f t="shared" si="8"/>
        <v>25393398</v>
      </c>
      <c r="E26" s="1">
        <f t="shared" si="9"/>
        <v>2474147</v>
      </c>
      <c r="F26" s="1">
        <f t="shared" si="10"/>
        <v>0.41157788632201964</v>
      </c>
      <c r="G26" s="1">
        <f t="shared" si="11"/>
        <v>-28149875</v>
      </c>
      <c r="I26">
        <v>7311081</v>
      </c>
      <c r="J26">
        <v>1740933</v>
      </c>
      <c r="K26">
        <v>8685603</v>
      </c>
      <c r="L26">
        <v>845414</v>
      </c>
      <c r="M26">
        <f t="shared" si="4"/>
        <v>-9518150</v>
      </c>
      <c r="O26">
        <v>3957863</v>
      </c>
      <c r="P26">
        <v>940809</v>
      </c>
      <c r="Q26">
        <v>4703936</v>
      </c>
      <c r="R26">
        <v>458286</v>
      </c>
      <c r="S26">
        <f t="shared" si="5"/>
        <v>-5169300</v>
      </c>
    </row>
    <row r="27" spans="1:19" x14ac:dyDescent="0.25">
      <c r="A27" s="1" t="s">
        <v>5</v>
      </c>
      <c r="B27" s="1">
        <f t="shared" si="6"/>
        <v>22828102</v>
      </c>
      <c r="C27" s="1">
        <f t="shared" si="7"/>
        <v>3500636</v>
      </c>
      <c r="D27" s="1">
        <f t="shared" si="8"/>
        <v>30475479</v>
      </c>
      <c r="E27" s="1">
        <f t="shared" si="9"/>
        <v>2696731</v>
      </c>
      <c r="F27" s="1">
        <f t="shared" si="10"/>
        <v>0.40187336795787537</v>
      </c>
      <c r="G27" s="1">
        <f t="shared" si="11"/>
        <v>-62990115</v>
      </c>
      <c r="I27">
        <v>7822382</v>
      </c>
      <c r="J27">
        <v>1186689</v>
      </c>
      <c r="K27">
        <v>10422326</v>
      </c>
      <c r="L27">
        <v>921576</v>
      </c>
      <c r="M27">
        <f t="shared" si="4"/>
        <v>-21391560</v>
      </c>
      <c r="O27">
        <v>4234512</v>
      </c>
      <c r="P27">
        <v>641663</v>
      </c>
      <c r="Q27">
        <v>5643944</v>
      </c>
      <c r="R27">
        <v>500369</v>
      </c>
      <c r="S27">
        <f t="shared" si="5"/>
        <v>-11592475</v>
      </c>
    </row>
    <row r="28" spans="1:19" x14ac:dyDescent="0.25">
      <c r="A28" s="1" t="s">
        <v>6</v>
      </c>
      <c r="B28" s="1">
        <f t="shared" si="6"/>
        <v>13210431</v>
      </c>
      <c r="C28" s="1">
        <f t="shared" si="7"/>
        <v>2547203</v>
      </c>
      <c r="D28" s="1">
        <f t="shared" si="8"/>
        <v>16227490</v>
      </c>
      <c r="E28" s="1">
        <f t="shared" si="9"/>
        <v>1574047</v>
      </c>
      <c r="F28" s="1">
        <f t="shared" si="10"/>
        <v>0.41301797047902644</v>
      </c>
      <c r="G28" s="1">
        <f t="shared" si="11"/>
        <v>-22300355</v>
      </c>
      <c r="I28">
        <v>4529103</v>
      </c>
      <c r="J28">
        <v>866133</v>
      </c>
      <c r="K28">
        <v>5560208</v>
      </c>
      <c r="L28">
        <v>538165</v>
      </c>
      <c r="M28">
        <f t="shared" si="4"/>
        <v>-7620225</v>
      </c>
      <c r="O28">
        <v>2450712</v>
      </c>
      <c r="P28">
        <v>467802</v>
      </c>
      <c r="Q28">
        <v>3003447</v>
      </c>
      <c r="R28">
        <v>291548</v>
      </c>
      <c r="S28">
        <f t="shared" si="5"/>
        <v>-4069610</v>
      </c>
    </row>
    <row r="29" spans="1:19" x14ac:dyDescent="0.25">
      <c r="A29" s="1" t="s">
        <v>7</v>
      </c>
      <c r="B29" s="1">
        <f t="shared" si="6"/>
        <v>22257058</v>
      </c>
      <c r="C29" s="1">
        <f t="shared" si="7"/>
        <v>4521801</v>
      </c>
      <c r="D29" s="1">
        <f t="shared" si="8"/>
        <v>26411369</v>
      </c>
      <c r="E29" s="1">
        <f t="shared" si="9"/>
        <v>2534152</v>
      </c>
      <c r="F29" s="1">
        <f t="shared" si="10"/>
        <v>0.41844261318075193</v>
      </c>
      <c r="G29" s="1">
        <f t="shared" si="11"/>
        <v>-28872350</v>
      </c>
      <c r="I29">
        <v>7621709</v>
      </c>
      <c r="J29">
        <v>1536448</v>
      </c>
      <c r="K29">
        <v>9037397</v>
      </c>
      <c r="L29">
        <v>865247</v>
      </c>
      <c r="M29">
        <f t="shared" si="4"/>
        <v>-9830645</v>
      </c>
      <c r="O29">
        <v>4129264</v>
      </c>
      <c r="P29">
        <v>830872</v>
      </c>
      <c r="Q29">
        <v>4890417</v>
      </c>
      <c r="R29">
        <v>470413</v>
      </c>
      <c r="S29">
        <f t="shared" si="5"/>
        <v>-5259465</v>
      </c>
    </row>
    <row r="30" spans="1:19" x14ac:dyDescent="0.25">
      <c r="A30" s="1" t="s">
        <v>8</v>
      </c>
      <c r="B30" s="1">
        <f t="shared" si="6"/>
        <v>21506082</v>
      </c>
      <c r="C30" s="1">
        <f t="shared" si="7"/>
        <v>5003688</v>
      </c>
      <c r="D30" s="1">
        <f t="shared" si="8"/>
        <v>25671542</v>
      </c>
      <c r="E30" s="1">
        <f t="shared" si="9"/>
        <v>2487902</v>
      </c>
      <c r="F30" s="1">
        <f t="shared" si="10"/>
        <v>0.41214145784605799</v>
      </c>
      <c r="G30" s="1">
        <f t="shared" si="11"/>
        <v>-29215090</v>
      </c>
      <c r="I30">
        <v>7367832</v>
      </c>
      <c r="J30">
        <v>1702829</v>
      </c>
      <c r="K30">
        <v>8779489</v>
      </c>
      <c r="L30">
        <v>850607</v>
      </c>
      <c r="M30">
        <f t="shared" si="4"/>
        <v>-9863535</v>
      </c>
      <c r="O30">
        <v>3988671</v>
      </c>
      <c r="P30">
        <v>920327</v>
      </c>
      <c r="Q30">
        <v>4754691</v>
      </c>
      <c r="R30">
        <v>460533</v>
      </c>
      <c r="S30">
        <f t="shared" si="5"/>
        <v>-5357535</v>
      </c>
    </row>
    <row r="31" spans="1:19" x14ac:dyDescent="0.25">
      <c r="A31" s="1" t="s">
        <v>9</v>
      </c>
      <c r="B31" s="1">
        <f t="shared" si="6"/>
        <v>15499078</v>
      </c>
      <c r="C31" s="1">
        <f t="shared" si="7"/>
        <v>2988511</v>
      </c>
      <c r="D31" s="1">
        <f t="shared" si="8"/>
        <v>19915250</v>
      </c>
      <c r="E31" s="1">
        <f t="shared" si="9"/>
        <v>1861891</v>
      </c>
      <c r="F31" s="1">
        <f t="shared" si="10"/>
        <v>0.40359198443635896</v>
      </c>
      <c r="G31" s="1">
        <f t="shared" si="11"/>
        <v>-34852265</v>
      </c>
      <c r="I31">
        <v>5306496</v>
      </c>
      <c r="J31">
        <v>1014472</v>
      </c>
      <c r="K31">
        <v>6809279</v>
      </c>
      <c r="L31">
        <v>636183</v>
      </c>
      <c r="M31">
        <f t="shared" si="4"/>
        <v>-11846915</v>
      </c>
      <c r="O31">
        <v>2877051</v>
      </c>
      <c r="P31">
        <v>549490</v>
      </c>
      <c r="Q31">
        <v>3691470</v>
      </c>
      <c r="R31">
        <v>344974</v>
      </c>
      <c r="S31">
        <f t="shared" si="5"/>
        <v>-6419320</v>
      </c>
    </row>
    <row r="32" spans="1:19" x14ac:dyDescent="0.25">
      <c r="A32" s="1" t="s">
        <v>10</v>
      </c>
      <c r="B32" s="1">
        <f t="shared" si="6"/>
        <v>20546713</v>
      </c>
      <c r="C32" s="1">
        <f t="shared" si="7"/>
        <v>3754683</v>
      </c>
      <c r="D32" s="1">
        <f t="shared" si="8"/>
        <v>23800196</v>
      </c>
      <c r="E32" s="1">
        <f t="shared" si="9"/>
        <v>2399362</v>
      </c>
      <c r="F32" s="1">
        <f t="shared" si="10"/>
        <v>0.42715245266726309</v>
      </c>
      <c r="G32" s="1">
        <f t="shared" si="11"/>
        <v>-20538020</v>
      </c>
      <c r="I32">
        <v>7036634</v>
      </c>
      <c r="J32">
        <v>1273164</v>
      </c>
      <c r="K32">
        <v>8145633</v>
      </c>
      <c r="L32">
        <v>821071</v>
      </c>
      <c r="M32">
        <f t="shared" si="4"/>
        <v>-6984635</v>
      </c>
      <c r="O32">
        <v>3814250</v>
      </c>
      <c r="P32">
        <v>690773</v>
      </c>
      <c r="Q32">
        <v>4406816</v>
      </c>
      <c r="R32">
        <v>444651</v>
      </c>
      <c r="S32">
        <f t="shared" si="5"/>
        <v>-3702405</v>
      </c>
    </row>
    <row r="33" spans="1:19" x14ac:dyDescent="0.25">
      <c r="A33" s="7" t="s">
        <v>11</v>
      </c>
      <c r="B33" s="1">
        <f t="shared" si="6"/>
        <v>22643119</v>
      </c>
      <c r="C33" s="1">
        <f t="shared" si="7"/>
        <v>2970510</v>
      </c>
      <c r="D33" s="1">
        <f t="shared" si="8"/>
        <v>33337205</v>
      </c>
      <c r="E33" s="1">
        <f t="shared" si="9"/>
        <v>2797588</v>
      </c>
      <c r="F33" s="7">
        <f t="shared" si="10"/>
        <v>0.38410175842465605</v>
      </c>
      <c r="G33" s="7">
        <f t="shared" si="11"/>
        <v>-92952920</v>
      </c>
      <c r="I33">
        <v>7757183</v>
      </c>
      <c r="J33">
        <v>1004035</v>
      </c>
      <c r="K33">
        <v>11404538</v>
      </c>
      <c r="L33">
        <v>956205</v>
      </c>
      <c r="M33">
        <f t="shared" si="4"/>
        <v>-31692525</v>
      </c>
      <c r="O33">
        <v>4199773</v>
      </c>
      <c r="P33">
        <v>543758</v>
      </c>
      <c r="Q33">
        <v>6173851</v>
      </c>
      <c r="R33">
        <v>518641</v>
      </c>
      <c r="S33">
        <f t="shared" si="5"/>
        <v>-17147575</v>
      </c>
    </row>
    <row r="34" spans="1:19" s="6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Ogólnie</vt:lpstr>
      <vt:lpstr>1 Talia</vt:lpstr>
      <vt:lpstr>2 Talie</vt:lpstr>
      <vt:lpstr>3 Talie</vt:lpstr>
      <vt:lpstr>4 Talie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2019-01-01T17:11:02Z</dcterms:modified>
</cp:coreProperties>
</file>