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8F54B44-E4E2-4EE2-A938-D52A4B4292D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Ogólnie" sheetId="1" r:id="rId1"/>
    <sheet name="1 Talia" sheetId="2" r:id="rId2"/>
    <sheet name="2 Talie" sheetId="3" r:id="rId3"/>
    <sheet name="3 Talie" sheetId="4" r:id="rId4"/>
    <sheet name="4 Tali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5" l="1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C22" i="5"/>
  <c r="D22" i="5"/>
  <c r="E22" i="5"/>
  <c r="B22" i="5"/>
  <c r="M33" i="5"/>
  <c r="M32" i="5"/>
  <c r="M31" i="5"/>
  <c r="M30" i="5"/>
  <c r="M29" i="5"/>
  <c r="M28" i="5"/>
  <c r="M27" i="5"/>
  <c r="M26" i="5"/>
  <c r="M25" i="5"/>
  <c r="M24" i="5"/>
  <c r="M23" i="5"/>
  <c r="M22" i="5"/>
  <c r="B23" i="4" l="1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C22" i="4"/>
  <c r="D22" i="4"/>
  <c r="E22" i="4"/>
  <c r="U38" i="4"/>
  <c r="U39" i="4"/>
  <c r="U40" i="4"/>
  <c r="U41" i="4"/>
  <c r="U42" i="4"/>
  <c r="U43" i="4"/>
  <c r="U44" i="4"/>
  <c r="U45" i="4"/>
  <c r="U46" i="4"/>
  <c r="U47" i="4"/>
  <c r="U48" i="4"/>
  <c r="B22" i="4" l="1"/>
  <c r="N48" i="4"/>
  <c r="G48" i="4"/>
  <c r="N47" i="4"/>
  <c r="G47" i="4"/>
  <c r="N46" i="4"/>
  <c r="G46" i="4"/>
  <c r="N45" i="4"/>
  <c r="G45" i="4"/>
  <c r="N44" i="4"/>
  <c r="G44" i="4"/>
  <c r="N43" i="4"/>
  <c r="G43" i="4"/>
  <c r="N42" i="4"/>
  <c r="G42" i="4"/>
  <c r="N41" i="4"/>
  <c r="G41" i="4"/>
  <c r="N40" i="4"/>
  <c r="G40" i="4"/>
  <c r="N39" i="4"/>
  <c r="G39" i="4"/>
  <c r="N38" i="4"/>
  <c r="G38" i="4"/>
  <c r="U37" i="4"/>
  <c r="N37" i="4"/>
  <c r="G37" i="4"/>
  <c r="AB33" i="4"/>
  <c r="U33" i="4"/>
  <c r="N33" i="4"/>
  <c r="AB32" i="4"/>
  <c r="U32" i="4"/>
  <c r="N32" i="4"/>
  <c r="AB31" i="4"/>
  <c r="U31" i="4"/>
  <c r="N31" i="4"/>
  <c r="AB30" i="4"/>
  <c r="U30" i="4"/>
  <c r="N30" i="4"/>
  <c r="AB29" i="4"/>
  <c r="U29" i="4"/>
  <c r="N29" i="4"/>
  <c r="AB28" i="4"/>
  <c r="U28" i="4"/>
  <c r="N28" i="4"/>
  <c r="AB27" i="4"/>
  <c r="U27" i="4"/>
  <c r="N27" i="4"/>
  <c r="AB26" i="4"/>
  <c r="U26" i="4"/>
  <c r="N26" i="4"/>
  <c r="AB25" i="4"/>
  <c r="U25" i="4"/>
  <c r="N25" i="4"/>
  <c r="AB24" i="4"/>
  <c r="U24" i="4"/>
  <c r="N24" i="4"/>
  <c r="AB23" i="4"/>
  <c r="U23" i="4"/>
  <c r="N23" i="4"/>
  <c r="AB22" i="4"/>
  <c r="U22" i="4"/>
  <c r="N22" i="4"/>
  <c r="X3" i="4" l="1"/>
  <c r="X4" i="4"/>
  <c r="X5" i="4"/>
  <c r="X6" i="4"/>
  <c r="X7" i="4"/>
  <c r="X8" i="4"/>
  <c r="X9" i="4"/>
  <c r="X10" i="4"/>
  <c r="X11" i="4"/>
  <c r="X12" i="4"/>
  <c r="X13" i="4"/>
  <c r="X2" i="4"/>
  <c r="Z20" i="2" l="1"/>
  <c r="Z21" i="2"/>
  <c r="Z22" i="2"/>
  <c r="Z23" i="2"/>
  <c r="Z24" i="2"/>
  <c r="Z25" i="2"/>
  <c r="Z26" i="2"/>
  <c r="Z27" i="2"/>
  <c r="Z28" i="2"/>
  <c r="Z29" i="2"/>
  <c r="Z30" i="2"/>
  <c r="AD12" i="2" l="1"/>
  <c r="E20" i="2"/>
  <c r="E21" i="2"/>
  <c r="E22" i="2"/>
  <c r="E23" i="2"/>
  <c r="E24" i="2"/>
  <c r="E25" i="2"/>
  <c r="E26" i="2"/>
  <c r="E27" i="2"/>
  <c r="E28" i="2"/>
  <c r="E29" i="2"/>
  <c r="E30" i="2"/>
  <c r="D20" i="2"/>
  <c r="D21" i="2"/>
  <c r="D22" i="2"/>
  <c r="D23" i="2"/>
  <c r="D24" i="2"/>
  <c r="D25" i="2"/>
  <c r="D26" i="2"/>
  <c r="D27" i="2"/>
  <c r="D28" i="2"/>
  <c r="D29" i="2"/>
  <c r="D30" i="2"/>
  <c r="C20" i="2"/>
  <c r="C21" i="2"/>
  <c r="C22" i="2"/>
  <c r="C23" i="2"/>
  <c r="C24" i="2"/>
  <c r="C25" i="2"/>
  <c r="C26" i="2"/>
  <c r="C27" i="2"/>
  <c r="C28" i="2"/>
  <c r="C29" i="2"/>
  <c r="C30" i="2"/>
  <c r="B20" i="2"/>
  <c r="B21" i="2"/>
  <c r="B22" i="2"/>
  <c r="B23" i="2"/>
  <c r="B24" i="2"/>
  <c r="B25" i="2"/>
  <c r="B26" i="2"/>
  <c r="B27" i="2"/>
  <c r="B28" i="2"/>
  <c r="B29" i="2"/>
  <c r="B30" i="2"/>
  <c r="T20" i="2"/>
  <c r="T21" i="2"/>
  <c r="T22" i="2"/>
  <c r="T23" i="2"/>
  <c r="T24" i="2"/>
  <c r="T25" i="2"/>
  <c r="T26" i="2"/>
  <c r="T27" i="2"/>
  <c r="T28" i="2"/>
  <c r="T29" i="2"/>
  <c r="T30" i="2"/>
  <c r="C19" i="2"/>
  <c r="D19" i="2"/>
  <c r="E19" i="2"/>
  <c r="B19" i="2"/>
  <c r="T19" i="2"/>
  <c r="R3" i="2"/>
  <c r="R4" i="2"/>
  <c r="R5" i="2"/>
  <c r="R6" i="2"/>
  <c r="R7" i="2"/>
  <c r="R8" i="2"/>
  <c r="R9" i="2"/>
  <c r="R10" i="2"/>
  <c r="R11" i="2"/>
  <c r="R12" i="2"/>
  <c r="R13" i="2"/>
  <c r="X12" i="2"/>
  <c r="L3" i="2"/>
  <c r="L4" i="2"/>
  <c r="L5" i="2"/>
  <c r="L6" i="2"/>
  <c r="L7" i="2"/>
  <c r="L8" i="2"/>
  <c r="L9" i="2"/>
  <c r="L10" i="2"/>
  <c r="L11" i="2"/>
  <c r="L12" i="2"/>
  <c r="L13" i="2"/>
  <c r="H22" i="2" l="1"/>
  <c r="H21" i="2"/>
  <c r="H28" i="2"/>
  <c r="F30" i="2"/>
  <c r="G30" i="2"/>
  <c r="H30" i="2"/>
  <c r="F29" i="2"/>
  <c r="G29" i="2"/>
  <c r="H29" i="2"/>
  <c r="G28" i="2"/>
  <c r="F28" i="2"/>
  <c r="H27" i="2"/>
  <c r="G27" i="2"/>
  <c r="F27" i="2"/>
  <c r="H26" i="2"/>
  <c r="F26" i="2"/>
  <c r="G26" i="2"/>
  <c r="G25" i="2"/>
  <c r="F25" i="2"/>
  <c r="H25" i="2"/>
  <c r="G24" i="2"/>
  <c r="F24" i="2"/>
  <c r="H24" i="2"/>
  <c r="H23" i="2"/>
  <c r="F23" i="2"/>
  <c r="G23" i="2"/>
  <c r="G22" i="2"/>
  <c r="F22" i="2"/>
  <c r="F21" i="2"/>
  <c r="G21" i="2"/>
  <c r="H20" i="2"/>
  <c r="G20" i="2"/>
  <c r="F20" i="2"/>
  <c r="R13" i="4"/>
  <c r="R12" i="4"/>
  <c r="R11" i="4"/>
  <c r="R10" i="4"/>
  <c r="R9" i="4"/>
  <c r="R8" i="4"/>
  <c r="R7" i="4"/>
  <c r="R6" i="4"/>
  <c r="R5" i="4"/>
  <c r="R4" i="4"/>
  <c r="R3" i="4"/>
  <c r="R2" i="4"/>
  <c r="L13" i="4"/>
  <c r="L12" i="4"/>
  <c r="L11" i="4"/>
  <c r="L10" i="4"/>
  <c r="L9" i="4"/>
  <c r="L8" i="4"/>
  <c r="L7" i="4"/>
  <c r="L6" i="4"/>
  <c r="L5" i="4"/>
  <c r="L4" i="4"/>
  <c r="L3" i="4"/>
  <c r="L2" i="4"/>
  <c r="R13" i="5"/>
  <c r="R12" i="5"/>
  <c r="R11" i="5"/>
  <c r="R10" i="5"/>
  <c r="R9" i="5"/>
  <c r="R8" i="5"/>
  <c r="R7" i="5"/>
  <c r="R6" i="5"/>
  <c r="R5" i="5"/>
  <c r="R4" i="5"/>
  <c r="R3" i="5"/>
  <c r="R2" i="5"/>
  <c r="L13" i="5"/>
  <c r="L12" i="5"/>
  <c r="L11" i="5"/>
  <c r="L10" i="5"/>
  <c r="L9" i="5"/>
  <c r="L8" i="5"/>
  <c r="L7" i="5"/>
  <c r="L6" i="5"/>
  <c r="L5" i="5"/>
  <c r="L4" i="5"/>
  <c r="L3" i="5"/>
  <c r="L2" i="5"/>
  <c r="Y13" i="1"/>
  <c r="W13" i="1"/>
  <c r="Z12" i="1"/>
  <c r="Y12" i="1"/>
  <c r="X12" i="1"/>
  <c r="W12" i="1"/>
  <c r="Z11" i="1"/>
  <c r="Y11" i="1"/>
  <c r="X11" i="1"/>
  <c r="W11" i="1"/>
  <c r="Z10" i="1"/>
  <c r="Y10" i="1"/>
  <c r="X10" i="1"/>
  <c r="W10" i="1"/>
  <c r="Y9" i="1"/>
  <c r="X9" i="1"/>
  <c r="W9" i="1"/>
  <c r="Z8" i="1"/>
  <c r="Y8" i="1"/>
  <c r="X8" i="1"/>
  <c r="W8" i="1"/>
  <c r="Z7" i="1"/>
  <c r="Y7" i="1"/>
  <c r="X7" i="1"/>
  <c r="W7" i="1"/>
  <c r="Z6" i="1"/>
  <c r="Y6" i="1"/>
  <c r="X6" i="1"/>
  <c r="W6" i="1"/>
  <c r="Z5" i="1"/>
  <c r="Y5" i="1"/>
  <c r="X5" i="1"/>
  <c r="Z4" i="1"/>
  <c r="Y4" i="1"/>
  <c r="X4" i="1"/>
  <c r="W4" i="1"/>
  <c r="Z3" i="1"/>
  <c r="Y3" i="1"/>
  <c r="X3" i="1"/>
  <c r="W3" i="1"/>
  <c r="Z2" i="1"/>
  <c r="X2" i="1"/>
  <c r="W2" i="1"/>
  <c r="S13" i="1"/>
  <c r="Q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S2" i="1"/>
  <c r="R2" i="1"/>
  <c r="Q2" i="1"/>
  <c r="P2" i="1"/>
  <c r="F13" i="4"/>
  <c r="F12" i="4"/>
  <c r="F11" i="4"/>
  <c r="F10" i="4"/>
  <c r="F9" i="4"/>
  <c r="F8" i="4"/>
  <c r="F7" i="4"/>
  <c r="F6" i="4"/>
  <c r="F5" i="4"/>
  <c r="F4" i="4"/>
  <c r="F3" i="4"/>
  <c r="F2" i="4"/>
  <c r="F13" i="5"/>
  <c r="F12" i="5"/>
  <c r="F11" i="5"/>
  <c r="F10" i="5"/>
  <c r="F9" i="5"/>
  <c r="F8" i="5"/>
  <c r="F7" i="5"/>
  <c r="F6" i="5"/>
  <c r="F5" i="5"/>
  <c r="F4" i="5"/>
  <c r="F3" i="5"/>
  <c r="F2" i="5"/>
  <c r="B23" i="3"/>
  <c r="I3" i="1" s="1"/>
  <c r="C23" i="3"/>
  <c r="J3" i="1" s="1"/>
  <c r="D23" i="3"/>
  <c r="K3" i="1" s="1"/>
  <c r="E23" i="3"/>
  <c r="L3" i="1" s="1"/>
  <c r="B24" i="3"/>
  <c r="I4" i="1" s="1"/>
  <c r="C24" i="3"/>
  <c r="J4" i="1" s="1"/>
  <c r="D24" i="3"/>
  <c r="K4" i="1" s="1"/>
  <c r="E24" i="3"/>
  <c r="L4" i="1" s="1"/>
  <c r="B25" i="3"/>
  <c r="I5" i="1" s="1"/>
  <c r="C25" i="3"/>
  <c r="J5" i="1" s="1"/>
  <c r="D25" i="3"/>
  <c r="K5" i="1" s="1"/>
  <c r="E25" i="3"/>
  <c r="L5" i="1" s="1"/>
  <c r="B26" i="3"/>
  <c r="I6" i="1" s="1"/>
  <c r="C26" i="3"/>
  <c r="J6" i="1" s="1"/>
  <c r="D26" i="3"/>
  <c r="K6" i="1" s="1"/>
  <c r="E26" i="3"/>
  <c r="L6" i="1" s="1"/>
  <c r="B27" i="3"/>
  <c r="I7" i="1" s="1"/>
  <c r="C27" i="3"/>
  <c r="J7" i="1" s="1"/>
  <c r="D27" i="3"/>
  <c r="K7" i="1" s="1"/>
  <c r="E27" i="3"/>
  <c r="L7" i="1" s="1"/>
  <c r="B28" i="3"/>
  <c r="I8" i="1" s="1"/>
  <c r="C28" i="3"/>
  <c r="J8" i="1" s="1"/>
  <c r="D28" i="3"/>
  <c r="K8" i="1" s="1"/>
  <c r="E28" i="3"/>
  <c r="L8" i="1" s="1"/>
  <c r="B29" i="3"/>
  <c r="I9" i="1" s="1"/>
  <c r="C29" i="3"/>
  <c r="J9" i="1" s="1"/>
  <c r="D29" i="3"/>
  <c r="K9" i="1" s="1"/>
  <c r="E29" i="3"/>
  <c r="L9" i="1" s="1"/>
  <c r="B30" i="3"/>
  <c r="I10" i="1" s="1"/>
  <c r="C30" i="3"/>
  <c r="J10" i="1" s="1"/>
  <c r="D30" i="3"/>
  <c r="K10" i="1" s="1"/>
  <c r="E30" i="3"/>
  <c r="L10" i="1" s="1"/>
  <c r="B31" i="3"/>
  <c r="I11" i="1" s="1"/>
  <c r="C31" i="3"/>
  <c r="J11" i="1" s="1"/>
  <c r="D31" i="3"/>
  <c r="K11" i="1" s="1"/>
  <c r="E31" i="3"/>
  <c r="L11" i="1" s="1"/>
  <c r="B32" i="3"/>
  <c r="I12" i="1" s="1"/>
  <c r="C32" i="3"/>
  <c r="J12" i="1" s="1"/>
  <c r="D32" i="3"/>
  <c r="K12" i="1" s="1"/>
  <c r="E32" i="3"/>
  <c r="L12" i="1" s="1"/>
  <c r="B33" i="3"/>
  <c r="I13" i="1" s="1"/>
  <c r="C33" i="3"/>
  <c r="J13" i="1" s="1"/>
  <c r="D33" i="3"/>
  <c r="K13" i="1" s="1"/>
  <c r="E33" i="3"/>
  <c r="L13" i="1" s="1"/>
  <c r="C22" i="3"/>
  <c r="J2" i="1" s="1"/>
  <c r="D22" i="3"/>
  <c r="K2" i="1" s="1"/>
  <c r="E22" i="3"/>
  <c r="L2" i="1" s="1"/>
  <c r="B22" i="3"/>
  <c r="I2" i="1" s="1"/>
  <c r="U13" i="3"/>
  <c r="U12" i="3"/>
  <c r="U11" i="3"/>
  <c r="U10" i="3"/>
  <c r="U9" i="3"/>
  <c r="U8" i="3"/>
  <c r="U7" i="3"/>
  <c r="U6" i="3"/>
  <c r="U5" i="3"/>
  <c r="U4" i="3"/>
  <c r="U3" i="3"/>
  <c r="U2" i="3"/>
  <c r="F25" i="3" l="1"/>
  <c r="M5" i="1" s="1"/>
  <c r="F33" i="3"/>
  <c r="M13" i="1" s="1"/>
  <c r="F31" i="3"/>
  <c r="M11" i="1" s="1"/>
  <c r="G25" i="3"/>
  <c r="N5" i="1" s="1"/>
  <c r="G29" i="3"/>
  <c r="N9" i="1" s="1"/>
  <c r="G33" i="3"/>
  <c r="N13" i="1" s="1"/>
  <c r="F33" i="5"/>
  <c r="AA13" i="1" s="1"/>
  <c r="G29" i="5"/>
  <c r="AB9" i="1" s="1"/>
  <c r="G23" i="5"/>
  <c r="AB3" i="1" s="1"/>
  <c r="G33" i="5"/>
  <c r="AB13" i="1" s="1"/>
  <c r="Z9" i="1"/>
  <c r="G22" i="5"/>
  <c r="AB2" i="1" s="1"/>
  <c r="G26" i="5"/>
  <c r="AB6" i="1" s="1"/>
  <c r="F25" i="5"/>
  <c r="AA5" i="1" s="1"/>
  <c r="Y2" i="1"/>
  <c r="Z13" i="1"/>
  <c r="G30" i="5"/>
  <c r="AB10" i="1" s="1"/>
  <c r="F24" i="5"/>
  <c r="AA4" i="1" s="1"/>
  <c r="W5" i="1"/>
  <c r="X13" i="1"/>
  <c r="G33" i="4"/>
  <c r="U13" i="1" s="1"/>
  <c r="R13" i="1"/>
  <c r="F33" i="4"/>
  <c r="T13" i="1" s="1"/>
  <c r="P13" i="1"/>
  <c r="G23" i="4"/>
  <c r="U3" i="1" s="1"/>
  <c r="G25" i="4"/>
  <c r="U5" i="1" s="1"/>
  <c r="G27" i="4"/>
  <c r="U7" i="1" s="1"/>
  <c r="G29" i="4"/>
  <c r="U9" i="1" s="1"/>
  <c r="G31" i="4"/>
  <c r="U11" i="1" s="1"/>
  <c r="G22" i="4"/>
  <c r="U2" i="1" s="1"/>
  <c r="G30" i="4"/>
  <c r="U10" i="1" s="1"/>
  <c r="G28" i="4"/>
  <c r="U8" i="1" s="1"/>
  <c r="F32" i="4"/>
  <c r="T12" i="1" s="1"/>
  <c r="F25" i="4"/>
  <c r="T5" i="1" s="1"/>
  <c r="F24" i="4"/>
  <c r="T4" i="1" s="1"/>
  <c r="G26" i="4"/>
  <c r="U6" i="1" s="1"/>
  <c r="F29" i="4"/>
  <c r="T9" i="1" s="1"/>
  <c r="F28" i="5"/>
  <c r="AA8" i="1" s="1"/>
  <c r="F29" i="5"/>
  <c r="AA9" i="1" s="1"/>
  <c r="F32" i="5"/>
  <c r="AA12" i="1" s="1"/>
  <c r="G28" i="5"/>
  <c r="AB8" i="1" s="1"/>
  <c r="G27" i="5"/>
  <c r="AB7" i="1" s="1"/>
  <c r="G32" i="5"/>
  <c r="AB12" i="1" s="1"/>
  <c r="F22" i="5"/>
  <c r="AA2" i="1" s="1"/>
  <c r="G25" i="5"/>
  <c r="AB5" i="1" s="1"/>
  <c r="G31" i="5"/>
  <c r="AB11" i="1" s="1"/>
  <c r="F26" i="5"/>
  <c r="AA6" i="1" s="1"/>
  <c r="G24" i="5"/>
  <c r="AB4" i="1" s="1"/>
  <c r="F30" i="5"/>
  <c r="AA10" i="1" s="1"/>
  <c r="F23" i="5"/>
  <c r="AA3" i="1" s="1"/>
  <c r="F27" i="5"/>
  <c r="AA7" i="1" s="1"/>
  <c r="F31" i="5"/>
  <c r="AA11" i="1" s="1"/>
  <c r="F28" i="4"/>
  <c r="T8" i="1" s="1"/>
  <c r="G24" i="4"/>
  <c r="U4" i="1" s="1"/>
  <c r="F27" i="4"/>
  <c r="T7" i="1" s="1"/>
  <c r="F31" i="4"/>
  <c r="T11" i="1" s="1"/>
  <c r="G32" i="4"/>
  <c r="U12" i="1" s="1"/>
  <c r="F23" i="4"/>
  <c r="T3" i="1" s="1"/>
  <c r="F22" i="4"/>
  <c r="T2" i="1" s="1"/>
  <c r="F26" i="4"/>
  <c r="T6" i="1" s="1"/>
  <c r="F30" i="4"/>
  <c r="T10" i="1" s="1"/>
  <c r="F32" i="3"/>
  <c r="M12" i="1" s="1"/>
  <c r="G32" i="3"/>
  <c r="N12" i="1" s="1"/>
  <c r="G31" i="3"/>
  <c r="N11" i="1" s="1"/>
  <c r="G30" i="3"/>
  <c r="N10" i="1" s="1"/>
  <c r="F28" i="3"/>
  <c r="M8" i="1" s="1"/>
  <c r="G27" i="3"/>
  <c r="N7" i="1" s="1"/>
  <c r="F27" i="3"/>
  <c r="M7" i="1" s="1"/>
  <c r="G26" i="3"/>
  <c r="N6" i="1" s="1"/>
  <c r="F26" i="3"/>
  <c r="M6" i="1" s="1"/>
  <c r="G24" i="3"/>
  <c r="N4" i="1" s="1"/>
  <c r="F24" i="3"/>
  <c r="M4" i="1" s="1"/>
  <c r="F23" i="3"/>
  <c r="M3" i="1" s="1"/>
  <c r="G23" i="3"/>
  <c r="N3" i="1" s="1"/>
  <c r="G22" i="3"/>
  <c r="N2" i="1" s="1"/>
  <c r="F22" i="3"/>
  <c r="M2" i="1" s="1"/>
  <c r="G28" i="3"/>
  <c r="N8" i="1" s="1"/>
  <c r="F29" i="3"/>
  <c r="M9" i="1" s="1"/>
  <c r="F30" i="3"/>
  <c r="M10" i="1" s="1"/>
  <c r="N13" i="3"/>
  <c r="N12" i="3"/>
  <c r="N11" i="3"/>
  <c r="N10" i="3"/>
  <c r="N9" i="3"/>
  <c r="N8" i="3"/>
  <c r="N7" i="3"/>
  <c r="N6" i="3"/>
  <c r="N5" i="3"/>
  <c r="N4" i="3"/>
  <c r="N3" i="3"/>
  <c r="N2" i="3"/>
  <c r="E3" i="1"/>
  <c r="E22" i="1" s="1"/>
  <c r="E4" i="1"/>
  <c r="E23" i="1" s="1"/>
  <c r="E5" i="1"/>
  <c r="E24" i="1" s="1"/>
  <c r="E6" i="1"/>
  <c r="E25" i="1" s="1"/>
  <c r="E7" i="1"/>
  <c r="E26" i="1" s="1"/>
  <c r="E8" i="1"/>
  <c r="E27" i="1" s="1"/>
  <c r="E9" i="1"/>
  <c r="E28" i="1" s="1"/>
  <c r="E10" i="1"/>
  <c r="E29" i="1" s="1"/>
  <c r="E11" i="1"/>
  <c r="E30" i="1" s="1"/>
  <c r="E12" i="1"/>
  <c r="E31" i="1" s="1"/>
  <c r="E13" i="1"/>
  <c r="E32" i="1" s="1"/>
  <c r="D3" i="1"/>
  <c r="D22" i="1" s="1"/>
  <c r="D4" i="1"/>
  <c r="D23" i="1" s="1"/>
  <c r="D5" i="1"/>
  <c r="D24" i="1" s="1"/>
  <c r="D6" i="1"/>
  <c r="D25" i="1" s="1"/>
  <c r="D7" i="1"/>
  <c r="D26" i="1" s="1"/>
  <c r="D8" i="1"/>
  <c r="D27" i="1" s="1"/>
  <c r="D9" i="1"/>
  <c r="D28" i="1" s="1"/>
  <c r="D10" i="1"/>
  <c r="D29" i="1" s="1"/>
  <c r="D11" i="1"/>
  <c r="D30" i="1" s="1"/>
  <c r="D12" i="1"/>
  <c r="D31" i="1" s="1"/>
  <c r="D13" i="1"/>
  <c r="D32" i="1" s="1"/>
  <c r="C3" i="1"/>
  <c r="C22" i="1" s="1"/>
  <c r="C4" i="1"/>
  <c r="C23" i="1" s="1"/>
  <c r="C5" i="1"/>
  <c r="C24" i="1" s="1"/>
  <c r="C6" i="1"/>
  <c r="C25" i="1" s="1"/>
  <c r="C7" i="1"/>
  <c r="C26" i="1" s="1"/>
  <c r="C8" i="1"/>
  <c r="C27" i="1" s="1"/>
  <c r="C9" i="1"/>
  <c r="C28" i="1" s="1"/>
  <c r="C10" i="1"/>
  <c r="C29" i="1" s="1"/>
  <c r="C11" i="1"/>
  <c r="C30" i="1" s="1"/>
  <c r="C12" i="1"/>
  <c r="C31" i="1" s="1"/>
  <c r="C13" i="1"/>
  <c r="C32" i="1" s="1"/>
  <c r="C2" i="1"/>
  <c r="C21" i="1" s="1"/>
  <c r="D2" i="1"/>
  <c r="D21" i="1" s="1"/>
  <c r="E2" i="1"/>
  <c r="E21" i="1" s="1"/>
  <c r="B3" i="1"/>
  <c r="B22" i="1" s="1"/>
  <c r="B4" i="1"/>
  <c r="B23" i="1" s="1"/>
  <c r="B5" i="1"/>
  <c r="B24" i="1" s="1"/>
  <c r="B6" i="1"/>
  <c r="B25" i="1" s="1"/>
  <c r="B7" i="1"/>
  <c r="B26" i="1" s="1"/>
  <c r="B8" i="1"/>
  <c r="B27" i="1" s="1"/>
  <c r="B9" i="1"/>
  <c r="B28" i="1" s="1"/>
  <c r="B10" i="1"/>
  <c r="B29" i="1" s="1"/>
  <c r="B11" i="1"/>
  <c r="B30" i="1" s="1"/>
  <c r="B12" i="1"/>
  <c r="B31" i="1" s="1"/>
  <c r="B13" i="1"/>
  <c r="B32" i="1" s="1"/>
  <c r="B2" i="1"/>
  <c r="B21" i="1" s="1"/>
  <c r="N30" i="2"/>
  <c r="N29" i="2"/>
  <c r="N28" i="2"/>
  <c r="N27" i="2"/>
  <c r="N26" i="2"/>
  <c r="N25" i="2"/>
  <c r="N24" i="2"/>
  <c r="N23" i="2"/>
  <c r="N22" i="2"/>
  <c r="N21" i="2"/>
  <c r="N20" i="2"/>
  <c r="N19" i="2"/>
  <c r="G25" i="1" l="1"/>
  <c r="F21" i="1"/>
  <c r="G30" i="1"/>
  <c r="G31" i="1"/>
  <c r="G23" i="1"/>
  <c r="F26" i="1"/>
  <c r="F30" i="1"/>
  <c r="H30" i="1"/>
  <c r="I30" i="1" s="1"/>
  <c r="J30" i="1"/>
  <c r="F22" i="1"/>
  <c r="H22" i="1"/>
  <c r="I22" i="1" s="1"/>
  <c r="J22" i="1"/>
  <c r="F23" i="1"/>
  <c r="H23" i="1"/>
  <c r="I23" i="1" s="1"/>
  <c r="J23" i="1"/>
  <c r="F29" i="1"/>
  <c r="J29" i="1"/>
  <c r="H29" i="1"/>
  <c r="I29" i="1" s="1"/>
  <c r="G28" i="1"/>
  <c r="J28" i="1"/>
  <c r="H28" i="1"/>
  <c r="I28" i="1" s="1"/>
  <c r="F31" i="1"/>
  <c r="H31" i="1"/>
  <c r="I31" i="1" s="1"/>
  <c r="J31" i="1"/>
  <c r="F27" i="1"/>
  <c r="J27" i="1"/>
  <c r="H27" i="1"/>
  <c r="I27" i="1" s="1"/>
  <c r="G27" i="1"/>
  <c r="G21" i="1"/>
  <c r="J21" i="1"/>
  <c r="H21" i="1"/>
  <c r="I21" i="1" s="1"/>
  <c r="G26" i="1"/>
  <c r="J26" i="1"/>
  <c r="H26" i="1"/>
  <c r="I26" i="1" s="1"/>
  <c r="F25" i="1"/>
  <c r="H25" i="1"/>
  <c r="I25" i="1" s="1"/>
  <c r="J25" i="1"/>
  <c r="G29" i="1"/>
  <c r="F32" i="1"/>
  <c r="H32" i="1"/>
  <c r="I32" i="1" s="1"/>
  <c r="G32" i="1"/>
  <c r="J32" i="1"/>
  <c r="F24" i="1"/>
  <c r="H24" i="1"/>
  <c r="I24" i="1" s="1"/>
  <c r="J24" i="1"/>
  <c r="G24" i="1"/>
  <c r="G22" i="1"/>
  <c r="F28" i="1"/>
  <c r="H19" i="2"/>
  <c r="G11" i="1"/>
  <c r="F4" i="1"/>
  <c r="F12" i="1"/>
  <c r="F13" i="1"/>
  <c r="G19" i="2"/>
  <c r="G2" i="1" s="1"/>
  <c r="G13" i="1"/>
  <c r="G12" i="1"/>
  <c r="F11" i="1"/>
  <c r="G7" i="1"/>
  <c r="F7" i="1"/>
  <c r="G6" i="1"/>
  <c r="F6" i="1"/>
  <c r="G5" i="1"/>
  <c r="F5" i="1"/>
  <c r="G4" i="1"/>
  <c r="G3" i="1"/>
  <c r="F3" i="1"/>
  <c r="Z19" i="2"/>
  <c r="AD13" i="2"/>
  <c r="AD11" i="2"/>
  <c r="AD10" i="2"/>
  <c r="AD9" i="2"/>
  <c r="AD8" i="2"/>
  <c r="AD7" i="2"/>
  <c r="AD6" i="2"/>
  <c r="AD5" i="2"/>
  <c r="AD4" i="2"/>
  <c r="AD3" i="2"/>
  <c r="AD2" i="2"/>
  <c r="X3" i="2"/>
  <c r="X4" i="2"/>
  <c r="X5" i="2"/>
  <c r="X6" i="2"/>
  <c r="X7" i="2"/>
  <c r="X8" i="2"/>
  <c r="X9" i="2"/>
  <c r="X10" i="2"/>
  <c r="X11" i="2"/>
  <c r="X13" i="2"/>
  <c r="X2" i="2"/>
  <c r="R2" i="2"/>
  <c r="L2" i="2"/>
  <c r="F2" i="2"/>
  <c r="G13" i="3"/>
  <c r="G12" i="3"/>
  <c r="G11" i="3"/>
  <c r="G10" i="3"/>
  <c r="G9" i="3"/>
  <c r="G8" i="3"/>
  <c r="G7" i="3"/>
  <c r="G6" i="3"/>
  <c r="G5" i="3"/>
  <c r="G4" i="3"/>
  <c r="G3" i="3"/>
  <c r="G2" i="3"/>
  <c r="F13" i="2"/>
  <c r="F12" i="2"/>
  <c r="F11" i="2"/>
  <c r="F10" i="2"/>
  <c r="F9" i="2"/>
  <c r="F8" i="2"/>
  <c r="F7" i="2"/>
  <c r="F6" i="2"/>
  <c r="F5" i="2"/>
  <c r="F4" i="2"/>
  <c r="F3" i="2"/>
  <c r="G8" i="1" l="1"/>
  <c r="G9" i="1"/>
  <c r="G10" i="1"/>
  <c r="F9" i="1"/>
  <c r="F10" i="1"/>
  <c r="F8" i="1"/>
  <c r="F19" i="2"/>
  <c r="F2" i="1" s="1"/>
</calcChain>
</file>

<file path=xl/sharedStrings.xml><?xml version="1.0" encoding="utf-8"?>
<sst xmlns="http://schemas.openxmlformats.org/spreadsheetml/2006/main" count="309" uniqueCount="29">
  <si>
    <t>ReagujNaBank</t>
  </si>
  <si>
    <t>Ekspansyjna</t>
  </si>
  <si>
    <t>HiLow</t>
  </si>
  <si>
    <t>Intuicyjna</t>
  </si>
  <si>
    <t>Krupierska</t>
  </si>
  <si>
    <t>NeverBust</t>
  </si>
  <si>
    <t>Prawdopodobna</t>
  </si>
  <si>
    <t>PrzelamPasse</t>
  </si>
  <si>
    <t>PrzetrzymajPasse</t>
  </si>
  <si>
    <t>ZaleznaOdSzczescia</t>
  </si>
  <si>
    <t>Podstawowa</t>
  </si>
  <si>
    <t>Pasujaca</t>
  </si>
  <si>
    <t>win</t>
  </si>
  <si>
    <t>draw</t>
  </si>
  <si>
    <t>loos</t>
  </si>
  <si>
    <t>blackjack</t>
  </si>
  <si>
    <t>money</t>
  </si>
  <si>
    <t>%</t>
  </si>
  <si>
    <t>suma</t>
  </si>
  <si>
    <t>win to los</t>
  </si>
  <si>
    <t>kolejne wyniki</t>
  </si>
  <si>
    <t>win to all</t>
  </si>
  <si>
    <t>suma 1 talii</t>
  </si>
  <si>
    <t>suma 2 talii</t>
  </si>
  <si>
    <t>suma 3 talii</t>
  </si>
  <si>
    <t>suma 4 talii</t>
  </si>
  <si>
    <t>ile rund</t>
  </si>
  <si>
    <t>loos to all</t>
  </si>
  <si>
    <t>win to loos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</si>
</sst>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"/>
  <sheetViews>
    <sheetView tabSelected="1" workbookViewId="0">
      <selection activeCell="W25" sqref="W25"/>
    </sheetView>
  </sheetViews>
  <sheetFormatPr defaultRowHeight="15" x14ac:dyDescent="0.25"/>
  <cols>
    <col min="1" max="1" width="18.5703125" bestFit="1" customWidth="1"/>
    <col min="2" max="2" width="10.140625" customWidth="1"/>
    <col min="3" max="3" width="11.140625" customWidth="1"/>
    <col min="4" max="4" width="10.85546875" customWidth="1"/>
    <col min="7" max="7" width="10.7109375" bestFit="1" customWidth="1"/>
    <col min="9" max="9" width="11" bestFit="1" customWidth="1"/>
    <col min="10" max="10" width="12" bestFit="1" customWidth="1"/>
    <col min="14" max="14" width="9.7109375" bestFit="1" customWidth="1"/>
    <col min="21" max="21" width="9.7109375" bestFit="1" customWidth="1"/>
    <col min="28" max="28" width="9.7109375" bestFit="1" customWidth="1"/>
  </cols>
  <sheetData>
    <row r="1" spans="1:28" x14ac:dyDescent="0.25">
      <c r="B1" t="s">
        <v>12</v>
      </c>
      <c r="C1" t="s">
        <v>13</v>
      </c>
      <c r="D1" t="s">
        <v>14</v>
      </c>
      <c r="E1" t="s">
        <v>15</v>
      </c>
      <c r="F1" t="s">
        <v>21</v>
      </c>
      <c r="G1" t="s">
        <v>16</v>
      </c>
      <c r="I1" t="s">
        <v>12</v>
      </c>
      <c r="J1" t="s">
        <v>13</v>
      </c>
      <c r="K1" t="s">
        <v>14</v>
      </c>
      <c r="L1" t="s">
        <v>15</v>
      </c>
      <c r="M1" t="s">
        <v>21</v>
      </c>
      <c r="N1" t="s">
        <v>16</v>
      </c>
      <c r="P1" t="s">
        <v>12</v>
      </c>
      <c r="Q1" t="s">
        <v>13</v>
      </c>
      <c r="R1" t="s">
        <v>14</v>
      </c>
      <c r="S1" t="s">
        <v>15</v>
      </c>
      <c r="T1" t="s">
        <v>21</v>
      </c>
      <c r="U1" t="s">
        <v>16</v>
      </c>
      <c r="W1" t="s">
        <v>12</v>
      </c>
      <c r="X1" t="s">
        <v>13</v>
      </c>
      <c r="Y1" t="s">
        <v>14</v>
      </c>
      <c r="Z1" t="s">
        <v>15</v>
      </c>
      <c r="AA1" t="s">
        <v>21</v>
      </c>
      <c r="AB1" t="s">
        <v>16</v>
      </c>
    </row>
    <row r="2" spans="1:28" x14ac:dyDescent="0.25">
      <c r="A2" t="s">
        <v>1</v>
      </c>
      <c r="B2">
        <f>SUM('1 Talia'!B19)</f>
        <v>4759156</v>
      </c>
      <c r="C2">
        <f>SUM('1 Talia'!C19)</f>
        <v>839857</v>
      </c>
      <c r="D2">
        <f>SUM('1 Talia'!D19)</f>
        <v>10490852</v>
      </c>
      <c r="E2">
        <f>SUM('1 Talia'!E19)</f>
        <v>795917</v>
      </c>
      <c r="F2">
        <f>SUM('1 Talia'!F19)</f>
        <v>0.29578594972673794</v>
      </c>
      <c r="G2">
        <f>SUM('1 Talia'!G19)</f>
        <v>-53337375</v>
      </c>
      <c r="I2">
        <f>SUM('2 Talie'!B22)</f>
        <v>6156851</v>
      </c>
      <c r="J2">
        <f>SUM('2 Talie'!C22)</f>
        <v>1047283</v>
      </c>
      <c r="K2">
        <f>SUM('2 Talie'!D22)</f>
        <v>13516909</v>
      </c>
      <c r="L2">
        <f>SUM('2 Talie'!E22)</f>
        <v>1003036</v>
      </c>
      <c r="M2">
        <f>SUM('2 Talie'!F22)</f>
        <v>0.29713036163285794</v>
      </c>
      <c r="N2">
        <f>SUM('2 Talie'!G22)</f>
        <v>-68585400</v>
      </c>
      <c r="P2">
        <f>SUM('3 Talie'!B22)</f>
        <v>6892636</v>
      </c>
      <c r="Q2">
        <f>SUM('3 Talie'!C22)</f>
        <v>1159225</v>
      </c>
      <c r="R2">
        <f>SUM('3 Talie'!D22)</f>
        <v>15113495</v>
      </c>
      <c r="S2">
        <f>SUM('3 Talie'!E22)</f>
        <v>1111478</v>
      </c>
      <c r="T2">
        <f>SUM('3 Talie'!F22)</f>
        <v>0.29754068964016783</v>
      </c>
      <c r="U2">
        <f>SUM('3 Talie'!G22)</f>
        <v>-76651200</v>
      </c>
      <c r="W2">
        <f>SUM('4 Talie'!B22)</f>
        <v>7018547</v>
      </c>
      <c r="X2">
        <f>SUM('4 Talie'!C22)</f>
        <v>1174411</v>
      </c>
      <c r="Y2">
        <f>SUM('4 Talie'!D22)</f>
        <v>15400629</v>
      </c>
      <c r="Z2">
        <f>SUM('4 Talie'!E22)</f>
        <v>1129355</v>
      </c>
      <c r="AA2">
        <f>SUM('4 Talie'!F22)</f>
        <v>0.2974768948867334</v>
      </c>
      <c r="AB2">
        <f>SUM('4 Talie'!G22)</f>
        <v>-78174045</v>
      </c>
    </row>
    <row r="3" spans="1:28" x14ac:dyDescent="0.25">
      <c r="A3" t="s">
        <v>0</v>
      </c>
      <c r="B3">
        <f>SUM('1 Talia'!B20)</f>
        <v>6880635</v>
      </c>
      <c r="C3">
        <f>SUM('1 Talia'!C20)</f>
        <v>1600736</v>
      </c>
      <c r="D3">
        <f>SUM('1 Talia'!D20)</f>
        <v>8192486</v>
      </c>
      <c r="E3">
        <f>SUM('1 Talia'!E20)</f>
        <v>811548</v>
      </c>
      <c r="F3">
        <f>SUM('1 Talia'!F20)</f>
        <v>0.41266007019251755</v>
      </c>
      <c r="G3">
        <f>SUM('1 Talia'!G20)</f>
        <v>-9060770</v>
      </c>
      <c r="I3">
        <f>SUM('2 Talie'!B23)</f>
        <v>8883776</v>
      </c>
      <c r="J3">
        <f>SUM('2 Talie'!C23)</f>
        <v>1977883</v>
      </c>
      <c r="K3">
        <f>SUM('2 Talie'!D23)</f>
        <v>10568929</v>
      </c>
      <c r="L3">
        <f>SUM('2 Talie'!E23)</f>
        <v>1029095</v>
      </c>
      <c r="M3">
        <f>SUM('2 Talie'!F23)</f>
        <v>0.41453720261898552</v>
      </c>
      <c r="N3">
        <f>SUM('2 Talie'!G23)</f>
        <v>-11706055</v>
      </c>
      <c r="P3">
        <f>SUM('3 Talie'!B23)</f>
        <v>9932278</v>
      </c>
      <c r="Q3">
        <f>SUM('3 Talie'!C23)</f>
        <v>2172141</v>
      </c>
      <c r="R3">
        <f>SUM('3 Talie'!D23)</f>
        <v>11822048</v>
      </c>
      <c r="S3">
        <f>SUM('3 Talie'!E23)</f>
        <v>1144014</v>
      </c>
      <c r="T3">
        <f>SUM('3 Talie'!F23)</f>
        <v>0.41511678259895202</v>
      </c>
      <c r="U3">
        <f>SUM('3 Talie'!G23)</f>
        <v>-13177630</v>
      </c>
      <c r="W3">
        <f>SUM('4 Talie'!B23)</f>
        <v>10115023</v>
      </c>
      <c r="X3">
        <f>SUM('4 Talie'!C23)</f>
        <v>2196057</v>
      </c>
      <c r="Y3">
        <f>SUM('4 Talie'!D23)</f>
        <v>12041054</v>
      </c>
      <c r="Z3">
        <f>SUM('4 Talie'!E23)</f>
        <v>1161803</v>
      </c>
      <c r="AA3">
        <f>SUM('4 Talie'!F23)</f>
        <v>0.4153649532316141</v>
      </c>
      <c r="AB3">
        <f>SUM('4 Talie'!G23)</f>
        <v>-13451295</v>
      </c>
    </row>
    <row r="4" spans="1:28" x14ac:dyDescent="0.25">
      <c r="A4" t="s">
        <v>2</v>
      </c>
      <c r="B4">
        <f>SUM('1 Talia'!B21)</f>
        <v>5610584</v>
      </c>
      <c r="C4">
        <f>SUM('1 Talia'!C21)</f>
        <v>820275</v>
      </c>
      <c r="D4">
        <f>SUM('1 Talia'!D21)</f>
        <v>11335286</v>
      </c>
      <c r="E4">
        <f>SUM('1 Talia'!E21)</f>
        <v>867960</v>
      </c>
      <c r="F4">
        <f>SUM('1 Talia'!F21)</f>
        <v>0.31580199306039664</v>
      </c>
      <c r="G4">
        <f>SUM('1 Talia'!G21)</f>
        <v>-52907220</v>
      </c>
      <c r="I4">
        <f>SUM('2 Talie'!B24)</f>
        <v>7085904</v>
      </c>
      <c r="J4">
        <f>SUM('2 Talie'!C24)</f>
        <v>905098</v>
      </c>
      <c r="K4">
        <f>SUM('2 Talie'!D24)</f>
        <v>14823638</v>
      </c>
      <c r="L4">
        <f>SUM('2 Talie'!E24)</f>
        <v>1101320</v>
      </c>
      <c r="M4">
        <f>SUM('2 Talie'!F24)</f>
        <v>0.31058583435899056</v>
      </c>
      <c r="N4">
        <f>SUM('2 Talie'!G24)</f>
        <v>-71870740</v>
      </c>
      <c r="P4">
        <f>SUM('3 Talie'!B24)</f>
        <v>7845857</v>
      </c>
      <c r="Q4">
        <f>SUM('3 Talie'!C24)</f>
        <v>947495</v>
      </c>
      <c r="R4">
        <f>SUM('3 Talie'!D24)</f>
        <v>16689659</v>
      </c>
      <c r="S4">
        <f>SUM('3 Talie'!E24)</f>
        <v>1224502</v>
      </c>
      <c r="T4">
        <f>SUM('3 Talie'!F24)</f>
        <v>0.30788579104721964</v>
      </c>
      <c r="U4">
        <f>SUM('3 Talie'!G24)</f>
        <v>-82315510</v>
      </c>
      <c r="W4">
        <f>SUM('4 Talie'!B24)</f>
        <v>7938672</v>
      </c>
      <c r="X4">
        <f>SUM('4 Talie'!C24)</f>
        <v>931988</v>
      </c>
      <c r="Y4">
        <f>SUM('4 Talie'!D24)</f>
        <v>17072954</v>
      </c>
      <c r="Z4">
        <f>SUM('4 Talie'!E24)</f>
        <v>1243750</v>
      </c>
      <c r="AA4">
        <f>SUM('4 Talie'!F24)</f>
        <v>0.30599715213154188</v>
      </c>
      <c r="AB4">
        <f>SUM('4 Talie'!G24)</f>
        <v>-85124070</v>
      </c>
    </row>
    <row r="5" spans="1:28" x14ac:dyDescent="0.25">
      <c r="A5" t="s">
        <v>3</v>
      </c>
      <c r="B5">
        <f>SUM('1 Talia'!B22)</f>
        <v>5645019</v>
      </c>
      <c r="C5">
        <f>SUM('1 Talia'!C22)</f>
        <v>906553</v>
      </c>
      <c r="D5">
        <f>SUM('1 Talia'!D22)</f>
        <v>11215714</v>
      </c>
      <c r="E5">
        <f>SUM('1 Talia'!E22)</f>
        <v>863132</v>
      </c>
      <c r="F5">
        <f>SUM('1 Talia'!F22)</f>
        <v>0.31771982507626656</v>
      </c>
      <c r="G5">
        <f>SUM('1 Talia'!G22)</f>
        <v>-51391290</v>
      </c>
      <c r="I5">
        <f>SUM('2 Talie'!B25)</f>
        <v>7269544</v>
      </c>
      <c r="J5">
        <f>SUM('2 Talie'!C25)</f>
        <v>1042932</v>
      </c>
      <c r="K5">
        <f>SUM('2 Talie'!D25)</f>
        <v>14465413</v>
      </c>
      <c r="L5">
        <f>SUM('2 Talie'!E25)</f>
        <v>1093763</v>
      </c>
      <c r="M5">
        <f>SUM('2 Talie'!F25)</f>
        <v>0.31914915381315628</v>
      </c>
      <c r="N5">
        <f>SUM('2 Talie'!G25)</f>
        <v>-66489875</v>
      </c>
      <c r="P5">
        <f>SUM('3 Talie'!B25)</f>
        <v>8118592</v>
      </c>
      <c r="Q5">
        <f>SUM('3 Talie'!C25)</f>
        <v>1120974</v>
      </c>
      <c r="R5">
        <f>SUM('3 Talie'!D25)</f>
        <v>16179894</v>
      </c>
      <c r="S5">
        <f>SUM('3 Talie'!E25)</f>
        <v>1213172</v>
      </c>
      <c r="T5">
        <f>SUM('3 Talie'!F25)</f>
        <v>0.31938491218932269</v>
      </c>
      <c r="U5">
        <f>SUM('3 Talie'!G25)</f>
        <v>-74547160</v>
      </c>
      <c r="W5">
        <f>SUM('4 Talie'!B25)</f>
        <v>8269945</v>
      </c>
      <c r="X5">
        <f>SUM('4 Talie'!C25)</f>
        <v>1118405</v>
      </c>
      <c r="Y5">
        <f>SUM('4 Talie'!D25)</f>
        <v>16475698</v>
      </c>
      <c r="Z5">
        <f>SUM('4 Talie'!E25)</f>
        <v>1232573</v>
      </c>
      <c r="AA5">
        <f>SUM('4 Talie'!F25)</f>
        <v>0.3197467387935562</v>
      </c>
      <c r="AB5">
        <f>SUM('4 Talie'!G25)</f>
        <v>-75894665</v>
      </c>
    </row>
    <row r="6" spans="1:28" x14ac:dyDescent="0.25">
      <c r="A6" t="s">
        <v>4</v>
      </c>
      <c r="B6">
        <f>SUM('1 Talia'!B23)</f>
        <v>6837669</v>
      </c>
      <c r="C6">
        <f>SUM('1 Talia'!C23)</f>
        <v>1755452</v>
      </c>
      <c r="D6">
        <f>SUM('1 Talia'!D23)</f>
        <v>8178863</v>
      </c>
      <c r="E6">
        <f>SUM('1 Talia'!E23)</f>
        <v>816329</v>
      </c>
      <c r="F6">
        <f>SUM('1 Talia'!F23)</f>
        <v>0.40768396869446094</v>
      </c>
      <c r="G6">
        <f>SUM('1 Talia'!G23)</f>
        <v>-9330295</v>
      </c>
      <c r="I6">
        <f>SUM('2 Talie'!B26)</f>
        <v>8838115</v>
      </c>
      <c r="J6">
        <f>SUM('2 Talie'!C26)</f>
        <v>2186201</v>
      </c>
      <c r="K6">
        <f>SUM('2 Talie'!D26)</f>
        <v>10547419</v>
      </c>
      <c r="L6">
        <f>SUM('2 Talie'!E26)</f>
        <v>1036335</v>
      </c>
      <c r="M6">
        <f>SUM('2 Talie'!F26)</f>
        <v>0.4097081203714027</v>
      </c>
      <c r="N6">
        <f>SUM('2 Talie'!G26)</f>
        <v>-11911365</v>
      </c>
      <c r="P6">
        <f>SUM('3 Talie'!B26)</f>
        <v>9891801</v>
      </c>
      <c r="Q6">
        <f>SUM('3 Talie'!C26)</f>
        <v>2409110</v>
      </c>
      <c r="R6">
        <f>SUM('3 Talie'!D26)</f>
        <v>11781984</v>
      </c>
      <c r="S6">
        <f>SUM('3 Talie'!E26)</f>
        <v>1152253</v>
      </c>
      <c r="T6">
        <f>SUM('3 Talie'!F26)</f>
        <v>0.41073969720002518</v>
      </c>
      <c r="U6">
        <f>SUM('3 Talie'!G26)</f>
        <v>-13140565</v>
      </c>
      <c r="W6">
        <f>SUM('4 Talie'!B26)</f>
        <v>10072393</v>
      </c>
      <c r="X6">
        <f>SUM('4 Talie'!C26)</f>
        <v>2436010</v>
      </c>
      <c r="Y6">
        <f>SUM('4 Talie'!D26)</f>
        <v>12003859</v>
      </c>
      <c r="Z6">
        <f>SUM('4 Talie'!E26)</f>
        <v>1170447</v>
      </c>
      <c r="AA6">
        <f>SUM('4 Talie'!F26)</f>
        <v>0.41091242415734625</v>
      </c>
      <c r="AB6">
        <f>SUM('4 Talie'!G26)</f>
        <v>-13462425</v>
      </c>
    </row>
    <row r="7" spans="1:28" x14ac:dyDescent="0.25">
      <c r="A7" t="s">
        <v>5</v>
      </c>
      <c r="B7">
        <f>SUM('1 Talia'!B24)</f>
        <v>7342973</v>
      </c>
      <c r="C7">
        <f>SUM('1 Talia'!C24)</f>
        <v>1324342</v>
      </c>
      <c r="D7">
        <f>SUM('1 Talia'!D24)</f>
        <v>9845039</v>
      </c>
      <c r="E7">
        <f>SUM('1 Talia'!E24)</f>
        <v>887188</v>
      </c>
      <c r="F7">
        <f>SUM('1 Talia'!F24)</f>
        <v>0.39665258129787279</v>
      </c>
      <c r="G7">
        <f>SUM('1 Talia'!G24)</f>
        <v>-20584720</v>
      </c>
      <c r="I7">
        <f>SUM('2 Talie'!B27)</f>
        <v>9464407</v>
      </c>
      <c r="J7">
        <f>SUM('2 Talie'!C27)</f>
        <v>1555034</v>
      </c>
      <c r="K7">
        <f>SUM('2 Talie'!D27)</f>
        <v>12668102</v>
      </c>
      <c r="L7">
        <f>SUM('2 Talie'!E27)</f>
        <v>1130539</v>
      </c>
      <c r="M7">
        <f>SUM('2 Talie'!F27)</f>
        <v>0.39955207680256244</v>
      </c>
      <c r="N7">
        <f>SUM('2 Talie'!G27)</f>
        <v>-26384255</v>
      </c>
      <c r="P7">
        <f>SUM('3 Talie'!B27)</f>
        <v>10581075</v>
      </c>
      <c r="Q7">
        <f>SUM('3 Talie'!C27)</f>
        <v>1673913</v>
      </c>
      <c r="R7">
        <f>SUM('3 Talie'!D27)</f>
        <v>14150342</v>
      </c>
      <c r="S7">
        <f>SUM('3 Talie'!E27)</f>
        <v>1258202</v>
      </c>
      <c r="T7">
        <f>SUM('3 Talie'!F27)</f>
        <v>0.40071739304148063</v>
      </c>
      <c r="U7">
        <f>SUM('3 Talie'!G27)</f>
        <v>-29401660</v>
      </c>
      <c r="W7">
        <f>SUM('4 Talie'!B27)</f>
        <v>10771208</v>
      </c>
      <c r="X7">
        <f>SUM('4 Talie'!C27)</f>
        <v>1672284</v>
      </c>
      <c r="Y7">
        <f>SUM('4 Talie'!D27)</f>
        <v>14409209</v>
      </c>
      <c r="Z7">
        <f>SUM('4 Talie'!E27)</f>
        <v>1274786</v>
      </c>
      <c r="AA7">
        <f>SUM('4 Talie'!F27)</f>
        <v>0.40112195789913274</v>
      </c>
      <c r="AB7">
        <f>SUM('4 Talie'!G27)</f>
        <v>-30006080</v>
      </c>
    </row>
    <row r="8" spans="1:28" x14ac:dyDescent="0.25">
      <c r="A8" t="s">
        <v>6</v>
      </c>
      <c r="B8">
        <f>SUM('1 Talia'!B25)</f>
        <v>6128864</v>
      </c>
      <c r="C8">
        <f>SUM('1 Talia'!C25)</f>
        <v>1191131</v>
      </c>
      <c r="D8">
        <f>SUM('1 Talia'!D25)</f>
        <v>7614343</v>
      </c>
      <c r="E8">
        <f>SUM('1 Talia'!E25)</f>
        <v>758309</v>
      </c>
      <c r="F8">
        <f>SUM('1 Talia'!F25)</f>
        <v>0.41038739045547246</v>
      </c>
      <c r="G8">
        <f>SUM('1 Talia'!G25)</f>
        <v>-11063245</v>
      </c>
      <c r="I8">
        <f>SUM('2 Talie'!B28)</f>
        <v>6941306</v>
      </c>
      <c r="J8">
        <f>SUM('2 Talie'!C28)</f>
        <v>1356847</v>
      </c>
      <c r="K8">
        <f>SUM('2 Talie'!D28)</f>
        <v>8623149</v>
      </c>
      <c r="L8">
        <f>SUM('2 Talie'!E28)</f>
        <v>843642</v>
      </c>
      <c r="M8">
        <f>SUM('2 Talie'!F28)</f>
        <v>0.41021110550476553</v>
      </c>
      <c r="N8">
        <f>SUM('2 Talie'!G28)</f>
        <v>-12600220</v>
      </c>
      <c r="P8">
        <f>SUM('3 Talie'!B28)</f>
        <v>6866960</v>
      </c>
      <c r="Q8">
        <f>SUM('3 Talie'!C28)</f>
        <v>1341964</v>
      </c>
      <c r="R8">
        <f>SUM('3 Talie'!D28)</f>
        <v>8492427</v>
      </c>
      <c r="S8">
        <f>SUM('3 Talie'!E28)</f>
        <v>826558</v>
      </c>
      <c r="T8">
        <f>SUM('3 Talie'!F28)</f>
        <v>0.41116194731791456</v>
      </c>
      <c r="U8">
        <f>SUM('3 Talie'!G28)</f>
        <v>-12121880</v>
      </c>
      <c r="W8">
        <f>SUM('4 Talie'!B28)</f>
        <v>6230616</v>
      </c>
      <c r="X8">
        <f>SUM('4 Talie'!C28)</f>
        <v>1213268</v>
      </c>
      <c r="Y8">
        <f>SUM('4 Talie'!D28)</f>
        <v>7663835</v>
      </c>
      <c r="Z8">
        <f>SUM('4 Talie'!E28)</f>
        <v>744334</v>
      </c>
      <c r="AA8">
        <f>SUM('4 Talie'!F28)</f>
        <v>0.41241275403652927</v>
      </c>
      <c r="AB8">
        <f>SUM('4 Talie'!G28)</f>
        <v>-10610520</v>
      </c>
    </row>
    <row r="9" spans="1:28" x14ac:dyDescent="0.25">
      <c r="A9" t="s">
        <v>7</v>
      </c>
      <c r="B9">
        <f>SUM('1 Talia'!B26)</f>
        <v>7157043</v>
      </c>
      <c r="C9">
        <f>SUM('1 Talia'!C26)</f>
        <v>1635963</v>
      </c>
      <c r="D9">
        <f>SUM('1 Talia'!D26)</f>
        <v>8502958</v>
      </c>
      <c r="E9">
        <f>SUM('1 Talia'!E26)</f>
        <v>837890</v>
      </c>
      <c r="F9">
        <f>SUM('1 Talia'!F26)</f>
        <v>0.41379844453885312</v>
      </c>
      <c r="G9">
        <f>SUM('1 Talia'!G26)</f>
        <v>-9269700</v>
      </c>
      <c r="I9">
        <f>SUM('2 Talie'!B29)</f>
        <v>9232124</v>
      </c>
      <c r="J9">
        <f>SUM('2 Talie'!C29)</f>
        <v>1955855</v>
      </c>
      <c r="K9">
        <f>SUM('2 Talie'!D29)</f>
        <v>10967056</v>
      </c>
      <c r="L9">
        <f>SUM('2 Talie'!E29)</f>
        <v>1060724</v>
      </c>
      <c r="M9">
        <f>SUM('2 Talie'!F29)</f>
        <v>0.41670545769844192</v>
      </c>
      <c r="N9">
        <f>SUM('2 Talie'!G29)</f>
        <v>-12045700</v>
      </c>
      <c r="P9">
        <f>SUM('3 Talie'!B29)</f>
        <v>10317952</v>
      </c>
      <c r="Q9">
        <f>SUM('3 Talie'!C29)</f>
        <v>2139389</v>
      </c>
      <c r="R9">
        <f>SUM('3 Talie'!D29)</f>
        <v>12258723</v>
      </c>
      <c r="S9">
        <f>SUM('3 Talie'!E29)</f>
        <v>1180333</v>
      </c>
      <c r="T9">
        <f>SUM('3 Talie'!F29)</f>
        <v>0.41745934951455055</v>
      </c>
      <c r="U9">
        <f>SUM('3 Talie'!G29)</f>
        <v>-13506045</v>
      </c>
      <c r="W9">
        <f>SUM('4 Talie'!B29)</f>
        <v>10506085</v>
      </c>
      <c r="X9">
        <f>SUM('4 Talie'!C29)</f>
        <v>2154481</v>
      </c>
      <c r="Y9">
        <f>SUM('4 Talie'!D29)</f>
        <v>12483555</v>
      </c>
      <c r="Z9">
        <f>SUM('4 Talie'!E29)</f>
        <v>1198492</v>
      </c>
      <c r="AA9">
        <f>SUM('4 Talie'!F29)</f>
        <v>0.41783465009574206</v>
      </c>
      <c r="AB9">
        <f>SUM('4 Talie'!G29)</f>
        <v>-13782240</v>
      </c>
    </row>
    <row r="10" spans="1:28" x14ac:dyDescent="0.25">
      <c r="A10" t="s">
        <v>8</v>
      </c>
      <c r="B10">
        <f>SUM('1 Talia'!B27)</f>
        <v>6876766</v>
      </c>
      <c r="C10">
        <f>SUM('1 Talia'!C27)</f>
        <v>1743946</v>
      </c>
      <c r="D10">
        <f>SUM('1 Talia'!D27)</f>
        <v>8241942</v>
      </c>
      <c r="E10">
        <f>SUM('1 Talia'!E27)</f>
        <v>819843</v>
      </c>
      <c r="F10">
        <f>SUM('1 Talia'!F27)</f>
        <v>0.40781041940373086</v>
      </c>
      <c r="G10">
        <f>SUM('1 Talia'!G27)</f>
        <v>-9552545</v>
      </c>
      <c r="I10">
        <f>SUM('2 Talie'!B30)</f>
        <v>8902504</v>
      </c>
      <c r="J10">
        <f>SUM('2 Talie'!C30)</f>
        <v>2146648</v>
      </c>
      <c r="K10">
        <f>SUM('2 Talie'!D30)</f>
        <v>10650570</v>
      </c>
      <c r="L10">
        <f>SUM('2 Talie'!E30)</f>
        <v>1042046</v>
      </c>
      <c r="M10">
        <f>SUM('2 Talie'!F30)</f>
        <v>0.41025889640429497</v>
      </c>
      <c r="N10">
        <f>SUM('2 Talie'!G30)</f>
        <v>-12270430</v>
      </c>
      <c r="P10">
        <f>SUM('3 Talie'!B30)</f>
        <v>9967213</v>
      </c>
      <c r="Q10">
        <f>SUM('3 Talie'!C30)</f>
        <v>2359187</v>
      </c>
      <c r="R10">
        <f>SUM('3 Talie'!D30)</f>
        <v>11906329</v>
      </c>
      <c r="S10">
        <f>SUM('3 Talie'!E30)</f>
        <v>1160386</v>
      </c>
      <c r="T10">
        <f>SUM('3 Talie'!F30)</f>
        <v>0.41131203175672043</v>
      </c>
      <c r="U10">
        <f>SUM('3 Talie'!G30)</f>
        <v>-13589230</v>
      </c>
      <c r="W10">
        <f>SUM('4 Talie'!B30)</f>
        <v>10149579</v>
      </c>
      <c r="X10">
        <f>SUM('4 Talie'!C30)</f>
        <v>2380532</v>
      </c>
      <c r="Y10">
        <f>SUM('4 Talie'!D30)</f>
        <v>12137362</v>
      </c>
      <c r="Z10">
        <f>SUM('4 Talie'!E30)</f>
        <v>1176762</v>
      </c>
      <c r="AA10">
        <f>SUM('4 Talie'!F30)</f>
        <v>0.4114559687569132</v>
      </c>
      <c r="AB10">
        <f>SUM('4 Talie'!G30)</f>
        <v>-13994020</v>
      </c>
    </row>
    <row r="11" spans="1:28" x14ac:dyDescent="0.25">
      <c r="A11" t="s">
        <v>9</v>
      </c>
      <c r="B11">
        <f>SUM('1 Talia'!B28)</f>
        <v>6872346</v>
      </c>
      <c r="C11">
        <f>SUM('1 Talia'!C28)</f>
        <v>1486795</v>
      </c>
      <c r="D11">
        <f>SUM('1 Talia'!D28)</f>
        <v>8376777</v>
      </c>
      <c r="E11">
        <f>SUM('1 Talia'!E28)</f>
        <v>819927</v>
      </c>
      <c r="F11">
        <f>SUM('1 Talia'!F28)</f>
        <v>0.410634540632907</v>
      </c>
      <c r="G11">
        <f>SUM('1 Talia'!G28)</f>
        <v>-10944675</v>
      </c>
      <c r="I11">
        <f>SUM('2 Talie'!B31)</f>
        <v>7884446</v>
      </c>
      <c r="J11">
        <f>SUM('2 Talie'!C31)</f>
        <v>1579029</v>
      </c>
      <c r="K11">
        <f>SUM('2 Talie'!D31)</f>
        <v>9882686</v>
      </c>
      <c r="L11">
        <f>SUM('2 Talie'!E31)</f>
        <v>942948</v>
      </c>
      <c r="M11">
        <f>SUM('2 Talie'!F31)</f>
        <v>0.40754576579818602</v>
      </c>
      <c r="N11">
        <f>SUM('2 Talie'!G31)</f>
        <v>-15267660</v>
      </c>
      <c r="P11">
        <f>SUM('3 Talie'!B31)</f>
        <v>7909252</v>
      </c>
      <c r="Q11">
        <f>SUM('3 Talie'!C31)</f>
        <v>1553320</v>
      </c>
      <c r="R11">
        <f>SUM('3 Talie'!D31)</f>
        <v>10082495</v>
      </c>
      <c r="S11">
        <f>SUM('3 Talie'!E31)</f>
        <v>950023</v>
      </c>
      <c r="T11">
        <f>SUM('3 Talie'!F31)</f>
        <v>0.40466742835928882</v>
      </c>
      <c r="U11">
        <f>SUM('3 Talie'!G31)</f>
        <v>-16982315</v>
      </c>
      <c r="W11">
        <f>SUM('4 Talie'!B31)</f>
        <v>7315531</v>
      </c>
      <c r="X11">
        <f>SUM('4 Talie'!C31)</f>
        <v>1424549</v>
      </c>
      <c r="Y11">
        <f>SUM('4 Talie'!D31)</f>
        <v>9414501</v>
      </c>
      <c r="Z11">
        <f>SUM('4 Talie'!E31)</f>
        <v>880734</v>
      </c>
      <c r="AA11">
        <f>SUM('4 Talie'!F31)</f>
        <v>0.40295785399839301</v>
      </c>
      <c r="AB11">
        <f>SUM('4 Talie'!G31)</f>
        <v>-16586030</v>
      </c>
    </row>
    <row r="12" spans="1:28" x14ac:dyDescent="0.25">
      <c r="A12" t="s">
        <v>10</v>
      </c>
      <c r="B12">
        <f>SUM('1 Talia'!B29)</f>
        <v>7244541</v>
      </c>
      <c r="C12">
        <f>SUM('1 Talia'!C29)</f>
        <v>1528600</v>
      </c>
      <c r="D12">
        <f>SUM('1 Talia'!D29)</f>
        <v>8369356</v>
      </c>
      <c r="E12">
        <f>SUM('1 Talia'!E29)</f>
        <v>864424</v>
      </c>
      <c r="F12">
        <f>SUM('1 Talia'!F29)</f>
        <v>0.42260710327089457</v>
      </c>
      <c r="G12">
        <f>SUM('1 Talia'!G29)</f>
        <v>-6926030</v>
      </c>
      <c r="I12">
        <f>SUM('2 Talie'!B32)</f>
        <v>9064217</v>
      </c>
      <c r="J12">
        <f>SUM('2 Talie'!C32)</f>
        <v>1741377</v>
      </c>
      <c r="K12">
        <f>SUM('2 Talie'!D32)</f>
        <v>10506587</v>
      </c>
      <c r="L12">
        <f>SUM('2 Talie'!E32)</f>
        <v>1066607</v>
      </c>
      <c r="M12">
        <f>SUM('2 Talie'!F32)</f>
        <v>0.42530687028230474</v>
      </c>
      <c r="N12">
        <f>SUM('2 Talie'!G32)</f>
        <v>-9090665</v>
      </c>
      <c r="P12">
        <f>SUM('3 Talie'!B32)</f>
        <v>9826538</v>
      </c>
      <c r="Q12">
        <f>SUM('3 Talie'!C32)</f>
        <v>1837798</v>
      </c>
      <c r="R12">
        <f>SUM('3 Talie'!D32)</f>
        <v>11395207</v>
      </c>
      <c r="S12">
        <f>SUM('3 Talie'!E32)</f>
        <v>1151585</v>
      </c>
      <c r="T12">
        <f>SUM('3 Talie'!F32)</f>
        <v>0.42613758650811079</v>
      </c>
      <c r="U12">
        <f>SUM('3 Talie'!G32)</f>
        <v>-9928765</v>
      </c>
      <c r="W12">
        <f>SUM('4 Talie'!B32)</f>
        <v>9695829</v>
      </c>
      <c r="X12">
        <f>SUM('4 Talie'!C32)</f>
        <v>1790746</v>
      </c>
      <c r="Y12">
        <f>SUM('4 Talie'!D32)</f>
        <v>11247747</v>
      </c>
      <c r="Z12">
        <f>SUM('4 Talie'!E32)</f>
        <v>1133640</v>
      </c>
      <c r="AA12">
        <f>SUM('4 Talie'!F32)</f>
        <v>0.42648419425043771</v>
      </c>
      <c r="AB12">
        <f>SUM('4 Talie'!G32)</f>
        <v>-9850980</v>
      </c>
    </row>
    <row r="13" spans="1:28" x14ac:dyDescent="0.25">
      <c r="A13" t="s">
        <v>11</v>
      </c>
      <c r="B13">
        <f>SUM('1 Talia'!B30)</f>
        <v>7280301</v>
      </c>
      <c r="C13">
        <f>SUM('1 Talia'!C30)</f>
        <v>1189499</v>
      </c>
      <c r="D13">
        <f>SUM('1 Talia'!D30)</f>
        <v>10789475</v>
      </c>
      <c r="E13">
        <f>SUM('1 Talia'!E30)</f>
        <v>922296</v>
      </c>
      <c r="F13">
        <f>SUM('1 Talia'!F30)</f>
        <v>0.37801531989132509</v>
      </c>
      <c r="G13">
        <f>SUM('1 Talia'!G30)</f>
        <v>-30480260</v>
      </c>
      <c r="I13">
        <f>SUM('2 Talie'!B33)</f>
        <v>9391620</v>
      </c>
      <c r="J13">
        <f>SUM('2 Talie'!C33)</f>
        <v>1336150</v>
      </c>
      <c r="K13">
        <f>SUM('2 Talie'!D33)</f>
        <v>13861241</v>
      </c>
      <c r="L13">
        <f>SUM('2 Talie'!E33)</f>
        <v>1171931</v>
      </c>
      <c r="M13">
        <f>SUM('2 Talie'!F33)</f>
        <v>0.38194378781643556</v>
      </c>
      <c r="N13">
        <f>SUM('2 Talie'!G33)</f>
        <v>-38836555</v>
      </c>
      <c r="P13">
        <f>SUM('3 Talie'!B33)</f>
        <v>10495421</v>
      </c>
      <c r="Q13">
        <f>SUM('3 Talie'!C33)</f>
        <v>1428934</v>
      </c>
      <c r="R13">
        <f>SUM('3 Talie'!D33)</f>
        <v>15480987</v>
      </c>
      <c r="S13">
        <f>SUM('3 Talie'!E33)</f>
        <v>1304162</v>
      </c>
      <c r="T13">
        <f>SUM('3 Talie'!F33)</f>
        <v>0.38296989689090544</v>
      </c>
      <c r="U13">
        <f>SUM('3 Talie'!G33)</f>
        <v>-43334850</v>
      </c>
      <c r="W13">
        <f>SUM('4 Talie'!B33)</f>
        <v>10686163</v>
      </c>
      <c r="X13">
        <f>SUM('4 Talie'!C33)</f>
        <v>1422717</v>
      </c>
      <c r="Y13">
        <f>SUM('4 Talie'!D33)</f>
        <v>15758816</v>
      </c>
      <c r="Z13">
        <f>SUM('4 Talie'!E33)</f>
        <v>1322742</v>
      </c>
      <c r="AA13">
        <f>SUM('4 Talie'!F33)</f>
        <v>0.38346058461381233</v>
      </c>
      <c r="AB13">
        <f>SUM('4 Talie'!G33)</f>
        <v>-44112820</v>
      </c>
    </row>
    <row r="16" spans="1:28" x14ac:dyDescent="0.25">
      <c r="A16" t="s">
        <v>22</v>
      </c>
      <c r="I16" t="s">
        <v>23</v>
      </c>
      <c r="P16" t="s">
        <v>24</v>
      </c>
      <c r="W16" t="s">
        <v>25</v>
      </c>
    </row>
    <row r="20" spans="1:11" x14ac:dyDescent="0.25">
      <c r="A20" s="1"/>
      <c r="B20" s="1" t="s">
        <v>12</v>
      </c>
      <c r="C20" s="1" t="s">
        <v>13</v>
      </c>
      <c r="D20" s="1" t="s">
        <v>14</v>
      </c>
      <c r="E20" s="1" t="s">
        <v>15</v>
      </c>
      <c r="F20" s="1" t="s">
        <v>21</v>
      </c>
      <c r="G20" s="1" t="s">
        <v>16</v>
      </c>
      <c r="H20" s="1" t="s">
        <v>26</v>
      </c>
      <c r="I20" s="1" t="s">
        <v>27</v>
      </c>
      <c r="J20" s="1" t="s">
        <v>28</v>
      </c>
      <c r="K20" s="6"/>
    </row>
    <row r="21" spans="1:11" x14ac:dyDescent="0.25">
      <c r="A21" s="1" t="s">
        <v>1</v>
      </c>
      <c r="B21" s="1">
        <f t="shared" ref="B21:B32" si="0">B2+I2</f>
        <v>10916007</v>
      </c>
      <c r="C21" s="1">
        <f t="shared" ref="C21:C32" si="1">C2+J2</f>
        <v>1887140</v>
      </c>
      <c r="D21" s="1">
        <f t="shared" ref="D21:D32" si="2">D2+K2</f>
        <v>24007761</v>
      </c>
      <c r="E21" s="1">
        <f t="shared" ref="E21:E32" si="3">E2+L2</f>
        <v>1798953</v>
      </c>
      <c r="F21" s="1">
        <f>B21/(B21+C21+D21)</f>
        <v>0.2965427258681041</v>
      </c>
      <c r="G21" s="1">
        <f>(B21-D21+0.5*E21)*10</f>
        <v>-121922775</v>
      </c>
      <c r="H21" s="1">
        <f>B21+C21+D21</f>
        <v>36810908</v>
      </c>
      <c r="I21" s="1">
        <f>D21/H21</f>
        <v>0.65219149171761803</v>
      </c>
      <c r="J21" s="2">
        <f>B21/D21</f>
        <v>0.45468659072372469</v>
      </c>
    </row>
    <row r="22" spans="1:11" x14ac:dyDescent="0.25">
      <c r="A22" s="1" t="s">
        <v>0</v>
      </c>
      <c r="B22" s="1">
        <f t="shared" si="0"/>
        <v>15764411</v>
      </c>
      <c r="C22" s="1">
        <f t="shared" si="1"/>
        <v>3578619</v>
      </c>
      <c r="D22" s="1">
        <f t="shared" si="2"/>
        <v>18761415</v>
      </c>
      <c r="E22" s="1">
        <f t="shared" si="3"/>
        <v>1840643</v>
      </c>
      <c r="F22" s="1">
        <f t="shared" ref="F22:F32" si="4">B22/(B22+C22+D22)</f>
        <v>0.41371580139797337</v>
      </c>
      <c r="G22" s="5">
        <f t="shared" ref="G22:G32" si="5">(B22-D22+0.5*E22)*10</f>
        <v>-20766825</v>
      </c>
      <c r="H22" s="1">
        <f t="shared" ref="H22:H32" si="6">B22+C22+D22</f>
        <v>38104445</v>
      </c>
      <c r="I22" s="1">
        <f t="shared" ref="I22:I32" si="7">D22/H22</f>
        <v>0.49236814760062769</v>
      </c>
      <c r="J22" s="1">
        <f t="shared" ref="J22:J32" si="8">B22/D22</f>
        <v>0.84025703818182162</v>
      </c>
    </row>
    <row r="23" spans="1:11" x14ac:dyDescent="0.25">
      <c r="A23" s="1" t="s">
        <v>2</v>
      </c>
      <c r="B23" s="1">
        <f t="shared" si="0"/>
        <v>12696488</v>
      </c>
      <c r="C23" s="1">
        <f t="shared" si="1"/>
        <v>1725373</v>
      </c>
      <c r="D23" s="1">
        <f t="shared" si="2"/>
        <v>26158924</v>
      </c>
      <c r="E23" s="1">
        <f t="shared" si="3"/>
        <v>1969280</v>
      </c>
      <c r="F23" s="1">
        <f t="shared" si="4"/>
        <v>0.3128694528703671</v>
      </c>
      <c r="G23" s="1">
        <f t="shared" si="5"/>
        <v>-124777960</v>
      </c>
      <c r="H23" s="1">
        <f t="shared" si="6"/>
        <v>40580785</v>
      </c>
      <c r="I23" s="1">
        <f t="shared" si="7"/>
        <v>0.64461355294137357</v>
      </c>
      <c r="J23" s="4">
        <f t="shared" si="8"/>
        <v>0.48535971892421875</v>
      </c>
    </row>
    <row r="24" spans="1:11" x14ac:dyDescent="0.25">
      <c r="A24" s="1" t="s">
        <v>3</v>
      </c>
      <c r="B24" s="1">
        <f t="shared" si="0"/>
        <v>12914563</v>
      </c>
      <c r="C24" s="1">
        <f t="shared" si="1"/>
        <v>1949485</v>
      </c>
      <c r="D24" s="1">
        <f t="shared" si="2"/>
        <v>25681127</v>
      </c>
      <c r="E24" s="1">
        <f t="shared" si="3"/>
        <v>1956895</v>
      </c>
      <c r="F24" s="1">
        <f t="shared" si="4"/>
        <v>0.31852280820097584</v>
      </c>
      <c r="G24" s="1">
        <f t="shared" si="5"/>
        <v>-117881165</v>
      </c>
      <c r="H24" s="1">
        <f t="shared" si="6"/>
        <v>40545175</v>
      </c>
      <c r="I24" s="1">
        <f t="shared" si="7"/>
        <v>0.63339539168347403</v>
      </c>
      <c r="J24" s="2">
        <f t="shared" si="8"/>
        <v>0.50288147401007754</v>
      </c>
    </row>
    <row r="25" spans="1:11" x14ac:dyDescent="0.25">
      <c r="A25" s="1" t="s">
        <v>4</v>
      </c>
      <c r="B25" s="1">
        <f t="shared" si="0"/>
        <v>15675784</v>
      </c>
      <c r="C25" s="1">
        <f t="shared" si="1"/>
        <v>3941653</v>
      </c>
      <c r="D25" s="1">
        <f t="shared" si="2"/>
        <v>18726282</v>
      </c>
      <c r="E25" s="1">
        <f t="shared" si="3"/>
        <v>1852664</v>
      </c>
      <c r="F25" s="1">
        <f t="shared" si="4"/>
        <v>0.4088227331313376</v>
      </c>
      <c r="G25" s="1">
        <f t="shared" si="5"/>
        <v>-21241660</v>
      </c>
      <c r="H25" s="1">
        <f t="shared" si="6"/>
        <v>38343719</v>
      </c>
      <c r="I25" s="1">
        <f t="shared" si="7"/>
        <v>0.48837938750802967</v>
      </c>
      <c r="J25" s="1">
        <f t="shared" si="8"/>
        <v>0.83710071225030147</v>
      </c>
    </row>
    <row r="26" spans="1:11" x14ac:dyDescent="0.25">
      <c r="A26" s="1" t="s">
        <v>5</v>
      </c>
      <c r="B26" s="1">
        <f t="shared" si="0"/>
        <v>16807380</v>
      </c>
      <c r="C26" s="1">
        <f t="shared" si="1"/>
        <v>2879376</v>
      </c>
      <c r="D26" s="1">
        <f t="shared" si="2"/>
        <v>22513141</v>
      </c>
      <c r="E26" s="1">
        <f t="shared" si="3"/>
        <v>2017727</v>
      </c>
      <c r="F26" s="1">
        <f t="shared" si="4"/>
        <v>0.39828011902493504</v>
      </c>
      <c r="G26" s="1">
        <f t="shared" si="5"/>
        <v>-46968975</v>
      </c>
      <c r="H26" s="1">
        <f t="shared" si="6"/>
        <v>42199897</v>
      </c>
      <c r="I26" s="1">
        <f t="shared" si="7"/>
        <v>0.53348805566989888</v>
      </c>
      <c r="J26" s="1">
        <f t="shared" si="8"/>
        <v>0.74655864323863119</v>
      </c>
    </row>
    <row r="27" spans="1:11" x14ac:dyDescent="0.25">
      <c r="A27" s="1" t="s">
        <v>6</v>
      </c>
      <c r="B27" s="1">
        <f t="shared" si="0"/>
        <v>13070170</v>
      </c>
      <c r="C27" s="1">
        <f t="shared" si="1"/>
        <v>2547978</v>
      </c>
      <c r="D27" s="1">
        <f t="shared" si="2"/>
        <v>16237492</v>
      </c>
      <c r="E27" s="1">
        <f t="shared" si="3"/>
        <v>1601951</v>
      </c>
      <c r="F27" s="1">
        <f t="shared" si="4"/>
        <v>0.41029375018050179</v>
      </c>
      <c r="G27" s="1">
        <f t="shared" si="5"/>
        <v>-23663465</v>
      </c>
      <c r="H27" s="1">
        <f t="shared" si="6"/>
        <v>31855640</v>
      </c>
      <c r="I27" s="1">
        <f t="shared" si="7"/>
        <v>0.50972110433191731</v>
      </c>
      <c r="J27" s="1">
        <f t="shared" si="8"/>
        <v>0.80493773299472604</v>
      </c>
    </row>
    <row r="28" spans="1:11" x14ac:dyDescent="0.25">
      <c r="A28" s="1" t="s">
        <v>7</v>
      </c>
      <c r="B28" s="1">
        <f t="shared" si="0"/>
        <v>16389167</v>
      </c>
      <c r="C28" s="1">
        <f t="shared" si="1"/>
        <v>3591818</v>
      </c>
      <c r="D28" s="1">
        <f t="shared" si="2"/>
        <v>19470014</v>
      </c>
      <c r="E28" s="1">
        <f t="shared" si="3"/>
        <v>1898614</v>
      </c>
      <c r="F28" s="1">
        <f t="shared" si="4"/>
        <v>0.41543097552485297</v>
      </c>
      <c r="G28" s="5">
        <f t="shared" si="5"/>
        <v>-21315400</v>
      </c>
      <c r="H28" s="1">
        <f t="shared" si="6"/>
        <v>39450999</v>
      </c>
      <c r="I28" s="1">
        <f t="shared" si="7"/>
        <v>0.49352397894917693</v>
      </c>
      <c r="J28" s="3">
        <f t="shared" si="8"/>
        <v>0.84176452055966677</v>
      </c>
    </row>
    <row r="29" spans="1:11" x14ac:dyDescent="0.25">
      <c r="A29" s="1" t="s">
        <v>8</v>
      </c>
      <c r="B29" s="1">
        <f t="shared" si="0"/>
        <v>15779270</v>
      </c>
      <c r="C29" s="1">
        <f t="shared" si="1"/>
        <v>3890594</v>
      </c>
      <c r="D29" s="1">
        <f t="shared" si="2"/>
        <v>18892512</v>
      </c>
      <c r="E29" s="1">
        <f t="shared" si="3"/>
        <v>1861889</v>
      </c>
      <c r="F29" s="1">
        <f t="shared" si="4"/>
        <v>0.40918822014494127</v>
      </c>
      <c r="G29" s="1">
        <f t="shared" si="5"/>
        <v>-21822975</v>
      </c>
      <c r="H29" s="1">
        <f t="shared" si="6"/>
        <v>38562376</v>
      </c>
      <c r="I29" s="1">
        <f t="shared" si="7"/>
        <v>0.48992084927546997</v>
      </c>
      <c r="J29" s="1">
        <f t="shared" si="8"/>
        <v>0.83521291398412234</v>
      </c>
    </row>
    <row r="30" spans="1:11" x14ac:dyDescent="0.25">
      <c r="A30" s="1" t="s">
        <v>9</v>
      </c>
      <c r="B30" s="1">
        <f t="shared" si="0"/>
        <v>14756792</v>
      </c>
      <c r="C30" s="1">
        <f t="shared" si="1"/>
        <v>3065824</v>
      </c>
      <c r="D30" s="1">
        <f t="shared" si="2"/>
        <v>18259463</v>
      </c>
      <c r="E30" s="1">
        <f t="shared" si="3"/>
        <v>1762875</v>
      </c>
      <c r="F30" s="1">
        <f t="shared" si="4"/>
        <v>0.40897842943029972</v>
      </c>
      <c r="G30" s="1">
        <f t="shared" si="5"/>
        <v>-26212335</v>
      </c>
      <c r="H30" s="1">
        <f t="shared" si="6"/>
        <v>36082079</v>
      </c>
      <c r="I30" s="1">
        <f t="shared" si="7"/>
        <v>0.50605351759248685</v>
      </c>
      <c r="J30" s="1">
        <f t="shared" si="8"/>
        <v>0.80817228852787182</v>
      </c>
    </row>
    <row r="31" spans="1:11" x14ac:dyDescent="0.25">
      <c r="A31" s="1" t="s">
        <v>10</v>
      </c>
      <c r="B31" s="1">
        <f t="shared" si="0"/>
        <v>16308758</v>
      </c>
      <c r="C31" s="1">
        <f t="shared" si="1"/>
        <v>3269977</v>
      </c>
      <c r="D31" s="1">
        <f t="shared" si="2"/>
        <v>18875943</v>
      </c>
      <c r="E31" s="1">
        <f t="shared" si="3"/>
        <v>1931031</v>
      </c>
      <c r="F31" s="1">
        <f t="shared" si="4"/>
        <v>0.42410335616384565</v>
      </c>
      <c r="G31" s="5">
        <f t="shared" si="5"/>
        <v>-16016695</v>
      </c>
      <c r="H31" s="1">
        <f t="shared" si="6"/>
        <v>38454678</v>
      </c>
      <c r="I31" s="1">
        <f t="shared" si="7"/>
        <v>0.49086207404987242</v>
      </c>
      <c r="J31" s="3">
        <f t="shared" si="8"/>
        <v>0.86399699342173264</v>
      </c>
    </row>
    <row r="32" spans="1:11" x14ac:dyDescent="0.25">
      <c r="A32" s="8" t="s">
        <v>11</v>
      </c>
      <c r="B32" s="8">
        <f t="shared" si="0"/>
        <v>16671921</v>
      </c>
      <c r="C32" s="8">
        <f t="shared" si="1"/>
        <v>2525649</v>
      </c>
      <c r="D32" s="8">
        <f t="shared" si="2"/>
        <v>24650716</v>
      </c>
      <c r="E32" s="8">
        <f t="shared" si="3"/>
        <v>2094227</v>
      </c>
      <c r="F32" s="8">
        <f t="shared" si="4"/>
        <v>0.38021830545440249</v>
      </c>
      <c r="G32" s="8">
        <f t="shared" si="5"/>
        <v>-69316815</v>
      </c>
      <c r="H32" s="8">
        <f t="shared" si="6"/>
        <v>43848286</v>
      </c>
      <c r="I32" s="8">
        <f t="shared" si="7"/>
        <v>0.56218197445619655</v>
      </c>
      <c r="J32" s="8">
        <f t="shared" si="8"/>
        <v>0.67632603450544804</v>
      </c>
    </row>
    <row r="33" spans="1:1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5" spans="1:11" x14ac:dyDescent="0.25">
      <c r="I3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2DA0-EC3A-4220-BFDC-D45586641FF7}">
  <dimension ref="A1:AD31"/>
  <sheetViews>
    <sheetView workbookViewId="0">
      <selection activeCell="M30" sqref="M30"/>
    </sheetView>
  </sheetViews>
  <sheetFormatPr defaultRowHeight="15" x14ac:dyDescent="0.25"/>
  <cols>
    <col min="1" max="1" width="18.5703125" bestFit="1" customWidth="1"/>
    <col min="7" max="7" width="9.7109375" bestFit="1" customWidth="1"/>
    <col min="12" max="12" width="9.7109375" bestFit="1" customWidth="1"/>
  </cols>
  <sheetData>
    <row r="1" spans="1:30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</row>
    <row r="2" spans="1:30" x14ac:dyDescent="0.25">
      <c r="A2" t="s">
        <v>1</v>
      </c>
      <c r="B2">
        <v>475954</v>
      </c>
      <c r="C2">
        <v>85375</v>
      </c>
      <c r="D2">
        <v>1051054</v>
      </c>
      <c r="E2">
        <v>79619</v>
      </c>
      <c r="F2">
        <f t="shared" ref="F2:F13" si="0">(B2-D2+E2/2)*10</f>
        <v>-5352905</v>
      </c>
      <c r="H2">
        <v>2401611</v>
      </c>
      <c r="I2">
        <v>430995</v>
      </c>
      <c r="J2">
        <v>5310536</v>
      </c>
      <c r="K2">
        <v>402761</v>
      </c>
      <c r="L2">
        <f t="shared" ref="L2:L13" si="1">(H2-J2+K2/2)*10</f>
        <v>-27075445</v>
      </c>
      <c r="R2">
        <f t="shared" ref="R2:R13" si="2">(N2-P2+Q2/2)*10</f>
        <v>0</v>
      </c>
      <c r="X2">
        <f t="shared" ref="X2:X13" si="3">(T2-V2+W2/2)*10</f>
        <v>0</v>
      </c>
      <c r="AD2">
        <f t="shared" ref="AD2:AD13" si="4">(Z2-AB2+AC2/2)*10</f>
        <v>0</v>
      </c>
    </row>
    <row r="3" spans="1:30" x14ac:dyDescent="0.25">
      <c r="A3" t="s">
        <v>0</v>
      </c>
      <c r="B3">
        <v>688760</v>
      </c>
      <c r="C3">
        <v>161531</v>
      </c>
      <c r="D3">
        <v>820258</v>
      </c>
      <c r="E3">
        <v>81111</v>
      </c>
      <c r="F3">
        <f t="shared" si="0"/>
        <v>-909425</v>
      </c>
      <c r="H3">
        <v>3475381</v>
      </c>
      <c r="I3">
        <v>816355</v>
      </c>
      <c r="J3">
        <v>4146990</v>
      </c>
      <c r="K3">
        <v>410229</v>
      </c>
      <c r="L3">
        <f t="shared" si="1"/>
        <v>-4664945</v>
      </c>
      <c r="R3">
        <f t="shared" si="2"/>
        <v>0</v>
      </c>
      <c r="X3">
        <f t="shared" si="3"/>
        <v>0</v>
      </c>
      <c r="AD3">
        <f t="shared" si="4"/>
        <v>0</v>
      </c>
    </row>
    <row r="4" spans="1:30" x14ac:dyDescent="0.25">
      <c r="A4" t="s">
        <v>2</v>
      </c>
      <c r="B4">
        <v>560758</v>
      </c>
      <c r="C4">
        <v>83474</v>
      </c>
      <c r="D4">
        <v>1136120</v>
      </c>
      <c r="E4">
        <v>86714</v>
      </c>
      <c r="F4">
        <f t="shared" si="0"/>
        <v>-5320050</v>
      </c>
      <c r="H4">
        <v>2831099</v>
      </c>
      <c r="I4">
        <v>421443</v>
      </c>
      <c r="J4">
        <v>5737954</v>
      </c>
      <c r="K4">
        <v>438463</v>
      </c>
      <c r="L4">
        <f t="shared" si="1"/>
        <v>-26876235</v>
      </c>
      <c r="R4">
        <f t="shared" si="2"/>
        <v>0</v>
      </c>
      <c r="X4">
        <f t="shared" si="3"/>
        <v>0</v>
      </c>
      <c r="AD4">
        <f t="shared" si="4"/>
        <v>0</v>
      </c>
    </row>
    <row r="5" spans="1:30" x14ac:dyDescent="0.25">
      <c r="A5" t="s">
        <v>3</v>
      </c>
      <c r="B5">
        <v>564805</v>
      </c>
      <c r="C5">
        <v>92368</v>
      </c>
      <c r="D5">
        <v>1123585</v>
      </c>
      <c r="E5">
        <v>86787</v>
      </c>
      <c r="F5">
        <f t="shared" si="0"/>
        <v>-5153865</v>
      </c>
      <c r="H5">
        <v>2850303</v>
      </c>
      <c r="I5">
        <v>465024</v>
      </c>
      <c r="J5">
        <v>5677033</v>
      </c>
      <c r="K5">
        <v>436575</v>
      </c>
      <c r="L5">
        <f t="shared" si="1"/>
        <v>-26084425</v>
      </c>
      <c r="R5">
        <f t="shared" si="2"/>
        <v>0</v>
      </c>
      <c r="X5">
        <f t="shared" si="3"/>
        <v>0</v>
      </c>
      <c r="AD5">
        <f t="shared" si="4"/>
        <v>0</v>
      </c>
    </row>
    <row r="6" spans="1:30" x14ac:dyDescent="0.25">
      <c r="A6" t="s">
        <v>4</v>
      </c>
      <c r="B6">
        <v>683698</v>
      </c>
      <c r="C6">
        <v>177107</v>
      </c>
      <c r="D6">
        <v>819614</v>
      </c>
      <c r="E6">
        <v>81531</v>
      </c>
      <c r="F6">
        <f t="shared" si="0"/>
        <v>-951505</v>
      </c>
      <c r="H6">
        <v>3453468</v>
      </c>
      <c r="I6">
        <v>894776</v>
      </c>
      <c r="J6">
        <v>4140706</v>
      </c>
      <c r="K6">
        <v>413082</v>
      </c>
      <c r="L6">
        <f t="shared" si="1"/>
        <v>-4806970</v>
      </c>
      <c r="R6">
        <f t="shared" si="2"/>
        <v>0</v>
      </c>
      <c r="X6">
        <f t="shared" si="3"/>
        <v>0</v>
      </c>
      <c r="AD6">
        <f t="shared" si="4"/>
        <v>0</v>
      </c>
    </row>
    <row r="7" spans="1:30" x14ac:dyDescent="0.25">
      <c r="A7" t="s">
        <v>5</v>
      </c>
      <c r="B7">
        <v>734883</v>
      </c>
      <c r="C7">
        <v>134356</v>
      </c>
      <c r="D7">
        <v>985611</v>
      </c>
      <c r="E7">
        <v>88880</v>
      </c>
      <c r="F7">
        <f t="shared" si="0"/>
        <v>-2062880</v>
      </c>
      <c r="H7">
        <v>3708173</v>
      </c>
      <c r="I7">
        <v>676696</v>
      </c>
      <c r="J7">
        <v>4984044</v>
      </c>
      <c r="K7">
        <v>448466</v>
      </c>
      <c r="L7">
        <f t="shared" si="1"/>
        <v>-10516380</v>
      </c>
      <c r="R7">
        <f t="shared" si="2"/>
        <v>0</v>
      </c>
      <c r="X7">
        <f t="shared" si="3"/>
        <v>0</v>
      </c>
      <c r="AD7">
        <f t="shared" si="4"/>
        <v>0</v>
      </c>
    </row>
    <row r="8" spans="1:30" x14ac:dyDescent="0.25">
      <c r="A8" t="s">
        <v>6</v>
      </c>
      <c r="B8">
        <v>613351</v>
      </c>
      <c r="C8">
        <v>120510</v>
      </c>
      <c r="D8">
        <v>762885</v>
      </c>
      <c r="E8">
        <v>75882</v>
      </c>
      <c r="F8">
        <f t="shared" si="0"/>
        <v>-1115930</v>
      </c>
      <c r="H8">
        <v>3096154</v>
      </c>
      <c r="I8">
        <v>608669</v>
      </c>
      <c r="J8">
        <v>3854888</v>
      </c>
      <c r="K8">
        <v>383987</v>
      </c>
      <c r="L8">
        <f t="shared" si="1"/>
        <v>-5667405</v>
      </c>
      <c r="R8">
        <f t="shared" si="2"/>
        <v>0</v>
      </c>
      <c r="X8">
        <f t="shared" si="3"/>
        <v>0</v>
      </c>
      <c r="AD8">
        <f t="shared" si="4"/>
        <v>0</v>
      </c>
    </row>
    <row r="9" spans="1:30" x14ac:dyDescent="0.25">
      <c r="A9" t="s">
        <v>7</v>
      </c>
      <c r="B9">
        <v>716554</v>
      </c>
      <c r="C9">
        <v>165442</v>
      </c>
      <c r="D9">
        <v>850954</v>
      </c>
      <c r="E9">
        <v>83815</v>
      </c>
      <c r="F9">
        <f t="shared" si="0"/>
        <v>-924925</v>
      </c>
      <c r="H9">
        <v>3614176</v>
      </c>
      <c r="I9">
        <v>834094</v>
      </c>
      <c r="J9">
        <v>4305427</v>
      </c>
      <c r="K9">
        <v>423829</v>
      </c>
      <c r="L9">
        <f t="shared" si="1"/>
        <v>-4793365</v>
      </c>
      <c r="R9">
        <f t="shared" si="2"/>
        <v>0</v>
      </c>
      <c r="X9">
        <f t="shared" si="3"/>
        <v>0</v>
      </c>
      <c r="AD9">
        <f t="shared" si="4"/>
        <v>0</v>
      </c>
    </row>
    <row r="10" spans="1:30" x14ac:dyDescent="0.25">
      <c r="A10" t="s">
        <v>8</v>
      </c>
      <c r="B10">
        <v>687750</v>
      </c>
      <c r="C10">
        <v>175919</v>
      </c>
      <c r="D10">
        <v>825855</v>
      </c>
      <c r="E10">
        <v>81981</v>
      </c>
      <c r="F10">
        <f t="shared" si="0"/>
        <v>-971145</v>
      </c>
      <c r="H10">
        <v>3473159</v>
      </c>
      <c r="I10">
        <v>889050</v>
      </c>
      <c r="J10">
        <v>4172527</v>
      </c>
      <c r="K10">
        <v>414779</v>
      </c>
      <c r="L10">
        <f t="shared" si="1"/>
        <v>-4919785</v>
      </c>
      <c r="R10">
        <f t="shared" si="2"/>
        <v>0</v>
      </c>
      <c r="X10">
        <f t="shared" si="3"/>
        <v>0</v>
      </c>
      <c r="AD10">
        <f t="shared" si="4"/>
        <v>0</v>
      </c>
    </row>
    <row r="11" spans="1:30" x14ac:dyDescent="0.25">
      <c r="A11" t="s">
        <v>9</v>
      </c>
      <c r="B11">
        <v>688153</v>
      </c>
      <c r="C11">
        <v>150448</v>
      </c>
      <c r="D11">
        <v>837960</v>
      </c>
      <c r="E11">
        <v>81979</v>
      </c>
      <c r="F11">
        <f t="shared" si="0"/>
        <v>-1088175</v>
      </c>
      <c r="H11">
        <v>3470293</v>
      </c>
      <c r="I11">
        <v>757936</v>
      </c>
      <c r="J11">
        <v>4242591</v>
      </c>
      <c r="K11">
        <v>414898</v>
      </c>
      <c r="L11">
        <f t="shared" si="1"/>
        <v>-5648490</v>
      </c>
      <c r="R11">
        <f t="shared" si="2"/>
        <v>0</v>
      </c>
      <c r="X11">
        <f t="shared" si="3"/>
        <v>0</v>
      </c>
      <c r="AD11">
        <f t="shared" si="4"/>
        <v>0</v>
      </c>
    </row>
    <row r="12" spans="1:30" x14ac:dyDescent="0.25">
      <c r="A12" t="s">
        <v>10</v>
      </c>
      <c r="B12">
        <v>724528</v>
      </c>
      <c r="C12">
        <v>154577</v>
      </c>
      <c r="D12">
        <v>838653</v>
      </c>
      <c r="E12">
        <v>86510</v>
      </c>
      <c r="F12">
        <f t="shared" si="0"/>
        <v>-708700</v>
      </c>
      <c r="H12">
        <v>3659537</v>
      </c>
      <c r="I12">
        <v>780301</v>
      </c>
      <c r="J12">
        <v>4236878</v>
      </c>
      <c r="K12">
        <v>437564</v>
      </c>
      <c r="L12">
        <f t="shared" si="1"/>
        <v>-3585590</v>
      </c>
      <c r="R12">
        <f t="shared" si="2"/>
        <v>0</v>
      </c>
      <c r="X12">
        <f t="shared" si="3"/>
        <v>0</v>
      </c>
      <c r="AD12">
        <f t="shared" si="4"/>
        <v>0</v>
      </c>
    </row>
    <row r="13" spans="1:30" x14ac:dyDescent="0.25">
      <c r="A13" t="s">
        <v>11</v>
      </c>
      <c r="B13">
        <v>728005</v>
      </c>
      <c r="C13">
        <v>120672</v>
      </c>
      <c r="D13">
        <v>1081181</v>
      </c>
      <c r="E13">
        <v>92819</v>
      </c>
      <c r="F13">
        <f t="shared" si="0"/>
        <v>-3067665</v>
      </c>
      <c r="H13">
        <v>3676719</v>
      </c>
      <c r="I13">
        <v>609273</v>
      </c>
      <c r="J13">
        <v>5461445</v>
      </c>
      <c r="K13">
        <v>466171</v>
      </c>
      <c r="L13">
        <f t="shared" si="1"/>
        <v>-15516405</v>
      </c>
      <c r="R13">
        <f t="shared" si="2"/>
        <v>0</v>
      </c>
      <c r="X13">
        <f t="shared" si="3"/>
        <v>0</v>
      </c>
      <c r="AD13">
        <f t="shared" si="4"/>
        <v>0</v>
      </c>
    </row>
    <row r="16" spans="1:30" x14ac:dyDescent="0.25">
      <c r="J16" t="s">
        <v>20</v>
      </c>
    </row>
    <row r="17" spans="1:26" x14ac:dyDescent="0.25">
      <c r="A17" t="s">
        <v>18</v>
      </c>
    </row>
    <row r="18" spans="1:26" x14ac:dyDescent="0.25">
      <c r="A18" s="1"/>
      <c r="B18" s="1" t="s">
        <v>12</v>
      </c>
      <c r="C18" s="1" t="s">
        <v>13</v>
      </c>
      <c r="D18" s="1" t="s">
        <v>14</v>
      </c>
      <c r="E18" s="1" t="s">
        <v>15</v>
      </c>
      <c r="F18" s="1" t="s">
        <v>21</v>
      </c>
      <c r="G18" s="1" t="s">
        <v>16</v>
      </c>
      <c r="H18" s="1" t="s">
        <v>19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P18" t="s">
        <v>12</v>
      </c>
      <c r="Q18" t="s">
        <v>13</v>
      </c>
      <c r="R18" t="s">
        <v>14</v>
      </c>
      <c r="S18" t="s">
        <v>15</v>
      </c>
      <c r="T18" t="s">
        <v>16</v>
      </c>
      <c r="V18" t="s">
        <v>12</v>
      </c>
      <c r="W18" t="s">
        <v>13</v>
      </c>
      <c r="X18" t="s">
        <v>14</v>
      </c>
      <c r="Y18" t="s">
        <v>15</v>
      </c>
      <c r="Z18" t="s">
        <v>16</v>
      </c>
    </row>
    <row r="19" spans="1:26" x14ac:dyDescent="0.25">
      <c r="A19" s="1" t="s">
        <v>1</v>
      </c>
      <c r="B19" s="1">
        <f t="shared" ref="B19:B30" si="5">B2+H2+N2+T2+Z2+V19+J19+P19</f>
        <v>4759156</v>
      </c>
      <c r="C19" s="1">
        <f t="shared" ref="C19:C30" si="6">C2+I2+O2+U2+AA2+W19+K19+Q19</f>
        <v>839857</v>
      </c>
      <c r="D19" s="1">
        <f t="shared" ref="D19:D30" si="7">D2+J2+P2+V2+AB2+X19+L19+R19</f>
        <v>10490852</v>
      </c>
      <c r="E19" s="1">
        <f t="shared" ref="E19:E30" si="8">E2+K2+Q2+W2+AC2+Y19+M19+S19</f>
        <v>795917</v>
      </c>
      <c r="F19" s="1">
        <f>B19/(SUM(B19:D19))</f>
        <v>0.29578594972673794</v>
      </c>
      <c r="G19" s="1">
        <f>(B19-D19+E19/2)*10</f>
        <v>-53337375</v>
      </c>
      <c r="H19" s="1">
        <f>B19/D19</f>
        <v>0.45364818796414247</v>
      </c>
      <c r="J19">
        <v>1881591</v>
      </c>
      <c r="K19">
        <v>323487</v>
      </c>
      <c r="L19">
        <v>4129262</v>
      </c>
      <c r="M19">
        <v>313537</v>
      </c>
      <c r="N19">
        <f t="shared" ref="N19:N30" si="9">(J19-L19+M19/2)*10</f>
        <v>-20909025</v>
      </c>
      <c r="T19">
        <f t="shared" ref="T19:T30" si="10">(P19-R19+S19/2)*10</f>
        <v>0</v>
      </c>
      <c r="Z19">
        <f>(V19-X19+Y19/2)*10</f>
        <v>0</v>
      </c>
    </row>
    <row r="20" spans="1:26" x14ac:dyDescent="0.25">
      <c r="A20" s="1" t="s">
        <v>0</v>
      </c>
      <c r="B20" s="1">
        <f t="shared" si="5"/>
        <v>6880635</v>
      </c>
      <c r="C20" s="1">
        <f t="shared" si="6"/>
        <v>1600736</v>
      </c>
      <c r="D20" s="1">
        <f t="shared" si="7"/>
        <v>8192486</v>
      </c>
      <c r="E20" s="1">
        <f t="shared" si="8"/>
        <v>811548</v>
      </c>
      <c r="F20" s="1">
        <f t="shared" ref="F20:F30" si="11">B20/(SUM(B20:D20))</f>
        <v>0.41266007019251755</v>
      </c>
      <c r="G20" s="1">
        <f t="shared" ref="G20:G30" si="12">(B20-D20+E20/2)*10</f>
        <v>-9060770</v>
      </c>
      <c r="H20" s="1">
        <f t="shared" ref="H20:H30" si="13">B20/D20</f>
        <v>0.83987143829113653</v>
      </c>
      <c r="J20">
        <v>2716494</v>
      </c>
      <c r="K20">
        <v>622850</v>
      </c>
      <c r="L20">
        <v>3225238</v>
      </c>
      <c r="M20">
        <v>320208</v>
      </c>
      <c r="N20">
        <f t="shared" si="9"/>
        <v>-3486400</v>
      </c>
      <c r="T20">
        <f t="shared" si="10"/>
        <v>0</v>
      </c>
      <c r="Z20">
        <f t="shared" ref="Z20:Z30" si="14">(V20-X20+Y20/2)*10</f>
        <v>0</v>
      </c>
    </row>
    <row r="21" spans="1:26" x14ac:dyDescent="0.25">
      <c r="A21" s="1" t="s">
        <v>2</v>
      </c>
      <c r="B21" s="1">
        <f t="shared" si="5"/>
        <v>5610584</v>
      </c>
      <c r="C21" s="1">
        <f t="shared" si="6"/>
        <v>820275</v>
      </c>
      <c r="D21" s="1">
        <f t="shared" si="7"/>
        <v>11335286</v>
      </c>
      <c r="E21" s="1">
        <f t="shared" si="8"/>
        <v>867960</v>
      </c>
      <c r="F21" s="1">
        <f t="shared" si="11"/>
        <v>0.31580199306039664</v>
      </c>
      <c r="G21" s="1">
        <f t="shared" si="12"/>
        <v>-52907220</v>
      </c>
      <c r="H21" s="1">
        <f t="shared" si="13"/>
        <v>0.49496624963851815</v>
      </c>
      <c r="J21">
        <v>2218727</v>
      </c>
      <c r="K21">
        <v>315358</v>
      </c>
      <c r="L21">
        <v>4461212</v>
      </c>
      <c r="M21">
        <v>342783</v>
      </c>
      <c r="N21">
        <f t="shared" si="9"/>
        <v>-20710935</v>
      </c>
      <c r="T21">
        <f t="shared" si="10"/>
        <v>0</v>
      </c>
      <c r="Z21">
        <f t="shared" si="14"/>
        <v>0</v>
      </c>
    </row>
    <row r="22" spans="1:26" x14ac:dyDescent="0.25">
      <c r="A22" s="1" t="s">
        <v>3</v>
      </c>
      <c r="B22" s="1">
        <f t="shared" si="5"/>
        <v>5645019</v>
      </c>
      <c r="C22" s="1">
        <f t="shared" si="6"/>
        <v>906553</v>
      </c>
      <c r="D22" s="1">
        <f t="shared" si="7"/>
        <v>11215714</v>
      </c>
      <c r="E22" s="1">
        <f t="shared" si="8"/>
        <v>863132</v>
      </c>
      <c r="F22" s="1">
        <f t="shared" si="11"/>
        <v>0.31771982507626656</v>
      </c>
      <c r="G22" s="1">
        <f t="shared" si="12"/>
        <v>-51391290</v>
      </c>
      <c r="H22" s="1">
        <f t="shared" si="13"/>
        <v>0.50331338691410998</v>
      </c>
      <c r="J22">
        <v>2229911</v>
      </c>
      <c r="K22">
        <v>349161</v>
      </c>
      <c r="L22">
        <v>4415096</v>
      </c>
      <c r="M22">
        <v>339770</v>
      </c>
      <c r="N22">
        <f t="shared" si="9"/>
        <v>-20153000</v>
      </c>
      <c r="T22">
        <f t="shared" si="10"/>
        <v>0</v>
      </c>
      <c r="Z22">
        <f t="shared" si="14"/>
        <v>0</v>
      </c>
    </row>
    <row r="23" spans="1:26" x14ac:dyDescent="0.25">
      <c r="A23" s="1" t="s">
        <v>4</v>
      </c>
      <c r="B23" s="1">
        <f t="shared" si="5"/>
        <v>6837669</v>
      </c>
      <c r="C23" s="1">
        <f t="shared" si="6"/>
        <v>1755452</v>
      </c>
      <c r="D23" s="1">
        <f t="shared" si="7"/>
        <v>8178863</v>
      </c>
      <c r="E23" s="1">
        <f t="shared" si="8"/>
        <v>816329</v>
      </c>
      <c r="F23" s="1">
        <f t="shared" si="11"/>
        <v>0.40768396869446094</v>
      </c>
      <c r="G23" s="1">
        <f t="shared" si="12"/>
        <v>-9330295</v>
      </c>
      <c r="H23" s="1">
        <f t="shared" si="13"/>
        <v>0.8360170600730199</v>
      </c>
      <c r="J23">
        <v>2700503</v>
      </c>
      <c r="K23">
        <v>683569</v>
      </c>
      <c r="L23">
        <v>3218543</v>
      </c>
      <c r="M23">
        <v>321716</v>
      </c>
      <c r="N23">
        <f t="shared" si="9"/>
        <v>-3571820</v>
      </c>
      <c r="T23">
        <f t="shared" si="10"/>
        <v>0</v>
      </c>
      <c r="Z23">
        <f t="shared" si="14"/>
        <v>0</v>
      </c>
    </row>
    <row r="24" spans="1:26" x14ac:dyDescent="0.25">
      <c r="A24" s="1" t="s">
        <v>5</v>
      </c>
      <c r="B24" s="1">
        <f t="shared" si="5"/>
        <v>7342973</v>
      </c>
      <c r="C24" s="1">
        <f t="shared" si="6"/>
        <v>1324342</v>
      </c>
      <c r="D24" s="1">
        <f t="shared" si="7"/>
        <v>9845039</v>
      </c>
      <c r="E24" s="1">
        <f t="shared" si="8"/>
        <v>887188</v>
      </c>
      <c r="F24" s="1">
        <f t="shared" si="11"/>
        <v>0.39665258129787279</v>
      </c>
      <c r="G24" s="1">
        <f t="shared" si="12"/>
        <v>-20584720</v>
      </c>
      <c r="H24" s="1">
        <f t="shared" si="13"/>
        <v>0.74585514592679625</v>
      </c>
      <c r="J24">
        <v>2899917</v>
      </c>
      <c r="K24">
        <v>513290</v>
      </c>
      <c r="L24">
        <v>3875384</v>
      </c>
      <c r="M24">
        <v>349842</v>
      </c>
      <c r="N24">
        <f t="shared" si="9"/>
        <v>-8005460</v>
      </c>
      <c r="T24">
        <f t="shared" si="10"/>
        <v>0</v>
      </c>
      <c r="Z24">
        <f t="shared" si="14"/>
        <v>0</v>
      </c>
    </row>
    <row r="25" spans="1:26" x14ac:dyDescent="0.25">
      <c r="A25" s="1" t="s">
        <v>6</v>
      </c>
      <c r="B25" s="1">
        <f t="shared" si="5"/>
        <v>6128864</v>
      </c>
      <c r="C25" s="1">
        <f t="shared" si="6"/>
        <v>1191131</v>
      </c>
      <c r="D25" s="1">
        <f t="shared" si="7"/>
        <v>7614343</v>
      </c>
      <c r="E25" s="1">
        <f t="shared" si="8"/>
        <v>758309</v>
      </c>
      <c r="F25" s="1">
        <f t="shared" si="11"/>
        <v>0.41038739045547246</v>
      </c>
      <c r="G25" s="1">
        <f t="shared" si="12"/>
        <v>-11063245</v>
      </c>
      <c r="H25" s="1">
        <f t="shared" si="13"/>
        <v>0.80491041709048305</v>
      </c>
      <c r="J25">
        <v>2419359</v>
      </c>
      <c r="K25">
        <v>461952</v>
      </c>
      <c r="L25">
        <v>2996570</v>
      </c>
      <c r="M25">
        <v>298440</v>
      </c>
      <c r="N25">
        <f t="shared" si="9"/>
        <v>-4279910</v>
      </c>
      <c r="T25">
        <f t="shared" si="10"/>
        <v>0</v>
      </c>
      <c r="Z25">
        <f t="shared" si="14"/>
        <v>0</v>
      </c>
    </row>
    <row r="26" spans="1:26" x14ac:dyDescent="0.25">
      <c r="A26" s="1" t="s">
        <v>7</v>
      </c>
      <c r="B26" s="1">
        <f t="shared" si="5"/>
        <v>7157043</v>
      </c>
      <c r="C26" s="1">
        <f t="shared" si="6"/>
        <v>1635963</v>
      </c>
      <c r="D26" s="1">
        <f t="shared" si="7"/>
        <v>8502958</v>
      </c>
      <c r="E26" s="1">
        <f t="shared" si="8"/>
        <v>837890</v>
      </c>
      <c r="F26" s="1">
        <f t="shared" si="11"/>
        <v>0.41379844453885312</v>
      </c>
      <c r="G26" s="1">
        <f t="shared" si="12"/>
        <v>-9269700</v>
      </c>
      <c r="H26" s="1">
        <f t="shared" si="13"/>
        <v>0.8417121429977662</v>
      </c>
      <c r="J26">
        <v>2826313</v>
      </c>
      <c r="K26">
        <v>636427</v>
      </c>
      <c r="L26">
        <v>3346577</v>
      </c>
      <c r="M26">
        <v>330246</v>
      </c>
      <c r="N26">
        <f t="shared" si="9"/>
        <v>-3551410</v>
      </c>
      <c r="T26">
        <f t="shared" si="10"/>
        <v>0</v>
      </c>
      <c r="Z26">
        <f t="shared" si="14"/>
        <v>0</v>
      </c>
    </row>
    <row r="27" spans="1:26" x14ac:dyDescent="0.25">
      <c r="A27" s="1" t="s">
        <v>8</v>
      </c>
      <c r="B27" s="1">
        <f t="shared" si="5"/>
        <v>6876766</v>
      </c>
      <c r="C27" s="1">
        <f t="shared" si="6"/>
        <v>1743946</v>
      </c>
      <c r="D27" s="1">
        <f t="shared" si="7"/>
        <v>8241942</v>
      </c>
      <c r="E27" s="1">
        <f t="shared" si="8"/>
        <v>819843</v>
      </c>
      <c r="F27" s="1">
        <f t="shared" si="11"/>
        <v>0.40781041940373086</v>
      </c>
      <c r="G27" s="1">
        <f t="shared" si="12"/>
        <v>-9552545</v>
      </c>
      <c r="H27" s="1">
        <f t="shared" si="13"/>
        <v>0.83436233839063656</v>
      </c>
      <c r="J27">
        <v>2715857</v>
      </c>
      <c r="K27">
        <v>678977</v>
      </c>
      <c r="L27">
        <v>3243560</v>
      </c>
      <c r="M27">
        <v>323083</v>
      </c>
      <c r="N27">
        <f t="shared" si="9"/>
        <v>-3661615</v>
      </c>
      <c r="T27">
        <f t="shared" si="10"/>
        <v>0</v>
      </c>
      <c r="Z27">
        <f t="shared" si="14"/>
        <v>0</v>
      </c>
    </row>
    <row r="28" spans="1:26" x14ac:dyDescent="0.25">
      <c r="A28" s="1" t="s">
        <v>9</v>
      </c>
      <c r="B28" s="1">
        <f t="shared" si="5"/>
        <v>6872346</v>
      </c>
      <c r="C28" s="1">
        <f t="shared" si="6"/>
        <v>1486795</v>
      </c>
      <c r="D28" s="1">
        <f t="shared" si="7"/>
        <v>8376777</v>
      </c>
      <c r="E28" s="1">
        <f t="shared" si="8"/>
        <v>819927</v>
      </c>
      <c r="F28" s="1">
        <f t="shared" si="11"/>
        <v>0.410634540632907</v>
      </c>
      <c r="G28" s="1">
        <f t="shared" si="12"/>
        <v>-10944675</v>
      </c>
      <c r="H28" s="1">
        <f t="shared" si="13"/>
        <v>0.82040455416206015</v>
      </c>
      <c r="J28">
        <v>2713900</v>
      </c>
      <c r="K28">
        <v>578411</v>
      </c>
      <c r="L28">
        <v>3296226</v>
      </c>
      <c r="M28">
        <v>323050</v>
      </c>
      <c r="N28">
        <f t="shared" si="9"/>
        <v>-4208010</v>
      </c>
      <c r="T28">
        <f t="shared" si="10"/>
        <v>0</v>
      </c>
      <c r="Z28">
        <f t="shared" si="14"/>
        <v>0</v>
      </c>
    </row>
    <row r="29" spans="1:26" x14ac:dyDescent="0.25">
      <c r="A29" s="1" t="s">
        <v>10</v>
      </c>
      <c r="B29" s="1">
        <f t="shared" si="5"/>
        <v>7244541</v>
      </c>
      <c r="C29" s="1">
        <f t="shared" si="6"/>
        <v>1528600</v>
      </c>
      <c r="D29" s="1">
        <f t="shared" si="7"/>
        <v>8369356</v>
      </c>
      <c r="E29" s="1">
        <f t="shared" si="8"/>
        <v>864424</v>
      </c>
      <c r="F29" s="1">
        <f t="shared" si="11"/>
        <v>0.42260710327089457</v>
      </c>
      <c r="G29" s="1">
        <f t="shared" si="12"/>
        <v>-6926030</v>
      </c>
      <c r="H29" s="1">
        <f t="shared" si="13"/>
        <v>0.86560315990859993</v>
      </c>
      <c r="J29">
        <v>2860476</v>
      </c>
      <c r="K29">
        <v>593722</v>
      </c>
      <c r="L29">
        <v>3293825</v>
      </c>
      <c r="M29">
        <v>340350</v>
      </c>
      <c r="N29">
        <f t="shared" si="9"/>
        <v>-2631740</v>
      </c>
      <c r="T29">
        <f t="shared" si="10"/>
        <v>0</v>
      </c>
      <c r="Z29">
        <f t="shared" si="14"/>
        <v>0</v>
      </c>
    </row>
    <row r="30" spans="1:26" x14ac:dyDescent="0.25">
      <c r="A30" s="1" t="s">
        <v>11</v>
      </c>
      <c r="B30" s="1">
        <f t="shared" si="5"/>
        <v>7280301</v>
      </c>
      <c r="C30" s="1">
        <f t="shared" si="6"/>
        <v>1189499</v>
      </c>
      <c r="D30" s="1">
        <f t="shared" si="7"/>
        <v>10789475</v>
      </c>
      <c r="E30" s="1">
        <f t="shared" si="8"/>
        <v>922296</v>
      </c>
      <c r="F30" s="1">
        <f t="shared" si="11"/>
        <v>0.37801531989132509</v>
      </c>
      <c r="G30" s="1">
        <f t="shared" si="12"/>
        <v>-30480260</v>
      </c>
      <c r="H30" s="1">
        <f t="shared" si="13"/>
        <v>0.67475952259030214</v>
      </c>
      <c r="J30">
        <v>2875577</v>
      </c>
      <c r="K30">
        <v>459554</v>
      </c>
      <c r="L30">
        <v>4246849</v>
      </c>
      <c r="M30">
        <v>363306</v>
      </c>
      <c r="N30">
        <f t="shared" si="9"/>
        <v>-11896190</v>
      </c>
      <c r="T30">
        <f t="shared" si="10"/>
        <v>0</v>
      </c>
      <c r="Z30">
        <f t="shared" si="14"/>
        <v>0</v>
      </c>
    </row>
    <row r="31" spans="1:26" s="7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2AC3-9D80-4096-9D36-672416D3269F}">
  <dimension ref="A1:U34"/>
  <sheetViews>
    <sheetView topLeftCell="H1" workbookViewId="0">
      <selection activeCell="S13" sqref="S13"/>
    </sheetView>
  </sheetViews>
  <sheetFormatPr defaultRowHeight="15" x14ac:dyDescent="0.25"/>
  <cols>
    <col min="1" max="1" width="18.5703125" bestFit="1" customWidth="1"/>
    <col min="7" max="7" width="9.7109375" bestFit="1" customWidth="1"/>
    <col min="14" max="14" width="9.7109375" bestFit="1" customWidth="1"/>
    <col min="21" max="21" width="9.7109375" bestFit="1" customWidth="1"/>
  </cols>
  <sheetData>
    <row r="1" spans="1:21" x14ac:dyDescent="0.25">
      <c r="B1" t="s">
        <v>12</v>
      </c>
      <c r="C1" t="s">
        <v>13</v>
      </c>
      <c r="D1" t="s">
        <v>14</v>
      </c>
      <c r="E1" t="s">
        <v>15</v>
      </c>
      <c r="G1" t="s">
        <v>16</v>
      </c>
      <c r="I1" t="s">
        <v>12</v>
      </c>
      <c r="J1" t="s">
        <v>13</v>
      </c>
      <c r="K1" t="s">
        <v>14</v>
      </c>
      <c r="L1" t="s">
        <v>15</v>
      </c>
      <c r="N1" t="s">
        <v>16</v>
      </c>
      <c r="P1" t="s">
        <v>12</v>
      </c>
      <c r="Q1" t="s">
        <v>13</v>
      </c>
      <c r="R1" t="s">
        <v>14</v>
      </c>
      <c r="S1" t="s">
        <v>15</v>
      </c>
      <c r="U1" t="s">
        <v>16</v>
      </c>
    </row>
    <row r="2" spans="1:21" x14ac:dyDescent="0.25">
      <c r="A2" t="s">
        <v>1</v>
      </c>
      <c r="B2">
        <v>620696</v>
      </c>
      <c r="C2">
        <v>107314</v>
      </c>
      <c r="D2">
        <v>1369925</v>
      </c>
      <c r="E2">
        <v>101918</v>
      </c>
      <c r="G2">
        <f>(B2-D2+E2/2)*10</f>
        <v>-6982700</v>
      </c>
      <c r="I2">
        <v>3104039</v>
      </c>
      <c r="J2">
        <v>538762</v>
      </c>
      <c r="K2">
        <v>6830236</v>
      </c>
      <c r="L2">
        <v>506734</v>
      </c>
      <c r="N2">
        <f>(I2-K2+L2/2)*10</f>
        <v>-34728300</v>
      </c>
      <c r="P2">
        <v>2432116</v>
      </c>
      <c r="Q2">
        <v>401207</v>
      </c>
      <c r="R2">
        <v>5316748</v>
      </c>
      <c r="S2">
        <v>394384</v>
      </c>
      <c r="U2">
        <f>(P2-R2+S2/2)*10</f>
        <v>-26874400</v>
      </c>
    </row>
    <row r="3" spans="1:21" x14ac:dyDescent="0.25">
      <c r="A3" t="s">
        <v>0</v>
      </c>
      <c r="B3">
        <v>897083</v>
      </c>
      <c r="C3">
        <v>201752</v>
      </c>
      <c r="D3">
        <v>1070825</v>
      </c>
      <c r="E3">
        <v>104456</v>
      </c>
      <c r="G3">
        <f t="shared" ref="G3:G13" si="0">(B3-D3+E3/2)*10</f>
        <v>-1215140</v>
      </c>
      <c r="I3">
        <v>4482310</v>
      </c>
      <c r="J3">
        <v>1009223</v>
      </c>
      <c r="K3">
        <v>5340241</v>
      </c>
      <c r="L3">
        <v>520292</v>
      </c>
      <c r="N3">
        <f t="shared" ref="N3:N13" si="1">(I3-K3+L3/2)*10</f>
        <v>-5977850</v>
      </c>
      <c r="P3">
        <v>3504383</v>
      </c>
      <c r="Q3">
        <v>766908</v>
      </c>
      <c r="R3">
        <v>4157863</v>
      </c>
      <c r="S3">
        <v>404347</v>
      </c>
      <c r="U3">
        <f t="shared" ref="U3:U13" si="2">(P3-R3+S3/2)*10</f>
        <v>-4513065</v>
      </c>
    </row>
    <row r="4" spans="1:21" x14ac:dyDescent="0.25">
      <c r="A4" t="s">
        <v>2</v>
      </c>
      <c r="B4">
        <v>714542</v>
      </c>
      <c r="C4">
        <v>93396</v>
      </c>
      <c r="D4">
        <v>1502028</v>
      </c>
      <c r="E4">
        <v>111360</v>
      </c>
      <c r="G4">
        <f t="shared" si="0"/>
        <v>-7318060</v>
      </c>
      <c r="I4">
        <v>3571583</v>
      </c>
      <c r="J4">
        <v>467042</v>
      </c>
      <c r="K4">
        <v>7492325</v>
      </c>
      <c r="L4">
        <v>556850</v>
      </c>
      <c r="N4">
        <f t="shared" si="1"/>
        <v>-36423170</v>
      </c>
      <c r="P4">
        <v>2799779</v>
      </c>
      <c r="Q4">
        <v>344660</v>
      </c>
      <c r="R4">
        <v>5829285</v>
      </c>
      <c r="S4">
        <v>433110</v>
      </c>
      <c r="U4">
        <f t="shared" si="2"/>
        <v>-28129510</v>
      </c>
    </row>
    <row r="5" spans="1:21" x14ac:dyDescent="0.25">
      <c r="A5" t="s">
        <v>3</v>
      </c>
      <c r="B5">
        <v>733799</v>
      </c>
      <c r="C5">
        <v>107479</v>
      </c>
      <c r="D5">
        <v>1465206</v>
      </c>
      <c r="E5">
        <v>110968</v>
      </c>
      <c r="G5">
        <f t="shared" si="0"/>
        <v>-6759230</v>
      </c>
      <c r="I5">
        <v>3666739</v>
      </c>
      <c r="J5">
        <v>536024</v>
      </c>
      <c r="K5">
        <v>7309088</v>
      </c>
      <c r="L5">
        <v>552758</v>
      </c>
      <c r="N5">
        <f t="shared" si="1"/>
        <v>-33659700</v>
      </c>
      <c r="P5">
        <v>2869006</v>
      </c>
      <c r="Q5">
        <v>399429</v>
      </c>
      <c r="R5">
        <v>5691119</v>
      </c>
      <c r="S5">
        <v>430037</v>
      </c>
      <c r="U5">
        <f t="shared" si="2"/>
        <v>-26070945</v>
      </c>
    </row>
    <row r="6" spans="1:21" x14ac:dyDescent="0.25">
      <c r="A6" t="s">
        <v>4</v>
      </c>
      <c r="B6">
        <v>892042</v>
      </c>
      <c r="C6">
        <v>222993</v>
      </c>
      <c r="D6">
        <v>1069244</v>
      </c>
      <c r="E6">
        <v>105702</v>
      </c>
      <c r="G6">
        <f t="shared" si="0"/>
        <v>-1243510</v>
      </c>
      <c r="I6">
        <v>4460548</v>
      </c>
      <c r="J6">
        <v>1113692</v>
      </c>
      <c r="K6">
        <v>5328572</v>
      </c>
      <c r="L6">
        <v>523622</v>
      </c>
      <c r="N6">
        <f t="shared" si="1"/>
        <v>-6062130</v>
      </c>
      <c r="P6">
        <v>3485525</v>
      </c>
      <c r="Q6">
        <v>849516</v>
      </c>
      <c r="R6">
        <v>4149603</v>
      </c>
      <c r="S6">
        <v>407011</v>
      </c>
      <c r="U6">
        <f t="shared" si="2"/>
        <v>-4605725</v>
      </c>
    </row>
    <row r="7" spans="1:21" x14ac:dyDescent="0.25">
      <c r="A7" t="s">
        <v>5</v>
      </c>
      <c r="B7">
        <v>955531</v>
      </c>
      <c r="C7">
        <v>159343</v>
      </c>
      <c r="D7">
        <v>1283446</v>
      </c>
      <c r="E7">
        <v>114249</v>
      </c>
      <c r="G7">
        <f t="shared" si="0"/>
        <v>-2707905</v>
      </c>
      <c r="I7">
        <v>4774150</v>
      </c>
      <c r="J7">
        <v>795332</v>
      </c>
      <c r="K7">
        <v>6402552</v>
      </c>
      <c r="L7">
        <v>571928</v>
      </c>
      <c r="N7">
        <f t="shared" si="1"/>
        <v>-13424380</v>
      </c>
      <c r="P7">
        <v>3734726</v>
      </c>
      <c r="Q7">
        <v>600359</v>
      </c>
      <c r="R7">
        <v>4982104</v>
      </c>
      <c r="S7">
        <v>444362</v>
      </c>
      <c r="U7">
        <f t="shared" si="2"/>
        <v>-10251970</v>
      </c>
    </row>
    <row r="8" spans="1:21" x14ac:dyDescent="0.25">
      <c r="A8" t="s">
        <v>6</v>
      </c>
      <c r="B8">
        <v>701252</v>
      </c>
      <c r="C8">
        <v>138901</v>
      </c>
      <c r="D8">
        <v>873469</v>
      </c>
      <c r="E8">
        <v>85516</v>
      </c>
      <c r="G8">
        <f t="shared" si="0"/>
        <v>-1294590</v>
      </c>
      <c r="I8">
        <v>3500577</v>
      </c>
      <c r="J8">
        <v>693060</v>
      </c>
      <c r="K8">
        <v>4353656</v>
      </c>
      <c r="L8">
        <v>426806</v>
      </c>
      <c r="N8">
        <f t="shared" si="1"/>
        <v>-6396760</v>
      </c>
      <c r="P8">
        <v>2739477</v>
      </c>
      <c r="Q8">
        <v>524886</v>
      </c>
      <c r="R8">
        <v>3396024</v>
      </c>
      <c r="S8">
        <v>331320</v>
      </c>
      <c r="U8">
        <f t="shared" si="2"/>
        <v>-4908870</v>
      </c>
    </row>
    <row r="9" spans="1:21" x14ac:dyDescent="0.25">
      <c r="A9" t="s">
        <v>7</v>
      </c>
      <c r="B9">
        <v>932300</v>
      </c>
      <c r="C9">
        <v>199423</v>
      </c>
      <c r="D9">
        <v>1111600</v>
      </c>
      <c r="E9">
        <v>107434</v>
      </c>
      <c r="G9">
        <f t="shared" si="0"/>
        <v>-1255830</v>
      </c>
      <c r="I9">
        <v>4656947</v>
      </c>
      <c r="J9">
        <v>998019</v>
      </c>
      <c r="K9">
        <v>5542198</v>
      </c>
      <c r="L9">
        <v>536074</v>
      </c>
      <c r="N9">
        <f t="shared" si="1"/>
        <v>-6172140</v>
      </c>
      <c r="P9">
        <v>3642877</v>
      </c>
      <c r="Q9">
        <v>758413</v>
      </c>
      <c r="R9">
        <v>4313258</v>
      </c>
      <c r="S9">
        <v>417216</v>
      </c>
      <c r="U9">
        <f t="shared" si="2"/>
        <v>-4617730</v>
      </c>
    </row>
    <row r="10" spans="1:21" x14ac:dyDescent="0.25">
      <c r="A10" t="s">
        <v>8</v>
      </c>
      <c r="B10">
        <v>898633</v>
      </c>
      <c r="C10">
        <v>218760</v>
      </c>
      <c r="D10">
        <v>1079858</v>
      </c>
      <c r="E10">
        <v>106151</v>
      </c>
      <c r="G10">
        <f t="shared" si="0"/>
        <v>-1281495</v>
      </c>
      <c r="I10">
        <v>4492016</v>
      </c>
      <c r="J10">
        <v>1094413</v>
      </c>
      <c r="K10">
        <v>5380990</v>
      </c>
      <c r="L10">
        <v>526355</v>
      </c>
      <c r="N10">
        <f t="shared" si="1"/>
        <v>-6257965</v>
      </c>
      <c r="P10">
        <v>3511855</v>
      </c>
      <c r="Q10">
        <v>833475</v>
      </c>
      <c r="R10">
        <v>4189722</v>
      </c>
      <c r="S10">
        <v>409540</v>
      </c>
      <c r="U10">
        <f t="shared" si="2"/>
        <v>-4730970</v>
      </c>
    </row>
    <row r="11" spans="1:21" x14ac:dyDescent="0.25">
      <c r="A11" t="s">
        <v>9</v>
      </c>
      <c r="B11">
        <v>796274</v>
      </c>
      <c r="C11">
        <v>161575</v>
      </c>
      <c r="D11">
        <v>1001133</v>
      </c>
      <c r="E11">
        <v>95828</v>
      </c>
      <c r="G11">
        <f t="shared" si="0"/>
        <v>-1569450</v>
      </c>
      <c r="I11">
        <v>3978786</v>
      </c>
      <c r="J11">
        <v>806615</v>
      </c>
      <c r="K11">
        <v>4994723</v>
      </c>
      <c r="L11">
        <v>477098</v>
      </c>
      <c r="N11">
        <f t="shared" si="1"/>
        <v>-7773880</v>
      </c>
      <c r="P11">
        <v>3109386</v>
      </c>
      <c r="Q11">
        <v>610839</v>
      </c>
      <c r="R11">
        <v>3886830</v>
      </c>
      <c r="S11">
        <v>370022</v>
      </c>
      <c r="U11">
        <f t="shared" si="2"/>
        <v>-5924330</v>
      </c>
    </row>
    <row r="12" spans="1:21" x14ac:dyDescent="0.25">
      <c r="A12" t="s">
        <v>10</v>
      </c>
      <c r="B12">
        <v>915616</v>
      </c>
      <c r="C12">
        <v>177536</v>
      </c>
      <c r="D12">
        <v>1064742</v>
      </c>
      <c r="E12">
        <v>108150</v>
      </c>
      <c r="G12">
        <f t="shared" si="0"/>
        <v>-950510</v>
      </c>
      <c r="I12">
        <v>4575299</v>
      </c>
      <c r="J12">
        <v>889699</v>
      </c>
      <c r="K12">
        <v>5307389</v>
      </c>
      <c r="L12">
        <v>539760</v>
      </c>
      <c r="N12">
        <f t="shared" si="1"/>
        <v>-4622100</v>
      </c>
      <c r="P12">
        <v>3573302</v>
      </c>
      <c r="Q12">
        <v>674142</v>
      </c>
      <c r="R12">
        <v>4134456</v>
      </c>
      <c r="S12">
        <v>418697</v>
      </c>
      <c r="U12">
        <f t="shared" si="2"/>
        <v>-3518055</v>
      </c>
    </row>
    <row r="13" spans="1:21" x14ac:dyDescent="0.25">
      <c r="A13" t="s">
        <v>11</v>
      </c>
      <c r="B13">
        <v>948971</v>
      </c>
      <c r="C13">
        <v>137814</v>
      </c>
      <c r="D13">
        <v>1402728</v>
      </c>
      <c r="E13">
        <v>118508</v>
      </c>
      <c r="G13">
        <f t="shared" si="0"/>
        <v>-3945030</v>
      </c>
      <c r="I13">
        <v>4736282</v>
      </c>
      <c r="J13">
        <v>684284</v>
      </c>
      <c r="K13">
        <v>7007274</v>
      </c>
      <c r="L13">
        <v>592499</v>
      </c>
      <c r="N13">
        <f t="shared" si="1"/>
        <v>-19747425</v>
      </c>
      <c r="P13">
        <v>3706367</v>
      </c>
      <c r="Q13">
        <v>514052</v>
      </c>
      <c r="R13">
        <v>5451239</v>
      </c>
      <c r="S13">
        <v>460924</v>
      </c>
      <c r="U13">
        <f t="shared" si="2"/>
        <v>-15144100</v>
      </c>
    </row>
    <row r="21" spans="1:7" x14ac:dyDescent="0.25">
      <c r="A21" s="1"/>
      <c r="B21" s="1" t="s">
        <v>12</v>
      </c>
      <c r="C21" s="1" t="s">
        <v>13</v>
      </c>
      <c r="D21" s="1" t="s">
        <v>14</v>
      </c>
      <c r="E21" s="1" t="s">
        <v>15</v>
      </c>
      <c r="F21" s="1" t="s">
        <v>17</v>
      </c>
      <c r="G21" s="1" t="s">
        <v>16</v>
      </c>
    </row>
    <row r="22" spans="1:7" x14ac:dyDescent="0.25">
      <c r="A22" s="1" t="s">
        <v>1</v>
      </c>
      <c r="B22" s="1">
        <f>B2+I2+P2</f>
        <v>6156851</v>
      </c>
      <c r="C22" s="1">
        <f t="shared" ref="C22:E22" si="3">C2+J2+Q2</f>
        <v>1047283</v>
      </c>
      <c r="D22" s="1">
        <f t="shared" si="3"/>
        <v>13516909</v>
      </c>
      <c r="E22" s="1">
        <f t="shared" si="3"/>
        <v>1003036</v>
      </c>
      <c r="F22" s="1">
        <f>B22/(SUM(B22:D22))</f>
        <v>0.29713036163285794</v>
      </c>
      <c r="G22" s="1">
        <f>(B22-D22+E22/2)*10</f>
        <v>-68585400</v>
      </c>
    </row>
    <row r="23" spans="1:7" x14ac:dyDescent="0.25">
      <c r="A23" s="1" t="s">
        <v>0</v>
      </c>
      <c r="B23" s="1">
        <f t="shared" ref="B23:B33" si="4">B3+I3+P3</f>
        <v>8883776</v>
      </c>
      <c r="C23" s="1">
        <f t="shared" ref="C23:C33" si="5">C3+J3+Q3</f>
        <v>1977883</v>
      </c>
      <c r="D23" s="1">
        <f t="shared" ref="D23:D33" si="6">D3+K3+R3</f>
        <v>10568929</v>
      </c>
      <c r="E23" s="1">
        <f t="shared" ref="E23:E33" si="7">E3+L3+S3</f>
        <v>1029095</v>
      </c>
      <c r="F23" s="1">
        <f t="shared" ref="F23:F33" si="8">B23/(SUM(B23:D23))</f>
        <v>0.41453720261898552</v>
      </c>
      <c r="G23" s="1">
        <f t="shared" ref="G23:G33" si="9">(B23-D23+E23/2)*10</f>
        <v>-11706055</v>
      </c>
    </row>
    <row r="24" spans="1:7" x14ac:dyDescent="0.25">
      <c r="A24" s="1" t="s">
        <v>2</v>
      </c>
      <c r="B24" s="1">
        <f t="shared" si="4"/>
        <v>7085904</v>
      </c>
      <c r="C24" s="1">
        <f t="shared" si="5"/>
        <v>905098</v>
      </c>
      <c r="D24" s="1">
        <f t="shared" si="6"/>
        <v>14823638</v>
      </c>
      <c r="E24" s="1">
        <f t="shared" si="7"/>
        <v>1101320</v>
      </c>
      <c r="F24" s="1">
        <f t="shared" si="8"/>
        <v>0.31058583435899056</v>
      </c>
      <c r="G24" s="1">
        <f t="shared" si="9"/>
        <v>-71870740</v>
      </c>
    </row>
    <row r="25" spans="1:7" x14ac:dyDescent="0.25">
      <c r="A25" s="1" t="s">
        <v>3</v>
      </c>
      <c r="B25" s="1">
        <f t="shared" si="4"/>
        <v>7269544</v>
      </c>
      <c r="C25" s="1">
        <f t="shared" si="5"/>
        <v>1042932</v>
      </c>
      <c r="D25" s="1">
        <f t="shared" si="6"/>
        <v>14465413</v>
      </c>
      <c r="E25" s="1">
        <f t="shared" si="7"/>
        <v>1093763</v>
      </c>
      <c r="F25" s="1">
        <f t="shared" si="8"/>
        <v>0.31914915381315628</v>
      </c>
      <c r="G25" s="1">
        <f t="shared" si="9"/>
        <v>-66489875</v>
      </c>
    </row>
    <row r="26" spans="1:7" x14ac:dyDescent="0.25">
      <c r="A26" s="1" t="s">
        <v>4</v>
      </c>
      <c r="B26" s="1">
        <f t="shared" si="4"/>
        <v>8838115</v>
      </c>
      <c r="C26" s="1">
        <f t="shared" si="5"/>
        <v>2186201</v>
      </c>
      <c r="D26" s="1">
        <f t="shared" si="6"/>
        <v>10547419</v>
      </c>
      <c r="E26" s="1">
        <f t="shared" si="7"/>
        <v>1036335</v>
      </c>
      <c r="F26" s="1">
        <f t="shared" si="8"/>
        <v>0.4097081203714027</v>
      </c>
      <c r="G26" s="1">
        <f t="shared" si="9"/>
        <v>-11911365</v>
      </c>
    </row>
    <row r="27" spans="1:7" x14ac:dyDescent="0.25">
      <c r="A27" s="1" t="s">
        <v>5</v>
      </c>
      <c r="B27" s="1">
        <f t="shared" si="4"/>
        <v>9464407</v>
      </c>
      <c r="C27" s="1">
        <f t="shared" si="5"/>
        <v>1555034</v>
      </c>
      <c r="D27" s="1">
        <f t="shared" si="6"/>
        <v>12668102</v>
      </c>
      <c r="E27" s="1">
        <f t="shared" si="7"/>
        <v>1130539</v>
      </c>
      <c r="F27" s="1">
        <f t="shared" si="8"/>
        <v>0.39955207680256244</v>
      </c>
      <c r="G27" s="1">
        <f t="shared" si="9"/>
        <v>-26384255</v>
      </c>
    </row>
    <row r="28" spans="1:7" x14ac:dyDescent="0.25">
      <c r="A28" s="1" t="s">
        <v>6</v>
      </c>
      <c r="B28" s="1">
        <f t="shared" si="4"/>
        <v>6941306</v>
      </c>
      <c r="C28" s="1">
        <f t="shared" si="5"/>
        <v>1356847</v>
      </c>
      <c r="D28" s="1">
        <f t="shared" si="6"/>
        <v>8623149</v>
      </c>
      <c r="E28" s="1">
        <f t="shared" si="7"/>
        <v>843642</v>
      </c>
      <c r="F28" s="1">
        <f t="shared" si="8"/>
        <v>0.41021110550476553</v>
      </c>
      <c r="G28" s="1">
        <f t="shared" si="9"/>
        <v>-12600220</v>
      </c>
    </row>
    <row r="29" spans="1:7" x14ac:dyDescent="0.25">
      <c r="A29" s="1" t="s">
        <v>7</v>
      </c>
      <c r="B29" s="1">
        <f t="shared" si="4"/>
        <v>9232124</v>
      </c>
      <c r="C29" s="1">
        <f t="shared" si="5"/>
        <v>1955855</v>
      </c>
      <c r="D29" s="1">
        <f t="shared" si="6"/>
        <v>10967056</v>
      </c>
      <c r="E29" s="1">
        <f t="shared" si="7"/>
        <v>1060724</v>
      </c>
      <c r="F29" s="1">
        <f t="shared" si="8"/>
        <v>0.41670545769844192</v>
      </c>
      <c r="G29" s="1">
        <f t="shared" si="9"/>
        <v>-12045700</v>
      </c>
    </row>
    <row r="30" spans="1:7" x14ac:dyDescent="0.25">
      <c r="A30" s="1" t="s">
        <v>8</v>
      </c>
      <c r="B30" s="1">
        <f t="shared" si="4"/>
        <v>8902504</v>
      </c>
      <c r="C30" s="1">
        <f t="shared" si="5"/>
        <v>2146648</v>
      </c>
      <c r="D30" s="1">
        <f t="shared" si="6"/>
        <v>10650570</v>
      </c>
      <c r="E30" s="1">
        <f t="shared" si="7"/>
        <v>1042046</v>
      </c>
      <c r="F30" s="1">
        <f t="shared" si="8"/>
        <v>0.41025889640429497</v>
      </c>
      <c r="G30" s="1">
        <f t="shared" si="9"/>
        <v>-12270430</v>
      </c>
    </row>
    <row r="31" spans="1:7" x14ac:dyDescent="0.25">
      <c r="A31" s="1" t="s">
        <v>9</v>
      </c>
      <c r="B31" s="1">
        <f t="shared" si="4"/>
        <v>7884446</v>
      </c>
      <c r="C31" s="1">
        <f t="shared" si="5"/>
        <v>1579029</v>
      </c>
      <c r="D31" s="1">
        <f t="shared" si="6"/>
        <v>9882686</v>
      </c>
      <c r="E31" s="1">
        <f t="shared" si="7"/>
        <v>942948</v>
      </c>
      <c r="F31" s="1">
        <f t="shared" si="8"/>
        <v>0.40754576579818602</v>
      </c>
      <c r="G31" s="1">
        <f t="shared" si="9"/>
        <v>-15267660</v>
      </c>
    </row>
    <row r="32" spans="1:7" x14ac:dyDescent="0.25">
      <c r="A32" s="1" t="s">
        <v>10</v>
      </c>
      <c r="B32" s="1">
        <f t="shared" si="4"/>
        <v>9064217</v>
      </c>
      <c r="C32" s="1">
        <f t="shared" si="5"/>
        <v>1741377</v>
      </c>
      <c r="D32" s="1">
        <f t="shared" si="6"/>
        <v>10506587</v>
      </c>
      <c r="E32" s="1">
        <f t="shared" si="7"/>
        <v>1066607</v>
      </c>
      <c r="F32" s="1">
        <f t="shared" si="8"/>
        <v>0.42530687028230474</v>
      </c>
      <c r="G32" s="1">
        <f t="shared" si="9"/>
        <v>-9090665</v>
      </c>
    </row>
    <row r="33" spans="1:7" x14ac:dyDescent="0.25">
      <c r="A33" s="8" t="s">
        <v>11</v>
      </c>
      <c r="B33" s="8">
        <f t="shared" si="4"/>
        <v>9391620</v>
      </c>
      <c r="C33" s="8">
        <f t="shared" si="5"/>
        <v>1336150</v>
      </c>
      <c r="D33" s="8">
        <f t="shared" si="6"/>
        <v>13861241</v>
      </c>
      <c r="E33" s="8">
        <f t="shared" si="7"/>
        <v>1171931</v>
      </c>
      <c r="F33" s="8">
        <f t="shared" si="8"/>
        <v>0.38194378781643556</v>
      </c>
      <c r="G33" s="8">
        <f t="shared" si="9"/>
        <v>-38836555</v>
      </c>
    </row>
    <row r="34" spans="1:7" s="7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2972-7330-4B7B-A555-957EB83058FC}">
  <dimension ref="A1:AB48"/>
  <sheetViews>
    <sheetView topLeftCell="K7" workbookViewId="0">
      <selection activeCell="S33" sqref="S33"/>
    </sheetView>
  </sheetViews>
  <sheetFormatPr defaultRowHeight="15" x14ac:dyDescent="0.25"/>
  <cols>
    <col min="2" max="2" width="8" bestFit="1" customWidth="1"/>
    <col min="7" max="7" width="9.7109375" bestFit="1" customWidth="1"/>
  </cols>
  <sheetData>
    <row r="1" spans="1:24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</row>
    <row r="2" spans="1:24" x14ac:dyDescent="0.25">
      <c r="A2" t="s">
        <v>1</v>
      </c>
      <c r="B2">
        <v>6</v>
      </c>
      <c r="C2">
        <v>3</v>
      </c>
      <c r="D2">
        <v>19</v>
      </c>
      <c r="E2">
        <v>1</v>
      </c>
      <c r="F2">
        <f t="shared" ref="F2:F13" si="0">(B2-D2+E2/2)*10</f>
        <v>-125</v>
      </c>
      <c r="H2">
        <v>4</v>
      </c>
      <c r="I2">
        <v>2</v>
      </c>
      <c r="J2">
        <v>21</v>
      </c>
      <c r="K2">
        <v>0</v>
      </c>
      <c r="L2">
        <f t="shared" ref="L2:L13" si="1">(H2-J2+K2/2)*10</f>
        <v>-170</v>
      </c>
      <c r="N2">
        <v>12</v>
      </c>
      <c r="O2">
        <v>0</v>
      </c>
      <c r="P2">
        <v>16</v>
      </c>
      <c r="Q2">
        <v>3</v>
      </c>
      <c r="R2">
        <f t="shared" ref="R2:R13" si="2">(N2-P2+Q2/2)*10</f>
        <v>-25</v>
      </c>
      <c r="T2">
        <v>8</v>
      </c>
      <c r="U2">
        <v>1</v>
      </c>
      <c r="V2">
        <v>17</v>
      </c>
      <c r="W2">
        <v>0</v>
      </c>
      <c r="X2">
        <f t="shared" ref="X2:X13" si="3">(T2-V2+W2/2)*10</f>
        <v>-90</v>
      </c>
    </row>
    <row r="3" spans="1:24" x14ac:dyDescent="0.25">
      <c r="A3" t="s">
        <v>0</v>
      </c>
      <c r="B3">
        <v>8</v>
      </c>
      <c r="C3">
        <v>4</v>
      </c>
      <c r="D3">
        <v>17</v>
      </c>
      <c r="E3">
        <v>1</v>
      </c>
      <c r="F3">
        <f t="shared" si="0"/>
        <v>-85</v>
      </c>
      <c r="H3">
        <v>9</v>
      </c>
      <c r="I3">
        <v>3</v>
      </c>
      <c r="J3">
        <v>16</v>
      </c>
      <c r="K3">
        <v>1</v>
      </c>
      <c r="L3">
        <f t="shared" si="1"/>
        <v>-65</v>
      </c>
      <c r="N3">
        <v>17</v>
      </c>
      <c r="O3">
        <v>1</v>
      </c>
      <c r="P3">
        <v>10</v>
      </c>
      <c r="Q3">
        <v>1</v>
      </c>
      <c r="R3">
        <f t="shared" si="2"/>
        <v>75</v>
      </c>
      <c r="T3">
        <v>12</v>
      </c>
      <c r="U3">
        <v>3</v>
      </c>
      <c r="V3">
        <v>13</v>
      </c>
      <c r="W3">
        <v>1</v>
      </c>
      <c r="X3">
        <f t="shared" si="3"/>
        <v>-5</v>
      </c>
    </row>
    <row r="4" spans="1:24" x14ac:dyDescent="0.25">
      <c r="A4" t="s">
        <v>2</v>
      </c>
      <c r="B4">
        <v>7</v>
      </c>
      <c r="C4">
        <v>1</v>
      </c>
      <c r="D4">
        <v>22</v>
      </c>
      <c r="E4">
        <v>1</v>
      </c>
      <c r="F4">
        <f t="shared" si="0"/>
        <v>-145</v>
      </c>
      <c r="H4">
        <v>10</v>
      </c>
      <c r="I4">
        <v>4</v>
      </c>
      <c r="J4">
        <v>17</v>
      </c>
      <c r="K4">
        <v>3</v>
      </c>
      <c r="L4">
        <f t="shared" si="1"/>
        <v>-55</v>
      </c>
      <c r="N4">
        <v>5</v>
      </c>
      <c r="O4">
        <v>2</v>
      </c>
      <c r="P4">
        <v>23</v>
      </c>
      <c r="Q4">
        <v>2</v>
      </c>
      <c r="R4">
        <f t="shared" si="2"/>
        <v>-170</v>
      </c>
      <c r="T4">
        <v>7</v>
      </c>
      <c r="U4">
        <v>0</v>
      </c>
      <c r="V4">
        <v>23</v>
      </c>
      <c r="W4">
        <v>1</v>
      </c>
      <c r="X4">
        <f t="shared" si="3"/>
        <v>-155</v>
      </c>
    </row>
    <row r="5" spans="1:24" x14ac:dyDescent="0.25">
      <c r="A5" t="s">
        <v>3</v>
      </c>
      <c r="B5">
        <v>10</v>
      </c>
      <c r="C5">
        <v>3</v>
      </c>
      <c r="D5">
        <v>16</v>
      </c>
      <c r="E5">
        <v>1</v>
      </c>
      <c r="F5">
        <f t="shared" si="0"/>
        <v>-55</v>
      </c>
      <c r="H5">
        <v>12</v>
      </c>
      <c r="I5">
        <v>3</v>
      </c>
      <c r="J5">
        <v>15</v>
      </c>
      <c r="K5">
        <v>2</v>
      </c>
      <c r="L5">
        <f t="shared" si="1"/>
        <v>-20</v>
      </c>
      <c r="N5">
        <v>9</v>
      </c>
      <c r="O5">
        <v>1</v>
      </c>
      <c r="P5">
        <v>21</v>
      </c>
      <c r="Q5">
        <v>3</v>
      </c>
      <c r="R5">
        <f t="shared" si="2"/>
        <v>-105</v>
      </c>
      <c r="T5">
        <v>5</v>
      </c>
      <c r="U5">
        <v>3</v>
      </c>
      <c r="V5">
        <v>22</v>
      </c>
      <c r="W5">
        <v>1</v>
      </c>
      <c r="X5">
        <f t="shared" si="3"/>
        <v>-165</v>
      </c>
    </row>
    <row r="6" spans="1:24" x14ac:dyDescent="0.25">
      <c r="A6" t="s">
        <v>4</v>
      </c>
      <c r="B6">
        <v>11</v>
      </c>
      <c r="C6">
        <v>3</v>
      </c>
      <c r="D6">
        <v>14</v>
      </c>
      <c r="E6">
        <v>0</v>
      </c>
      <c r="F6">
        <f t="shared" si="0"/>
        <v>-30</v>
      </c>
      <c r="H6">
        <v>10</v>
      </c>
      <c r="I6">
        <v>4</v>
      </c>
      <c r="J6">
        <v>14</v>
      </c>
      <c r="K6">
        <v>0</v>
      </c>
      <c r="L6">
        <f t="shared" si="1"/>
        <v>-40</v>
      </c>
      <c r="N6">
        <v>17</v>
      </c>
      <c r="O6">
        <v>1</v>
      </c>
      <c r="P6">
        <v>10</v>
      </c>
      <c r="Q6">
        <v>1</v>
      </c>
      <c r="R6">
        <f t="shared" si="2"/>
        <v>75</v>
      </c>
      <c r="T6">
        <v>10</v>
      </c>
      <c r="U6">
        <v>3</v>
      </c>
      <c r="V6">
        <v>15</v>
      </c>
      <c r="W6">
        <v>0</v>
      </c>
      <c r="X6">
        <f t="shared" si="3"/>
        <v>-50</v>
      </c>
    </row>
    <row r="7" spans="1:24" x14ac:dyDescent="0.25">
      <c r="A7" t="s">
        <v>5</v>
      </c>
      <c r="B7">
        <v>12</v>
      </c>
      <c r="C7">
        <v>3</v>
      </c>
      <c r="D7">
        <v>15</v>
      </c>
      <c r="E7">
        <v>1</v>
      </c>
      <c r="F7">
        <f t="shared" si="0"/>
        <v>-25</v>
      </c>
      <c r="H7">
        <v>11</v>
      </c>
      <c r="I7">
        <v>4</v>
      </c>
      <c r="J7">
        <v>16</v>
      </c>
      <c r="K7">
        <v>3</v>
      </c>
      <c r="L7">
        <f t="shared" si="1"/>
        <v>-35</v>
      </c>
      <c r="N7">
        <v>9</v>
      </c>
      <c r="O7">
        <v>3</v>
      </c>
      <c r="P7">
        <v>20</v>
      </c>
      <c r="Q7">
        <v>1</v>
      </c>
      <c r="R7">
        <f t="shared" si="2"/>
        <v>-105</v>
      </c>
      <c r="T7">
        <v>13</v>
      </c>
      <c r="U7">
        <v>2</v>
      </c>
      <c r="V7">
        <v>16</v>
      </c>
      <c r="W7">
        <v>2</v>
      </c>
      <c r="X7">
        <f t="shared" si="3"/>
        <v>-20</v>
      </c>
    </row>
    <row r="8" spans="1:24" x14ac:dyDescent="0.25">
      <c r="A8" t="s">
        <v>6</v>
      </c>
      <c r="B8">
        <v>10</v>
      </c>
      <c r="C8">
        <v>4</v>
      </c>
      <c r="D8">
        <v>15</v>
      </c>
      <c r="E8">
        <v>1</v>
      </c>
      <c r="F8">
        <f t="shared" si="0"/>
        <v>-45</v>
      </c>
      <c r="H8">
        <v>8</v>
      </c>
      <c r="I8">
        <v>4</v>
      </c>
      <c r="J8">
        <v>16</v>
      </c>
      <c r="K8">
        <v>1</v>
      </c>
      <c r="L8">
        <f t="shared" si="1"/>
        <v>-75</v>
      </c>
      <c r="N8">
        <v>13</v>
      </c>
      <c r="O8">
        <v>1</v>
      </c>
      <c r="P8">
        <v>16</v>
      </c>
      <c r="Q8">
        <v>0</v>
      </c>
      <c r="R8">
        <f t="shared" si="2"/>
        <v>-30</v>
      </c>
      <c r="T8">
        <v>15</v>
      </c>
      <c r="U8">
        <v>1</v>
      </c>
      <c r="V8">
        <v>13</v>
      </c>
      <c r="W8">
        <v>1</v>
      </c>
      <c r="X8">
        <f t="shared" si="3"/>
        <v>25</v>
      </c>
    </row>
    <row r="9" spans="1:24" x14ac:dyDescent="0.25">
      <c r="A9" t="s">
        <v>7</v>
      </c>
      <c r="B9">
        <v>10</v>
      </c>
      <c r="C9">
        <v>3</v>
      </c>
      <c r="D9">
        <v>16</v>
      </c>
      <c r="E9">
        <v>0</v>
      </c>
      <c r="F9">
        <f t="shared" si="0"/>
        <v>-60</v>
      </c>
      <c r="H9">
        <v>11</v>
      </c>
      <c r="I9">
        <v>4</v>
      </c>
      <c r="J9">
        <v>14</v>
      </c>
      <c r="K9">
        <v>2</v>
      </c>
      <c r="L9">
        <f t="shared" si="1"/>
        <v>-20</v>
      </c>
      <c r="N9">
        <v>10</v>
      </c>
      <c r="O9">
        <v>2</v>
      </c>
      <c r="P9">
        <v>17</v>
      </c>
      <c r="Q9">
        <v>1</v>
      </c>
      <c r="R9">
        <f t="shared" si="2"/>
        <v>-65</v>
      </c>
      <c r="T9">
        <v>10</v>
      </c>
      <c r="U9">
        <v>3</v>
      </c>
      <c r="V9">
        <v>15</v>
      </c>
      <c r="W9">
        <v>1</v>
      </c>
      <c r="X9">
        <f t="shared" si="3"/>
        <v>-45</v>
      </c>
    </row>
    <row r="10" spans="1:24" x14ac:dyDescent="0.25">
      <c r="A10" t="s">
        <v>8</v>
      </c>
      <c r="B10">
        <v>11</v>
      </c>
      <c r="C10">
        <v>3</v>
      </c>
      <c r="D10">
        <v>14</v>
      </c>
      <c r="E10">
        <v>0</v>
      </c>
      <c r="F10">
        <f t="shared" si="0"/>
        <v>-30</v>
      </c>
      <c r="H10">
        <v>10</v>
      </c>
      <c r="I10">
        <v>4</v>
      </c>
      <c r="J10">
        <v>14</v>
      </c>
      <c r="K10">
        <v>0</v>
      </c>
      <c r="L10">
        <f t="shared" si="1"/>
        <v>-40</v>
      </c>
      <c r="N10">
        <v>17</v>
      </c>
      <c r="O10">
        <v>1</v>
      </c>
      <c r="P10">
        <v>10</v>
      </c>
      <c r="Q10">
        <v>1</v>
      </c>
      <c r="R10">
        <f t="shared" si="2"/>
        <v>75</v>
      </c>
      <c r="T10">
        <v>10</v>
      </c>
      <c r="U10">
        <v>3</v>
      </c>
      <c r="V10">
        <v>15</v>
      </c>
      <c r="W10">
        <v>0</v>
      </c>
      <c r="X10">
        <f t="shared" si="3"/>
        <v>-50</v>
      </c>
    </row>
    <row r="11" spans="1:24" x14ac:dyDescent="0.25">
      <c r="A11" t="s">
        <v>9</v>
      </c>
      <c r="B11">
        <v>2</v>
      </c>
      <c r="C11">
        <v>0</v>
      </c>
      <c r="D11">
        <v>7</v>
      </c>
      <c r="E11">
        <v>0</v>
      </c>
      <c r="F11">
        <f t="shared" si="0"/>
        <v>-50</v>
      </c>
      <c r="H11">
        <v>10</v>
      </c>
      <c r="I11">
        <v>4</v>
      </c>
      <c r="J11">
        <v>14</v>
      </c>
      <c r="K11">
        <v>0</v>
      </c>
      <c r="L11">
        <f t="shared" si="1"/>
        <v>-40</v>
      </c>
      <c r="N11">
        <v>13</v>
      </c>
      <c r="O11">
        <v>0</v>
      </c>
      <c r="P11">
        <v>6</v>
      </c>
      <c r="Q11">
        <v>1</v>
      </c>
      <c r="R11">
        <f t="shared" si="2"/>
        <v>75</v>
      </c>
      <c r="T11">
        <v>12</v>
      </c>
      <c r="U11">
        <v>1</v>
      </c>
      <c r="V11">
        <v>16</v>
      </c>
      <c r="W11">
        <v>1</v>
      </c>
      <c r="X11">
        <f t="shared" si="3"/>
        <v>-35</v>
      </c>
    </row>
    <row r="12" spans="1:24" x14ac:dyDescent="0.25">
      <c r="A12" t="s">
        <v>10</v>
      </c>
      <c r="B12">
        <v>7</v>
      </c>
      <c r="C12">
        <v>2</v>
      </c>
      <c r="D12">
        <v>20</v>
      </c>
      <c r="E12">
        <v>0</v>
      </c>
      <c r="F12">
        <f t="shared" si="0"/>
        <v>-130</v>
      </c>
      <c r="H12">
        <v>11</v>
      </c>
      <c r="I12">
        <v>1</v>
      </c>
      <c r="J12">
        <v>17</v>
      </c>
      <c r="K12">
        <v>0</v>
      </c>
      <c r="L12">
        <f t="shared" si="1"/>
        <v>-60</v>
      </c>
      <c r="N12">
        <v>14</v>
      </c>
      <c r="O12">
        <v>0</v>
      </c>
      <c r="P12">
        <v>10</v>
      </c>
      <c r="Q12">
        <v>1</v>
      </c>
      <c r="R12">
        <f t="shared" si="2"/>
        <v>45</v>
      </c>
      <c r="T12">
        <v>9</v>
      </c>
      <c r="U12">
        <v>3</v>
      </c>
      <c r="V12">
        <v>19</v>
      </c>
      <c r="W12">
        <v>2</v>
      </c>
      <c r="X12">
        <f t="shared" si="3"/>
        <v>-90</v>
      </c>
    </row>
    <row r="13" spans="1:24" x14ac:dyDescent="0.25">
      <c r="A13" t="s">
        <v>11</v>
      </c>
      <c r="B13">
        <v>9</v>
      </c>
      <c r="C13">
        <v>3</v>
      </c>
      <c r="D13">
        <v>20</v>
      </c>
      <c r="E13">
        <v>0</v>
      </c>
      <c r="F13">
        <f t="shared" si="0"/>
        <v>-110</v>
      </c>
      <c r="H13">
        <v>10</v>
      </c>
      <c r="I13">
        <v>2</v>
      </c>
      <c r="J13">
        <v>20</v>
      </c>
      <c r="K13">
        <v>2</v>
      </c>
      <c r="L13">
        <f t="shared" si="1"/>
        <v>-90</v>
      </c>
      <c r="N13">
        <v>13</v>
      </c>
      <c r="O13">
        <v>1</v>
      </c>
      <c r="P13">
        <v>17</v>
      </c>
      <c r="Q13">
        <v>1</v>
      </c>
      <c r="R13">
        <f t="shared" si="2"/>
        <v>-35</v>
      </c>
      <c r="T13">
        <v>11</v>
      </c>
      <c r="U13">
        <v>2</v>
      </c>
      <c r="V13">
        <v>20</v>
      </c>
      <c r="W13">
        <v>1</v>
      </c>
      <c r="X13">
        <f t="shared" si="3"/>
        <v>-85</v>
      </c>
    </row>
    <row r="21" spans="1:28" x14ac:dyDescent="0.25">
      <c r="A21" s="1"/>
      <c r="B21" s="1" t="s">
        <v>12</v>
      </c>
      <c r="C21" s="1" t="s">
        <v>13</v>
      </c>
      <c r="D21" s="1" t="s">
        <v>14</v>
      </c>
      <c r="E21" s="1" t="s">
        <v>15</v>
      </c>
      <c r="F21" s="1" t="s">
        <v>17</v>
      </c>
      <c r="G21" s="1" t="s">
        <v>16</v>
      </c>
      <c r="I21" t="s">
        <v>12</v>
      </c>
      <c r="J21" t="s">
        <v>13</v>
      </c>
      <c r="K21" t="s">
        <v>14</v>
      </c>
      <c r="L21" t="s">
        <v>15</v>
      </c>
      <c r="N21" t="s">
        <v>16</v>
      </c>
      <c r="P21" t="s">
        <v>12</v>
      </c>
      <c r="Q21" t="s">
        <v>13</v>
      </c>
      <c r="R21" t="s">
        <v>14</v>
      </c>
      <c r="S21" t="s">
        <v>15</v>
      </c>
      <c r="U21" t="s">
        <v>16</v>
      </c>
      <c r="W21" t="s">
        <v>12</v>
      </c>
      <c r="X21" t="s">
        <v>13</v>
      </c>
      <c r="Y21" t="s">
        <v>14</v>
      </c>
      <c r="Z21" t="s">
        <v>15</v>
      </c>
      <c r="AB21" t="s">
        <v>16</v>
      </c>
    </row>
    <row r="22" spans="1:28" x14ac:dyDescent="0.25">
      <c r="A22" s="1" t="s">
        <v>1</v>
      </c>
      <c r="B22" s="1">
        <f>B2+H2+N2+T2+I22+P22+W22+P37+I37+B37</f>
        <v>6892636</v>
      </c>
      <c r="C22" s="1">
        <f t="shared" ref="C22:E22" si="4">C2+I2+O2+U2+J22+Q22+X22+Q37+J37+C37</f>
        <v>1159225</v>
      </c>
      <c r="D22" s="1">
        <f t="shared" si="4"/>
        <v>15113495</v>
      </c>
      <c r="E22" s="1">
        <f t="shared" si="4"/>
        <v>1111478</v>
      </c>
      <c r="F22" s="1">
        <f>B22/(SUM(B22:D22))</f>
        <v>0.29754068964016783</v>
      </c>
      <c r="G22" s="1">
        <f>(B22-D22+E22/2)*10</f>
        <v>-76651200</v>
      </c>
      <c r="I22">
        <v>42</v>
      </c>
      <c r="J22">
        <v>7</v>
      </c>
      <c r="K22">
        <v>164</v>
      </c>
      <c r="L22">
        <v>12</v>
      </c>
      <c r="N22">
        <f>(I22-K22+L22/2)*10</f>
        <v>-1160</v>
      </c>
      <c r="P22">
        <v>2778445</v>
      </c>
      <c r="Q22">
        <v>453056</v>
      </c>
      <c r="R22">
        <v>6063207</v>
      </c>
      <c r="S22">
        <v>445654</v>
      </c>
      <c r="U22">
        <f>(P22-R22+S22/2)*10</f>
        <v>-30619350</v>
      </c>
      <c r="AB22">
        <f>(W22-Y22+Z22/2)*10</f>
        <v>0</v>
      </c>
    </row>
    <row r="23" spans="1:28" x14ac:dyDescent="0.25">
      <c r="A23" s="1" t="s">
        <v>0</v>
      </c>
      <c r="B23" s="1">
        <f t="shared" ref="B23:B33" si="5">B3+H3+N3+T3+I23+P23+W23+P38+I38+B38</f>
        <v>9932278</v>
      </c>
      <c r="C23" s="1">
        <f t="shared" ref="C23:C33" si="6">C3+I3+O3+U3+J23+Q23+X23+Q38+J38+C38</f>
        <v>2172141</v>
      </c>
      <c r="D23" s="1">
        <f t="shared" ref="D23:D33" si="7">D3+J3+P3+V3+K23+R23+Y23+R38+K38+D38</f>
        <v>11822048</v>
      </c>
      <c r="E23" s="1">
        <f t="shared" ref="E23:E33" si="8">E3+K3+Q3+W3+L23+S23+Z23+S38+L38+E38</f>
        <v>1144014</v>
      </c>
      <c r="F23" s="1">
        <f t="shared" ref="F23:F33" si="9">B23/(SUM(B23:D23))</f>
        <v>0.41511678259895202</v>
      </c>
      <c r="G23" s="1">
        <f t="shared" ref="G23:G33" si="10">(B23-D23+E23/2)*10</f>
        <v>-13177630</v>
      </c>
      <c r="I23">
        <v>66</v>
      </c>
      <c r="J23">
        <v>15</v>
      </c>
      <c r="K23">
        <v>60</v>
      </c>
      <c r="L23">
        <v>12</v>
      </c>
      <c r="N23">
        <f t="shared" ref="N23:N33" si="11">(I23-K23+L23/2)*10</f>
        <v>120</v>
      </c>
      <c r="P23">
        <v>3997571</v>
      </c>
      <c r="Q23">
        <v>859468</v>
      </c>
      <c r="R23">
        <v>4743560</v>
      </c>
      <c r="S23">
        <v>458708</v>
      </c>
      <c r="U23">
        <f t="shared" ref="U23:U33" si="12">(P23-R23+S23/2)*10</f>
        <v>-5166350</v>
      </c>
      <c r="AB23">
        <f t="shared" ref="AB23:AB33" si="13">(W23-Y23+Z23/2)*10</f>
        <v>0</v>
      </c>
    </row>
    <row r="24" spans="1:28" x14ac:dyDescent="0.25">
      <c r="A24" s="1" t="s">
        <v>2</v>
      </c>
      <c r="B24" s="1">
        <f t="shared" si="5"/>
        <v>7845857</v>
      </c>
      <c r="C24" s="1">
        <f t="shared" si="6"/>
        <v>947495</v>
      </c>
      <c r="D24" s="1">
        <f t="shared" si="7"/>
        <v>16689659</v>
      </c>
      <c r="E24" s="1">
        <f t="shared" si="8"/>
        <v>1224502</v>
      </c>
      <c r="F24" s="1">
        <f t="shared" si="9"/>
        <v>0.30788579104721964</v>
      </c>
      <c r="G24" s="1">
        <f t="shared" si="10"/>
        <v>-82315510</v>
      </c>
      <c r="I24">
        <v>48</v>
      </c>
      <c r="J24">
        <v>4</v>
      </c>
      <c r="K24">
        <v>96</v>
      </c>
      <c r="L24">
        <v>13</v>
      </c>
      <c r="N24">
        <f t="shared" si="11"/>
        <v>-415</v>
      </c>
      <c r="P24">
        <v>3161755</v>
      </c>
      <c r="Q24">
        <v>367378</v>
      </c>
      <c r="R24">
        <v>6696011</v>
      </c>
      <c r="S24">
        <v>491535</v>
      </c>
      <c r="U24">
        <f t="shared" si="12"/>
        <v>-32884885</v>
      </c>
      <c r="AB24">
        <f t="shared" si="13"/>
        <v>0</v>
      </c>
    </row>
    <row r="25" spans="1:28" x14ac:dyDescent="0.25">
      <c r="A25" s="1" t="s">
        <v>3</v>
      </c>
      <c r="B25" s="1">
        <f t="shared" si="5"/>
        <v>8118592</v>
      </c>
      <c r="C25" s="1">
        <f t="shared" si="6"/>
        <v>1120974</v>
      </c>
      <c r="D25" s="1">
        <f t="shared" si="7"/>
        <v>16179894</v>
      </c>
      <c r="E25" s="1">
        <f t="shared" si="8"/>
        <v>1213172</v>
      </c>
      <c r="F25" s="1">
        <f t="shared" si="9"/>
        <v>0.31938491218932269</v>
      </c>
      <c r="G25" s="1">
        <f t="shared" si="10"/>
        <v>-74547160</v>
      </c>
      <c r="I25">
        <v>58</v>
      </c>
      <c r="J25">
        <v>7</v>
      </c>
      <c r="K25">
        <v>83</v>
      </c>
      <c r="L25">
        <v>10</v>
      </c>
      <c r="N25">
        <f t="shared" si="11"/>
        <v>-200</v>
      </c>
      <c r="P25">
        <v>3271768</v>
      </c>
      <c r="Q25">
        <v>437316</v>
      </c>
      <c r="R25">
        <v>6490149</v>
      </c>
      <c r="S25">
        <v>487327</v>
      </c>
      <c r="U25">
        <f t="shared" si="12"/>
        <v>-29747175</v>
      </c>
      <c r="AB25">
        <f t="shared" si="13"/>
        <v>0</v>
      </c>
    </row>
    <row r="26" spans="1:28" x14ac:dyDescent="0.25">
      <c r="A26" s="1" t="s">
        <v>4</v>
      </c>
      <c r="B26" s="1">
        <f t="shared" si="5"/>
        <v>9891801</v>
      </c>
      <c r="C26" s="1">
        <f t="shared" si="6"/>
        <v>2409110</v>
      </c>
      <c r="D26" s="1">
        <f t="shared" si="7"/>
        <v>11781984</v>
      </c>
      <c r="E26" s="1">
        <f t="shared" si="8"/>
        <v>1152253</v>
      </c>
      <c r="F26" s="1">
        <f t="shared" si="9"/>
        <v>0.41073969720002518</v>
      </c>
      <c r="G26" s="1">
        <f t="shared" si="10"/>
        <v>-13140565</v>
      </c>
      <c r="I26">
        <v>62</v>
      </c>
      <c r="J26">
        <v>17</v>
      </c>
      <c r="K26">
        <v>62</v>
      </c>
      <c r="L26">
        <v>11</v>
      </c>
      <c r="N26">
        <f t="shared" si="11"/>
        <v>55</v>
      </c>
      <c r="P26">
        <v>3981359</v>
      </c>
      <c r="Q26">
        <v>954629</v>
      </c>
      <c r="R26">
        <v>4727151</v>
      </c>
      <c r="S26">
        <v>462415</v>
      </c>
      <c r="U26">
        <f t="shared" si="12"/>
        <v>-5145845</v>
      </c>
      <c r="AB26">
        <f t="shared" si="13"/>
        <v>0</v>
      </c>
    </row>
    <row r="27" spans="1:28" x14ac:dyDescent="0.25">
      <c r="A27" s="1" t="s">
        <v>5</v>
      </c>
      <c r="B27" s="1">
        <f t="shared" si="5"/>
        <v>10581075</v>
      </c>
      <c r="C27" s="1">
        <f t="shared" si="6"/>
        <v>1673913</v>
      </c>
      <c r="D27" s="1">
        <f t="shared" si="7"/>
        <v>14150342</v>
      </c>
      <c r="E27" s="1">
        <f t="shared" si="8"/>
        <v>1258202</v>
      </c>
      <c r="F27" s="1">
        <f t="shared" si="9"/>
        <v>0.40071739304148063</v>
      </c>
      <c r="G27" s="1">
        <f t="shared" si="10"/>
        <v>-29401660</v>
      </c>
      <c r="I27">
        <v>65</v>
      </c>
      <c r="J27">
        <v>15</v>
      </c>
      <c r="K27">
        <v>73</v>
      </c>
      <c r="L27">
        <v>7</v>
      </c>
      <c r="N27">
        <f t="shared" si="11"/>
        <v>-45</v>
      </c>
      <c r="P27">
        <v>4259954</v>
      </c>
      <c r="Q27">
        <v>657521</v>
      </c>
      <c r="R27">
        <v>5677273</v>
      </c>
      <c r="S27">
        <v>504575</v>
      </c>
      <c r="U27">
        <f t="shared" si="12"/>
        <v>-11650315</v>
      </c>
      <c r="AB27">
        <f t="shared" si="13"/>
        <v>0</v>
      </c>
    </row>
    <row r="28" spans="1:28" x14ac:dyDescent="0.25">
      <c r="A28" s="1" t="s">
        <v>6</v>
      </c>
      <c r="B28" s="1">
        <f t="shared" si="5"/>
        <v>6866960</v>
      </c>
      <c r="C28" s="1">
        <f t="shared" si="6"/>
        <v>1341964</v>
      </c>
      <c r="D28" s="1">
        <f t="shared" si="7"/>
        <v>8492427</v>
      </c>
      <c r="E28" s="1">
        <f t="shared" si="8"/>
        <v>826558</v>
      </c>
      <c r="F28" s="1">
        <f t="shared" si="9"/>
        <v>0.41116194731791456</v>
      </c>
      <c r="G28" s="1">
        <f t="shared" si="10"/>
        <v>-12121880</v>
      </c>
      <c r="I28">
        <v>39</v>
      </c>
      <c r="J28">
        <v>5</v>
      </c>
      <c r="K28">
        <v>34</v>
      </c>
      <c r="L28">
        <v>7</v>
      </c>
      <c r="N28">
        <f t="shared" si="11"/>
        <v>85</v>
      </c>
      <c r="P28">
        <v>2766504</v>
      </c>
      <c r="Q28">
        <v>529271</v>
      </c>
      <c r="R28">
        <v>3411346</v>
      </c>
      <c r="S28">
        <v>331816</v>
      </c>
      <c r="U28">
        <f t="shared" si="12"/>
        <v>-4789340</v>
      </c>
      <c r="AB28">
        <f t="shared" si="13"/>
        <v>0</v>
      </c>
    </row>
    <row r="29" spans="1:28" x14ac:dyDescent="0.25">
      <c r="A29" s="1" t="s">
        <v>7</v>
      </c>
      <c r="B29" s="1">
        <f t="shared" si="5"/>
        <v>10317952</v>
      </c>
      <c r="C29" s="1">
        <f t="shared" si="6"/>
        <v>2139389</v>
      </c>
      <c r="D29" s="1">
        <f t="shared" si="7"/>
        <v>12258723</v>
      </c>
      <c r="E29" s="1">
        <f t="shared" si="8"/>
        <v>1180333</v>
      </c>
      <c r="F29" s="1">
        <f t="shared" si="9"/>
        <v>0.41745934951455055</v>
      </c>
      <c r="G29" s="1">
        <f t="shared" si="10"/>
        <v>-13506045</v>
      </c>
      <c r="I29">
        <v>64</v>
      </c>
      <c r="J29">
        <v>12</v>
      </c>
      <c r="K29">
        <v>65</v>
      </c>
      <c r="L29">
        <v>10</v>
      </c>
      <c r="N29">
        <f t="shared" si="11"/>
        <v>40</v>
      </c>
      <c r="P29">
        <v>4152651</v>
      </c>
      <c r="Q29">
        <v>846379</v>
      </c>
      <c r="R29">
        <v>4918370</v>
      </c>
      <c r="S29">
        <v>473863</v>
      </c>
      <c r="U29">
        <f t="shared" si="12"/>
        <v>-5287875</v>
      </c>
      <c r="AB29">
        <f t="shared" si="13"/>
        <v>0</v>
      </c>
    </row>
    <row r="30" spans="1:28" x14ac:dyDescent="0.25">
      <c r="A30" s="1" t="s">
        <v>8</v>
      </c>
      <c r="B30" s="1">
        <f t="shared" si="5"/>
        <v>9967213</v>
      </c>
      <c r="C30" s="1">
        <f t="shared" si="6"/>
        <v>2359187</v>
      </c>
      <c r="D30" s="1">
        <f t="shared" si="7"/>
        <v>11906329</v>
      </c>
      <c r="E30" s="1">
        <f t="shared" si="8"/>
        <v>1160386</v>
      </c>
      <c r="F30" s="1">
        <f t="shared" si="9"/>
        <v>0.41131203175672043</v>
      </c>
      <c r="G30" s="1">
        <f t="shared" si="10"/>
        <v>-13589230</v>
      </c>
      <c r="I30">
        <v>59</v>
      </c>
      <c r="J30">
        <v>17</v>
      </c>
      <c r="K30">
        <v>66</v>
      </c>
      <c r="L30">
        <v>12</v>
      </c>
      <c r="N30">
        <f t="shared" si="11"/>
        <v>-10</v>
      </c>
      <c r="P30">
        <v>4011615</v>
      </c>
      <c r="Q30">
        <v>934086</v>
      </c>
      <c r="R30">
        <v>4777474</v>
      </c>
      <c r="S30">
        <v>465672</v>
      </c>
      <c r="U30">
        <f t="shared" si="12"/>
        <v>-5330230</v>
      </c>
      <c r="AB30">
        <f t="shared" si="13"/>
        <v>0</v>
      </c>
    </row>
    <row r="31" spans="1:28" x14ac:dyDescent="0.25">
      <c r="A31" s="1" t="s">
        <v>9</v>
      </c>
      <c r="B31" s="1">
        <f t="shared" si="5"/>
        <v>7909252</v>
      </c>
      <c r="C31" s="1">
        <f t="shared" si="6"/>
        <v>1553320</v>
      </c>
      <c r="D31" s="1">
        <f t="shared" si="7"/>
        <v>10082495</v>
      </c>
      <c r="E31" s="1">
        <f t="shared" si="8"/>
        <v>950023</v>
      </c>
      <c r="F31" s="1">
        <f t="shared" si="9"/>
        <v>0.40466742835928882</v>
      </c>
      <c r="G31" s="1">
        <f t="shared" si="10"/>
        <v>-16982315</v>
      </c>
      <c r="I31">
        <v>59</v>
      </c>
      <c r="J31">
        <v>14</v>
      </c>
      <c r="K31">
        <v>67</v>
      </c>
      <c r="L31">
        <v>11</v>
      </c>
      <c r="N31">
        <f t="shared" si="11"/>
        <v>-25</v>
      </c>
      <c r="P31">
        <v>3185453</v>
      </c>
      <c r="Q31">
        <v>613105</v>
      </c>
      <c r="R31">
        <v>4047654</v>
      </c>
      <c r="S31">
        <v>381383</v>
      </c>
      <c r="U31">
        <f t="shared" si="12"/>
        <v>-6715095</v>
      </c>
      <c r="AB31">
        <f t="shared" si="13"/>
        <v>0</v>
      </c>
    </row>
    <row r="32" spans="1:28" x14ac:dyDescent="0.25">
      <c r="A32" s="1" t="s">
        <v>10</v>
      </c>
      <c r="B32" s="1">
        <f t="shared" si="5"/>
        <v>9826538</v>
      </c>
      <c r="C32" s="1">
        <f t="shared" si="6"/>
        <v>1837798</v>
      </c>
      <c r="D32" s="1">
        <f t="shared" si="7"/>
        <v>11395207</v>
      </c>
      <c r="E32" s="1">
        <f t="shared" si="8"/>
        <v>1151585</v>
      </c>
      <c r="F32" s="1">
        <f t="shared" si="9"/>
        <v>0.42613758650811079</v>
      </c>
      <c r="G32" s="1">
        <f t="shared" si="10"/>
        <v>-9928765</v>
      </c>
      <c r="I32">
        <v>59</v>
      </c>
      <c r="J32">
        <v>15</v>
      </c>
      <c r="K32">
        <v>74</v>
      </c>
      <c r="L32">
        <v>10</v>
      </c>
      <c r="N32">
        <f t="shared" si="11"/>
        <v>-100</v>
      </c>
      <c r="P32">
        <v>3953529</v>
      </c>
      <c r="Q32">
        <v>725047</v>
      </c>
      <c r="R32">
        <v>4572980</v>
      </c>
      <c r="S32">
        <v>462651</v>
      </c>
      <c r="U32">
        <f t="shared" si="12"/>
        <v>-3881255</v>
      </c>
      <c r="AB32">
        <f t="shared" si="13"/>
        <v>0</v>
      </c>
    </row>
    <row r="33" spans="1:28" x14ac:dyDescent="0.25">
      <c r="A33" s="8" t="s">
        <v>11</v>
      </c>
      <c r="B33" s="1">
        <f t="shared" si="5"/>
        <v>10495421</v>
      </c>
      <c r="C33" s="1">
        <f t="shared" si="6"/>
        <v>1428934</v>
      </c>
      <c r="D33" s="1">
        <f t="shared" si="7"/>
        <v>15480987</v>
      </c>
      <c r="E33" s="1">
        <f t="shared" si="8"/>
        <v>1304162</v>
      </c>
      <c r="F33" s="8">
        <f t="shared" si="9"/>
        <v>0.38296989689090544</v>
      </c>
      <c r="G33" s="8">
        <f t="shared" si="10"/>
        <v>-43334850</v>
      </c>
      <c r="I33">
        <v>67</v>
      </c>
      <c r="J33">
        <v>10</v>
      </c>
      <c r="K33">
        <v>81</v>
      </c>
      <c r="L33">
        <v>7</v>
      </c>
      <c r="N33">
        <f t="shared" si="11"/>
        <v>-105</v>
      </c>
      <c r="P33">
        <v>4224054</v>
      </c>
      <c r="Q33">
        <v>559320</v>
      </c>
      <c r="R33">
        <v>6213007</v>
      </c>
      <c r="S33">
        <v>523301</v>
      </c>
      <c r="U33">
        <f t="shared" si="12"/>
        <v>-17273025</v>
      </c>
      <c r="AB33">
        <f t="shared" si="13"/>
        <v>0</v>
      </c>
    </row>
    <row r="34" spans="1:28" s="7" customFormat="1" x14ac:dyDescent="0.25"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6" spans="1:28" x14ac:dyDescent="0.25">
      <c r="B36" t="s">
        <v>12</v>
      </c>
      <c r="C36" t="s">
        <v>13</v>
      </c>
      <c r="D36" t="s">
        <v>14</v>
      </c>
      <c r="E36" t="s">
        <v>15</v>
      </c>
      <c r="G36" t="s">
        <v>16</v>
      </c>
      <c r="I36" t="s">
        <v>12</v>
      </c>
      <c r="J36" t="s">
        <v>13</v>
      </c>
      <c r="K36" t="s">
        <v>14</v>
      </c>
      <c r="L36" t="s">
        <v>15</v>
      </c>
      <c r="N36" t="s">
        <v>16</v>
      </c>
      <c r="P36" t="s">
        <v>12</v>
      </c>
      <c r="Q36" t="s">
        <v>13</v>
      </c>
      <c r="R36" t="s">
        <v>14</v>
      </c>
      <c r="S36" t="s">
        <v>15</v>
      </c>
      <c r="U36" t="s">
        <v>16</v>
      </c>
    </row>
    <row r="37" spans="1:28" x14ac:dyDescent="0.25">
      <c r="B37">
        <v>3427623</v>
      </c>
      <c r="C37">
        <v>587691</v>
      </c>
      <c r="D37">
        <v>7538178</v>
      </c>
      <c r="E37">
        <v>554603</v>
      </c>
      <c r="G37">
        <f>(B37-D37+E37/2)*10</f>
        <v>-38332535</v>
      </c>
      <c r="N37">
        <f>(I37-K37+L37/2)*10</f>
        <v>0</v>
      </c>
      <c r="P37">
        <v>686496</v>
      </c>
      <c r="Q37">
        <v>118465</v>
      </c>
      <c r="R37">
        <v>1511873</v>
      </c>
      <c r="S37">
        <v>111205</v>
      </c>
      <c r="U37">
        <f>(P37-R37+S37/2)*10</f>
        <v>-7697745</v>
      </c>
    </row>
    <row r="38" spans="1:28" x14ac:dyDescent="0.25">
      <c r="B38">
        <v>4942898</v>
      </c>
      <c r="C38">
        <v>1093761</v>
      </c>
      <c r="D38">
        <v>5896071</v>
      </c>
      <c r="E38">
        <v>570667</v>
      </c>
      <c r="G38">
        <f t="shared" ref="G38:G48" si="14">(B38-D38+E38/2)*10</f>
        <v>-6678395</v>
      </c>
      <c r="N38">
        <f t="shared" ref="N38:N48" si="15">(I38-K38+L38/2)*10</f>
        <v>0</v>
      </c>
      <c r="P38">
        <v>991697</v>
      </c>
      <c r="Q38">
        <v>218886</v>
      </c>
      <c r="R38">
        <v>1182301</v>
      </c>
      <c r="S38">
        <v>114623</v>
      </c>
      <c r="U38">
        <f t="shared" ref="U38:U48" si="16">(P38-R38+S38/2)*10</f>
        <v>-1332925</v>
      </c>
    </row>
    <row r="39" spans="1:28" x14ac:dyDescent="0.25">
      <c r="B39">
        <v>3901850</v>
      </c>
      <c r="C39">
        <v>483317</v>
      </c>
      <c r="D39">
        <v>8324201</v>
      </c>
      <c r="E39">
        <v>610276</v>
      </c>
      <c r="G39">
        <f t="shared" si="14"/>
        <v>-41172130</v>
      </c>
      <c r="N39">
        <f t="shared" si="15"/>
        <v>0</v>
      </c>
      <c r="P39">
        <v>782175</v>
      </c>
      <c r="Q39">
        <v>96789</v>
      </c>
      <c r="R39">
        <v>1669266</v>
      </c>
      <c r="S39">
        <v>122671</v>
      </c>
      <c r="U39">
        <f t="shared" si="16"/>
        <v>-8257555</v>
      </c>
    </row>
    <row r="40" spans="1:28" x14ac:dyDescent="0.25">
      <c r="B40">
        <v>4037219</v>
      </c>
      <c r="C40">
        <v>569712</v>
      </c>
      <c r="D40">
        <v>8071143</v>
      </c>
      <c r="E40">
        <v>604262</v>
      </c>
      <c r="G40">
        <f t="shared" si="14"/>
        <v>-37317930</v>
      </c>
      <c r="N40">
        <f t="shared" si="15"/>
        <v>0</v>
      </c>
      <c r="P40">
        <v>809511</v>
      </c>
      <c r="Q40">
        <v>113929</v>
      </c>
      <c r="R40">
        <v>1618445</v>
      </c>
      <c r="S40">
        <v>121566</v>
      </c>
      <c r="U40">
        <f t="shared" si="16"/>
        <v>-7481510</v>
      </c>
    </row>
    <row r="41" spans="1:28" x14ac:dyDescent="0.25">
      <c r="B41">
        <v>4923224</v>
      </c>
      <c r="C41">
        <v>1211652</v>
      </c>
      <c r="D41">
        <v>5876018</v>
      </c>
      <c r="E41">
        <v>574546</v>
      </c>
      <c r="G41">
        <f t="shared" si="14"/>
        <v>-6655210</v>
      </c>
      <c r="N41">
        <f t="shared" si="15"/>
        <v>0</v>
      </c>
      <c r="P41">
        <v>987108</v>
      </c>
      <c r="Q41">
        <v>242801</v>
      </c>
      <c r="R41">
        <v>1178700</v>
      </c>
      <c r="S41">
        <v>115280</v>
      </c>
      <c r="U41">
        <f t="shared" si="16"/>
        <v>-1339520</v>
      </c>
    </row>
    <row r="42" spans="1:28" x14ac:dyDescent="0.25">
      <c r="B42">
        <v>5266036</v>
      </c>
      <c r="C42">
        <v>846736</v>
      </c>
      <c r="D42">
        <v>7056643</v>
      </c>
      <c r="E42">
        <v>627647</v>
      </c>
      <c r="G42">
        <f t="shared" si="14"/>
        <v>-14767835</v>
      </c>
      <c r="N42">
        <f t="shared" si="15"/>
        <v>0</v>
      </c>
      <c r="P42">
        <v>1054975</v>
      </c>
      <c r="Q42">
        <v>169629</v>
      </c>
      <c r="R42">
        <v>1416286</v>
      </c>
      <c r="S42">
        <v>125966</v>
      </c>
      <c r="U42">
        <f t="shared" si="16"/>
        <v>-2983280</v>
      </c>
    </row>
    <row r="43" spans="1:28" x14ac:dyDescent="0.25">
      <c r="B43">
        <v>3414353</v>
      </c>
      <c r="C43">
        <v>677008</v>
      </c>
      <c r="D43">
        <v>4231338</v>
      </c>
      <c r="E43">
        <v>411971</v>
      </c>
      <c r="G43">
        <f t="shared" si="14"/>
        <v>-6109995</v>
      </c>
      <c r="N43">
        <f t="shared" si="15"/>
        <v>0</v>
      </c>
      <c r="P43">
        <v>686018</v>
      </c>
      <c r="Q43">
        <v>135670</v>
      </c>
      <c r="R43">
        <v>849649</v>
      </c>
      <c r="S43">
        <v>82761</v>
      </c>
      <c r="U43">
        <f t="shared" si="16"/>
        <v>-1222505</v>
      </c>
    </row>
    <row r="44" spans="1:28" x14ac:dyDescent="0.25">
      <c r="B44">
        <v>5135229</v>
      </c>
      <c r="C44">
        <v>1076865</v>
      </c>
      <c r="D44">
        <v>6114586</v>
      </c>
      <c r="E44">
        <v>588282</v>
      </c>
      <c r="G44">
        <f t="shared" si="14"/>
        <v>-6852160</v>
      </c>
      <c r="N44">
        <f t="shared" si="15"/>
        <v>0</v>
      </c>
      <c r="P44">
        <v>1029967</v>
      </c>
      <c r="Q44">
        <v>216121</v>
      </c>
      <c r="R44">
        <v>1225640</v>
      </c>
      <c r="S44">
        <v>118174</v>
      </c>
      <c r="U44">
        <f t="shared" si="16"/>
        <v>-1365860</v>
      </c>
    </row>
    <row r="45" spans="1:28" x14ac:dyDescent="0.25">
      <c r="B45">
        <v>4960858</v>
      </c>
      <c r="C45">
        <v>1187235</v>
      </c>
      <c r="D45">
        <v>5937491</v>
      </c>
      <c r="E45">
        <v>578685</v>
      </c>
      <c r="G45">
        <f t="shared" si="14"/>
        <v>-6872905</v>
      </c>
      <c r="N45">
        <f t="shared" si="15"/>
        <v>0</v>
      </c>
      <c r="P45">
        <v>994633</v>
      </c>
      <c r="Q45">
        <v>237838</v>
      </c>
      <c r="R45">
        <v>1191245</v>
      </c>
      <c r="S45">
        <v>116016</v>
      </c>
      <c r="U45">
        <f t="shared" si="16"/>
        <v>-1386040</v>
      </c>
    </row>
    <row r="46" spans="1:28" x14ac:dyDescent="0.25">
      <c r="B46">
        <v>3935183</v>
      </c>
      <c r="C46">
        <v>783149</v>
      </c>
      <c r="D46">
        <v>5026272</v>
      </c>
      <c r="E46">
        <v>473433</v>
      </c>
      <c r="G46">
        <f t="shared" si="14"/>
        <v>-8543725</v>
      </c>
      <c r="N46">
        <f t="shared" si="15"/>
        <v>0</v>
      </c>
      <c r="P46">
        <v>788520</v>
      </c>
      <c r="Q46">
        <v>157047</v>
      </c>
      <c r="R46">
        <v>1008459</v>
      </c>
      <c r="S46">
        <v>95194</v>
      </c>
      <c r="U46">
        <f t="shared" si="16"/>
        <v>-1723420</v>
      </c>
    </row>
    <row r="47" spans="1:28" x14ac:dyDescent="0.25">
      <c r="B47">
        <v>4891913</v>
      </c>
      <c r="C47">
        <v>926728</v>
      </c>
      <c r="D47">
        <v>5681257</v>
      </c>
      <c r="E47">
        <v>573981</v>
      </c>
      <c r="G47">
        <f t="shared" si="14"/>
        <v>-5023535</v>
      </c>
      <c r="N47">
        <f t="shared" si="15"/>
        <v>0</v>
      </c>
      <c r="P47">
        <v>980996</v>
      </c>
      <c r="Q47">
        <v>186002</v>
      </c>
      <c r="R47">
        <v>1140830</v>
      </c>
      <c r="S47">
        <v>114940</v>
      </c>
      <c r="U47">
        <f t="shared" si="16"/>
        <v>-1023640</v>
      </c>
    </row>
    <row r="48" spans="1:28" x14ac:dyDescent="0.25">
      <c r="B48">
        <v>5223734</v>
      </c>
      <c r="C48">
        <v>724150</v>
      </c>
      <c r="D48">
        <v>7719823</v>
      </c>
      <c r="E48">
        <v>650582</v>
      </c>
      <c r="G48">
        <f t="shared" si="14"/>
        <v>-21707980</v>
      </c>
      <c r="N48">
        <f t="shared" si="15"/>
        <v>0</v>
      </c>
      <c r="P48">
        <v>1047523</v>
      </c>
      <c r="Q48">
        <v>145446</v>
      </c>
      <c r="R48">
        <v>1547999</v>
      </c>
      <c r="S48">
        <v>130268</v>
      </c>
      <c r="U48">
        <f t="shared" si="16"/>
        <v>-4353420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4D11-A05D-4D78-AF56-9F7AC3169C89}">
  <dimension ref="A1:R34"/>
  <sheetViews>
    <sheetView workbookViewId="0">
      <selection activeCell="O22" sqref="O22"/>
    </sheetView>
  </sheetViews>
  <sheetFormatPr defaultRowHeight="15" x14ac:dyDescent="0.25"/>
  <cols>
    <col min="1" max="1" width="18.5703125" bestFit="1" customWidth="1"/>
    <col min="6" max="6" width="12" bestFit="1" customWidth="1"/>
    <col min="7" max="7" width="9.7109375" bestFit="1" customWidth="1"/>
    <col min="13" max="13" width="9.7109375" bestFit="1" customWidth="1"/>
    <col min="18" max="18" width="9.7109375" bestFit="1" customWidth="1"/>
  </cols>
  <sheetData>
    <row r="1" spans="1:18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1</v>
      </c>
      <c r="B2">
        <v>2767448</v>
      </c>
      <c r="C2">
        <v>448025</v>
      </c>
      <c r="D2">
        <v>6044568</v>
      </c>
      <c r="E2">
        <v>443273</v>
      </c>
      <c r="F2">
        <f t="shared" ref="F2:F13" si="0">(B2-D2+E2/2)*10</f>
        <v>-30554835</v>
      </c>
      <c r="H2">
        <v>721548</v>
      </c>
      <c r="I2">
        <v>123163</v>
      </c>
      <c r="J2">
        <v>1586612</v>
      </c>
      <c r="K2">
        <v>116540</v>
      </c>
      <c r="L2">
        <f t="shared" ref="L2:L13" si="1">(H2-J2+K2/2)*10</f>
        <v>-8067940</v>
      </c>
      <c r="N2">
        <v>3529551</v>
      </c>
      <c r="O2">
        <v>603223</v>
      </c>
      <c r="P2">
        <v>7769449</v>
      </c>
      <c r="Q2">
        <v>569542</v>
      </c>
      <c r="R2">
        <f t="shared" ref="R2:R13" si="2">(N2-P2+Q2/2)*10</f>
        <v>-39551270</v>
      </c>
    </row>
    <row r="3" spans="1:18" x14ac:dyDescent="0.25">
      <c r="A3" t="s">
        <v>0</v>
      </c>
      <c r="B3">
        <v>3983518</v>
      </c>
      <c r="C3">
        <v>849359</v>
      </c>
      <c r="D3">
        <v>4724343</v>
      </c>
      <c r="E3">
        <v>456076</v>
      </c>
      <c r="F3">
        <f t="shared" si="0"/>
        <v>-5127870</v>
      </c>
      <c r="H3">
        <v>1039541</v>
      </c>
      <c r="I3">
        <v>228184</v>
      </c>
      <c r="J3">
        <v>1241406</v>
      </c>
      <c r="K3">
        <v>119940</v>
      </c>
      <c r="L3">
        <f t="shared" si="1"/>
        <v>-1418950</v>
      </c>
      <c r="N3">
        <v>5091964</v>
      </c>
      <c r="O3">
        <v>1118514</v>
      </c>
      <c r="P3">
        <v>6075305</v>
      </c>
      <c r="Q3">
        <v>585787</v>
      </c>
      <c r="R3">
        <f t="shared" si="2"/>
        <v>-6904475</v>
      </c>
    </row>
    <row r="4" spans="1:18" x14ac:dyDescent="0.25">
      <c r="A4" t="s">
        <v>2</v>
      </c>
      <c r="B4">
        <v>3130014</v>
      </c>
      <c r="C4">
        <v>353025</v>
      </c>
      <c r="D4">
        <v>6699544</v>
      </c>
      <c r="E4">
        <v>488437</v>
      </c>
      <c r="F4">
        <f t="shared" si="0"/>
        <v>-33253115</v>
      </c>
      <c r="H4">
        <v>813876</v>
      </c>
      <c r="I4">
        <v>98013</v>
      </c>
      <c r="J4">
        <v>1761570</v>
      </c>
      <c r="K4">
        <v>128256</v>
      </c>
      <c r="L4">
        <f t="shared" si="1"/>
        <v>-8835660</v>
      </c>
      <c r="N4">
        <v>3994782</v>
      </c>
      <c r="O4">
        <v>480950</v>
      </c>
      <c r="P4">
        <v>8611840</v>
      </c>
      <c r="Q4">
        <v>627057</v>
      </c>
      <c r="R4">
        <f t="shared" si="2"/>
        <v>-43035295</v>
      </c>
    </row>
    <row r="5" spans="1:18" x14ac:dyDescent="0.25">
      <c r="A5" t="s">
        <v>3</v>
      </c>
      <c r="B5">
        <v>3259726</v>
      </c>
      <c r="C5">
        <v>424585</v>
      </c>
      <c r="D5">
        <v>6466443</v>
      </c>
      <c r="E5">
        <v>483722</v>
      </c>
      <c r="F5">
        <f t="shared" si="0"/>
        <v>-29648560</v>
      </c>
      <c r="H5">
        <v>850885</v>
      </c>
      <c r="I5">
        <v>117547</v>
      </c>
      <c r="J5">
        <v>1696443</v>
      </c>
      <c r="K5">
        <v>127173</v>
      </c>
      <c r="L5">
        <f t="shared" si="1"/>
        <v>-7819715</v>
      </c>
      <c r="N5">
        <v>4159334</v>
      </c>
      <c r="O5">
        <v>576273</v>
      </c>
      <c r="P5">
        <v>8312812</v>
      </c>
      <c r="Q5">
        <v>621678</v>
      </c>
      <c r="R5">
        <f t="shared" si="2"/>
        <v>-38426390</v>
      </c>
    </row>
    <row r="6" spans="1:18" x14ac:dyDescent="0.25">
      <c r="A6" t="s">
        <v>4</v>
      </c>
      <c r="B6">
        <v>3967673</v>
      </c>
      <c r="C6">
        <v>942717</v>
      </c>
      <c r="D6">
        <v>4710078</v>
      </c>
      <c r="E6">
        <v>459870</v>
      </c>
      <c r="F6">
        <f t="shared" si="0"/>
        <v>-5124700</v>
      </c>
      <c r="H6">
        <v>1035599</v>
      </c>
      <c r="I6">
        <v>252744</v>
      </c>
      <c r="J6">
        <v>1237434</v>
      </c>
      <c r="K6">
        <v>120826</v>
      </c>
      <c r="L6">
        <f t="shared" si="1"/>
        <v>-1414220</v>
      </c>
      <c r="N6">
        <v>5069121</v>
      </c>
      <c r="O6">
        <v>1240549</v>
      </c>
      <c r="P6">
        <v>6056347</v>
      </c>
      <c r="Q6">
        <v>589751</v>
      </c>
      <c r="R6">
        <f t="shared" si="2"/>
        <v>-6923505</v>
      </c>
    </row>
    <row r="7" spans="1:18" x14ac:dyDescent="0.25">
      <c r="A7" t="s">
        <v>5</v>
      </c>
      <c r="B7">
        <v>4242094</v>
      </c>
      <c r="C7">
        <v>641704</v>
      </c>
      <c r="D7">
        <v>5654985</v>
      </c>
      <c r="E7">
        <v>500839</v>
      </c>
      <c r="F7">
        <f t="shared" si="0"/>
        <v>-11624715</v>
      </c>
      <c r="H7">
        <v>1107454</v>
      </c>
      <c r="I7">
        <v>174656</v>
      </c>
      <c r="J7">
        <v>1484885</v>
      </c>
      <c r="K7">
        <v>131695</v>
      </c>
      <c r="L7">
        <f t="shared" si="1"/>
        <v>-3115835</v>
      </c>
      <c r="N7">
        <v>5421660</v>
      </c>
      <c r="O7">
        <v>855924</v>
      </c>
      <c r="P7">
        <v>7269339</v>
      </c>
      <c r="Q7">
        <v>642252</v>
      </c>
      <c r="R7">
        <f t="shared" si="2"/>
        <v>-15265530</v>
      </c>
    </row>
    <row r="8" spans="1:18" x14ac:dyDescent="0.25">
      <c r="A8" t="s">
        <v>6</v>
      </c>
      <c r="B8">
        <v>2454051</v>
      </c>
      <c r="C8">
        <v>468083</v>
      </c>
      <c r="D8">
        <v>3005392</v>
      </c>
      <c r="E8">
        <v>291747</v>
      </c>
      <c r="F8">
        <f t="shared" si="0"/>
        <v>-4054675</v>
      </c>
      <c r="H8">
        <v>639442</v>
      </c>
      <c r="I8">
        <v>126467</v>
      </c>
      <c r="J8">
        <v>790972</v>
      </c>
      <c r="K8">
        <v>76746</v>
      </c>
      <c r="L8">
        <f t="shared" si="1"/>
        <v>-1131570</v>
      </c>
      <c r="N8">
        <v>3137123</v>
      </c>
      <c r="O8">
        <v>618718</v>
      </c>
      <c r="P8">
        <v>3867471</v>
      </c>
      <c r="Q8">
        <v>375841</v>
      </c>
      <c r="R8">
        <f t="shared" si="2"/>
        <v>-5424275</v>
      </c>
    </row>
    <row r="9" spans="1:18" x14ac:dyDescent="0.25">
      <c r="A9" t="s">
        <v>7</v>
      </c>
      <c r="B9">
        <v>4136571</v>
      </c>
      <c r="C9">
        <v>833152</v>
      </c>
      <c r="D9">
        <v>4899016</v>
      </c>
      <c r="E9">
        <v>470706</v>
      </c>
      <c r="F9">
        <f t="shared" si="0"/>
        <v>-5270920</v>
      </c>
      <c r="H9">
        <v>1079229</v>
      </c>
      <c r="I9">
        <v>223497</v>
      </c>
      <c r="J9">
        <v>1287666</v>
      </c>
      <c r="K9">
        <v>122967</v>
      </c>
      <c r="L9">
        <f t="shared" si="1"/>
        <v>-1469535</v>
      </c>
      <c r="N9">
        <v>5290285</v>
      </c>
      <c r="O9">
        <v>1097832</v>
      </c>
      <c r="P9">
        <v>6296873</v>
      </c>
      <c r="Q9">
        <v>604819</v>
      </c>
      <c r="R9">
        <f t="shared" si="2"/>
        <v>-7041785</v>
      </c>
    </row>
    <row r="10" spans="1:18" x14ac:dyDescent="0.25">
      <c r="A10" t="s">
        <v>8</v>
      </c>
      <c r="B10">
        <v>3999348</v>
      </c>
      <c r="C10">
        <v>921623</v>
      </c>
      <c r="D10">
        <v>4760346</v>
      </c>
      <c r="E10">
        <v>462414</v>
      </c>
      <c r="F10">
        <f t="shared" si="0"/>
        <v>-5297910</v>
      </c>
      <c r="H10">
        <v>1042775</v>
      </c>
      <c r="I10">
        <v>246991</v>
      </c>
      <c r="J10">
        <v>1252169</v>
      </c>
      <c r="K10">
        <v>121419</v>
      </c>
      <c r="L10">
        <f t="shared" si="1"/>
        <v>-1486845</v>
      </c>
      <c r="N10">
        <v>5107456</v>
      </c>
      <c r="O10">
        <v>1211918</v>
      </c>
      <c r="P10">
        <v>6124847</v>
      </c>
      <c r="Q10">
        <v>592929</v>
      </c>
      <c r="R10">
        <f t="shared" si="2"/>
        <v>-7209265</v>
      </c>
    </row>
    <row r="11" spans="1:18" x14ac:dyDescent="0.25">
      <c r="A11" t="s">
        <v>9</v>
      </c>
      <c r="B11">
        <v>2882064</v>
      </c>
      <c r="C11">
        <v>549576</v>
      </c>
      <c r="D11">
        <v>3696100</v>
      </c>
      <c r="E11">
        <v>346262</v>
      </c>
      <c r="F11">
        <f t="shared" si="0"/>
        <v>-6409050</v>
      </c>
      <c r="H11">
        <v>751004</v>
      </c>
      <c r="I11">
        <v>148005</v>
      </c>
      <c r="J11">
        <v>969859</v>
      </c>
      <c r="K11">
        <v>90969</v>
      </c>
      <c r="L11">
        <f t="shared" si="1"/>
        <v>-1733705</v>
      </c>
      <c r="N11">
        <v>3682463</v>
      </c>
      <c r="O11">
        <v>726968</v>
      </c>
      <c r="P11">
        <v>4748542</v>
      </c>
      <c r="Q11">
        <v>443503</v>
      </c>
      <c r="R11">
        <f t="shared" si="2"/>
        <v>-8443275</v>
      </c>
    </row>
    <row r="12" spans="1:18" x14ac:dyDescent="0.25">
      <c r="A12" t="s">
        <v>10</v>
      </c>
      <c r="B12">
        <v>3814015</v>
      </c>
      <c r="C12">
        <v>689988</v>
      </c>
      <c r="D12">
        <v>4411214</v>
      </c>
      <c r="E12">
        <v>445107</v>
      </c>
      <c r="F12">
        <f t="shared" si="0"/>
        <v>-3746455</v>
      </c>
      <c r="H12">
        <v>997508</v>
      </c>
      <c r="I12">
        <v>187011</v>
      </c>
      <c r="J12">
        <v>1160641</v>
      </c>
      <c r="K12">
        <v>117112</v>
      </c>
      <c r="L12">
        <f t="shared" si="1"/>
        <v>-1045770</v>
      </c>
      <c r="N12">
        <v>4884306</v>
      </c>
      <c r="O12">
        <v>913747</v>
      </c>
      <c r="P12">
        <v>5675892</v>
      </c>
      <c r="Q12">
        <v>571421</v>
      </c>
      <c r="R12">
        <f t="shared" si="2"/>
        <v>-5058755</v>
      </c>
    </row>
    <row r="13" spans="1:18" x14ac:dyDescent="0.25">
      <c r="A13" t="s">
        <v>11</v>
      </c>
      <c r="B13">
        <v>4208745</v>
      </c>
      <c r="C13">
        <v>543608</v>
      </c>
      <c r="D13">
        <v>6184707</v>
      </c>
      <c r="E13">
        <v>519426</v>
      </c>
      <c r="F13">
        <f t="shared" si="0"/>
        <v>-17162490</v>
      </c>
      <c r="H13">
        <v>1098494</v>
      </c>
      <c r="I13">
        <v>148901</v>
      </c>
      <c r="J13">
        <v>1624049</v>
      </c>
      <c r="K13">
        <v>136393</v>
      </c>
      <c r="L13">
        <f t="shared" si="1"/>
        <v>-4573585</v>
      </c>
      <c r="N13">
        <v>5378924</v>
      </c>
      <c r="O13">
        <v>730208</v>
      </c>
      <c r="P13">
        <v>7950060</v>
      </c>
      <c r="Q13">
        <v>666923</v>
      </c>
      <c r="R13">
        <f t="shared" si="2"/>
        <v>-22376745</v>
      </c>
    </row>
    <row r="21" spans="1:13" x14ac:dyDescent="0.25">
      <c r="A21" s="1"/>
      <c r="B21" s="1" t="s">
        <v>12</v>
      </c>
      <c r="C21" s="1" t="s">
        <v>13</v>
      </c>
      <c r="D21" s="1" t="s">
        <v>14</v>
      </c>
      <c r="E21" s="1" t="s">
        <v>15</v>
      </c>
      <c r="F21" s="1" t="s">
        <v>17</v>
      </c>
      <c r="G21" s="1" t="s">
        <v>16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</row>
    <row r="22" spans="1:13" x14ac:dyDescent="0.25">
      <c r="A22" s="1" t="s">
        <v>1</v>
      </c>
      <c r="B22" s="1">
        <f>B2+H2+N2+I22</f>
        <v>7018547</v>
      </c>
      <c r="C22" s="1">
        <f t="shared" ref="C22:E22" si="3">C2+I2+O2+J22</f>
        <v>1174411</v>
      </c>
      <c r="D22" s="1">
        <f t="shared" si="3"/>
        <v>15400629</v>
      </c>
      <c r="E22" s="1">
        <f t="shared" si="3"/>
        <v>1129355</v>
      </c>
      <c r="F22" s="1">
        <f>B22/(SUM(B22:D22))</f>
        <v>0.2974768948867334</v>
      </c>
      <c r="G22" s="1">
        <f>(B22-D22+E22/2)*10</f>
        <v>-78174045</v>
      </c>
      <c r="M22">
        <f t="shared" ref="M22:M33" si="4">(I22-K22+L22/2)*10</f>
        <v>0</v>
      </c>
    </row>
    <row r="23" spans="1:13" x14ac:dyDescent="0.25">
      <c r="A23" s="1" t="s">
        <v>0</v>
      </c>
      <c r="B23" s="1">
        <f t="shared" ref="B23:B33" si="5">B3+H3+N3+I23</f>
        <v>10115023</v>
      </c>
      <c r="C23" s="1">
        <f t="shared" ref="C23:C33" si="6">C3+I3+O3+J23</f>
        <v>2196057</v>
      </c>
      <c r="D23" s="1">
        <f t="shared" ref="D23:D33" si="7">D3+J3+P3+K23</f>
        <v>12041054</v>
      </c>
      <c r="E23" s="1">
        <f t="shared" ref="E23:E33" si="8">E3+K3+Q3+L23</f>
        <v>1161803</v>
      </c>
      <c r="F23" s="1">
        <f t="shared" ref="F23:F33" si="9">B23/(SUM(B23:D23))</f>
        <v>0.4153649532316141</v>
      </c>
      <c r="G23" s="1">
        <f t="shared" ref="G23:G33" si="10">(B23-D23+E23/2)*10</f>
        <v>-13451295</v>
      </c>
      <c r="M23">
        <f t="shared" si="4"/>
        <v>0</v>
      </c>
    </row>
    <row r="24" spans="1:13" x14ac:dyDescent="0.25">
      <c r="A24" s="1" t="s">
        <v>2</v>
      </c>
      <c r="B24" s="1">
        <f t="shared" si="5"/>
        <v>7938672</v>
      </c>
      <c r="C24" s="1">
        <f t="shared" si="6"/>
        <v>931988</v>
      </c>
      <c r="D24" s="1">
        <f t="shared" si="7"/>
        <v>17072954</v>
      </c>
      <c r="E24" s="1">
        <f t="shared" si="8"/>
        <v>1243750</v>
      </c>
      <c r="F24" s="1">
        <f t="shared" si="9"/>
        <v>0.30599715213154188</v>
      </c>
      <c r="G24" s="1">
        <f t="shared" si="10"/>
        <v>-85124070</v>
      </c>
      <c r="M24">
        <f t="shared" si="4"/>
        <v>0</v>
      </c>
    </row>
    <row r="25" spans="1:13" x14ac:dyDescent="0.25">
      <c r="A25" s="1" t="s">
        <v>3</v>
      </c>
      <c r="B25" s="1">
        <f t="shared" si="5"/>
        <v>8269945</v>
      </c>
      <c r="C25" s="1">
        <f t="shared" si="6"/>
        <v>1118405</v>
      </c>
      <c r="D25" s="1">
        <f t="shared" si="7"/>
        <v>16475698</v>
      </c>
      <c r="E25" s="1">
        <f t="shared" si="8"/>
        <v>1232573</v>
      </c>
      <c r="F25" s="1">
        <f t="shared" si="9"/>
        <v>0.3197467387935562</v>
      </c>
      <c r="G25" s="1">
        <f t="shared" si="10"/>
        <v>-75894665</v>
      </c>
      <c r="M25">
        <f t="shared" si="4"/>
        <v>0</v>
      </c>
    </row>
    <row r="26" spans="1:13" x14ac:dyDescent="0.25">
      <c r="A26" s="1" t="s">
        <v>4</v>
      </c>
      <c r="B26" s="1">
        <f t="shared" si="5"/>
        <v>10072393</v>
      </c>
      <c r="C26" s="1">
        <f t="shared" si="6"/>
        <v>2436010</v>
      </c>
      <c r="D26" s="1">
        <f t="shared" si="7"/>
        <v>12003859</v>
      </c>
      <c r="E26" s="1">
        <f t="shared" si="8"/>
        <v>1170447</v>
      </c>
      <c r="F26" s="1">
        <f t="shared" si="9"/>
        <v>0.41091242415734625</v>
      </c>
      <c r="G26" s="1">
        <f t="shared" si="10"/>
        <v>-13462425</v>
      </c>
      <c r="M26">
        <f t="shared" si="4"/>
        <v>0</v>
      </c>
    </row>
    <row r="27" spans="1:13" x14ac:dyDescent="0.25">
      <c r="A27" s="1" t="s">
        <v>5</v>
      </c>
      <c r="B27" s="1">
        <f t="shared" si="5"/>
        <v>10771208</v>
      </c>
      <c r="C27" s="1">
        <f t="shared" si="6"/>
        <v>1672284</v>
      </c>
      <c r="D27" s="1">
        <f t="shared" si="7"/>
        <v>14409209</v>
      </c>
      <c r="E27" s="1">
        <f t="shared" si="8"/>
        <v>1274786</v>
      </c>
      <c r="F27" s="1">
        <f t="shared" si="9"/>
        <v>0.40112195789913274</v>
      </c>
      <c r="G27" s="1">
        <f t="shared" si="10"/>
        <v>-30006080</v>
      </c>
      <c r="M27">
        <f t="shared" si="4"/>
        <v>0</v>
      </c>
    </row>
    <row r="28" spans="1:13" x14ac:dyDescent="0.25">
      <c r="A28" s="1" t="s">
        <v>6</v>
      </c>
      <c r="B28" s="1">
        <f t="shared" si="5"/>
        <v>6230616</v>
      </c>
      <c r="C28" s="1">
        <f t="shared" si="6"/>
        <v>1213268</v>
      </c>
      <c r="D28" s="1">
        <f t="shared" si="7"/>
        <v>7663835</v>
      </c>
      <c r="E28" s="1">
        <f t="shared" si="8"/>
        <v>744334</v>
      </c>
      <c r="F28" s="1">
        <f t="shared" si="9"/>
        <v>0.41241275403652927</v>
      </c>
      <c r="G28" s="1">
        <f t="shared" si="10"/>
        <v>-10610520</v>
      </c>
      <c r="M28">
        <f t="shared" si="4"/>
        <v>0</v>
      </c>
    </row>
    <row r="29" spans="1:13" x14ac:dyDescent="0.25">
      <c r="A29" s="1" t="s">
        <v>7</v>
      </c>
      <c r="B29" s="1">
        <f t="shared" si="5"/>
        <v>10506085</v>
      </c>
      <c r="C29" s="1">
        <f t="shared" si="6"/>
        <v>2154481</v>
      </c>
      <c r="D29" s="1">
        <f t="shared" si="7"/>
        <v>12483555</v>
      </c>
      <c r="E29" s="1">
        <f t="shared" si="8"/>
        <v>1198492</v>
      </c>
      <c r="F29" s="1">
        <f t="shared" si="9"/>
        <v>0.41783465009574206</v>
      </c>
      <c r="G29" s="1">
        <f t="shared" si="10"/>
        <v>-13782240</v>
      </c>
      <c r="M29">
        <f t="shared" si="4"/>
        <v>0</v>
      </c>
    </row>
    <row r="30" spans="1:13" x14ac:dyDescent="0.25">
      <c r="A30" s="1" t="s">
        <v>8</v>
      </c>
      <c r="B30" s="1">
        <f t="shared" si="5"/>
        <v>10149579</v>
      </c>
      <c r="C30" s="1">
        <f t="shared" si="6"/>
        <v>2380532</v>
      </c>
      <c r="D30" s="1">
        <f t="shared" si="7"/>
        <v>12137362</v>
      </c>
      <c r="E30" s="1">
        <f t="shared" si="8"/>
        <v>1176762</v>
      </c>
      <c r="F30" s="1">
        <f t="shared" si="9"/>
        <v>0.4114559687569132</v>
      </c>
      <c r="G30" s="1">
        <f t="shared" si="10"/>
        <v>-13994020</v>
      </c>
      <c r="M30">
        <f t="shared" si="4"/>
        <v>0</v>
      </c>
    </row>
    <row r="31" spans="1:13" x14ac:dyDescent="0.25">
      <c r="A31" s="1" t="s">
        <v>9</v>
      </c>
      <c r="B31" s="1">
        <f t="shared" si="5"/>
        <v>7315531</v>
      </c>
      <c r="C31" s="1">
        <f t="shared" si="6"/>
        <v>1424549</v>
      </c>
      <c r="D31" s="1">
        <f t="shared" si="7"/>
        <v>9414501</v>
      </c>
      <c r="E31" s="1">
        <f t="shared" si="8"/>
        <v>880734</v>
      </c>
      <c r="F31" s="1">
        <f t="shared" si="9"/>
        <v>0.40295785399839301</v>
      </c>
      <c r="G31" s="1">
        <f t="shared" si="10"/>
        <v>-16586030</v>
      </c>
      <c r="M31">
        <f t="shared" si="4"/>
        <v>0</v>
      </c>
    </row>
    <row r="32" spans="1:13" x14ac:dyDescent="0.25">
      <c r="A32" s="1" t="s">
        <v>10</v>
      </c>
      <c r="B32" s="1">
        <f t="shared" si="5"/>
        <v>9695829</v>
      </c>
      <c r="C32" s="1">
        <f t="shared" si="6"/>
        <v>1790746</v>
      </c>
      <c r="D32" s="1">
        <f t="shared" si="7"/>
        <v>11247747</v>
      </c>
      <c r="E32" s="1">
        <f t="shared" si="8"/>
        <v>1133640</v>
      </c>
      <c r="F32" s="1">
        <f t="shared" si="9"/>
        <v>0.42648419425043771</v>
      </c>
      <c r="G32" s="1">
        <f t="shared" si="10"/>
        <v>-9850980</v>
      </c>
      <c r="M32">
        <f t="shared" si="4"/>
        <v>0</v>
      </c>
    </row>
    <row r="33" spans="1:13" x14ac:dyDescent="0.25">
      <c r="A33" s="8" t="s">
        <v>11</v>
      </c>
      <c r="B33" s="1">
        <f t="shared" si="5"/>
        <v>10686163</v>
      </c>
      <c r="C33" s="1">
        <f t="shared" si="6"/>
        <v>1422717</v>
      </c>
      <c r="D33" s="1">
        <f t="shared" si="7"/>
        <v>15758816</v>
      </c>
      <c r="E33" s="1">
        <f t="shared" si="8"/>
        <v>1322742</v>
      </c>
      <c r="F33" s="8">
        <f t="shared" si="9"/>
        <v>0.38346058461381233</v>
      </c>
      <c r="G33" s="8">
        <f t="shared" si="10"/>
        <v>-44112820</v>
      </c>
      <c r="M33">
        <f t="shared" si="4"/>
        <v>0</v>
      </c>
    </row>
    <row r="34" spans="1:13" s="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Ogólnie</vt:lpstr>
      <vt:lpstr>1 Talia</vt:lpstr>
      <vt:lpstr>2 Talie</vt:lpstr>
      <vt:lpstr>3 Talie</vt:lpstr>
      <vt:lpstr>4 Talie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2018-12-30T13:48:31Z</dcterms:modified>
</cp:coreProperties>
</file>