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onika Wolska\Desktop\Coding\Excel\"/>
    </mc:Choice>
  </mc:AlternateContent>
  <xr:revisionPtr revIDLastSave="0" documentId="13_ncr:1_{49A5DCF5-B6A1-4EEA-96EB-2E2DE96483BB}" xr6:coauthVersionLast="47" xr6:coauthVersionMax="47" xr10:uidLastSave="{00000000-0000-0000-0000-000000000000}"/>
  <bookViews>
    <workbookView xWindow="2910" yWindow="60" windowWidth="25815" windowHeight="14910" activeTab="1" xr2:uid="{00000000-000D-0000-FFFF-FFFF00000000}"/>
  </bookViews>
  <sheets>
    <sheet name="Zadanie" sheetId="1" r:id="rId1"/>
    <sheet name="Dane" sheetId="2" r:id="rId2"/>
  </sheets>
  <definedNames>
    <definedName name="solver_adj" localSheetId="1" hidden="1">Dane!$K$7,Dane!$K$15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Dane!$K$15</definedName>
    <definedName name="solver_lhs2" localSheetId="1" hidden="1">Dane!$K$15</definedName>
    <definedName name="solver_lhs3" localSheetId="1" hidden="1">Dane!$K$23</definedName>
    <definedName name="solver_lhs4" localSheetId="1" hidden="1">Dane!$K$7</definedName>
    <definedName name="solver_lhs5" localSheetId="1" hidden="1">Dane!$K$7</definedName>
    <definedName name="solver_lhs6" localSheetId="1" hidden="1">Dane!$L$23</definedName>
    <definedName name="solver_lhs7" localSheetId="1" hidden="1">Dane!$M$23</definedName>
    <definedName name="solver_lhs8" localSheetId="1" hidden="1">Dane!$N$23</definedName>
    <definedName name="solver_lhs9" localSheetId="1" hidden="1">Dane!$O$23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9</definedName>
    <definedName name="solver_nwt" localSheetId="1" hidden="1">1</definedName>
    <definedName name="solver_opt" localSheetId="1" hidden="1">Dane!$K$29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el4" localSheetId="1" hidden="1">1</definedName>
    <definedName name="solver_rel5" localSheetId="1" hidden="1">4</definedName>
    <definedName name="solver_rel6" localSheetId="1" hidden="1">3</definedName>
    <definedName name="solver_rel7" localSheetId="1" hidden="1">3</definedName>
    <definedName name="solver_rel8" localSheetId="1" hidden="1">3</definedName>
    <definedName name="solver_rel9" localSheetId="1" hidden="1">3</definedName>
    <definedName name="solver_rhs1" localSheetId="1" hidden="1">Dane!$C$20</definedName>
    <definedName name="solver_rhs2" localSheetId="1" hidden="1">"całkowita"</definedName>
    <definedName name="solver_rhs3" localSheetId="1" hidden="1">Dane!$C$12</definedName>
    <definedName name="solver_rhs4" localSheetId="1" hidden="1">Dane!$C$19</definedName>
    <definedName name="solver_rhs5" localSheetId="1" hidden="1">"całkowita"</definedName>
    <definedName name="solver_rhs6" localSheetId="1" hidden="1">Dane!$D$12</definedName>
    <definedName name="solver_rhs7" localSheetId="1" hidden="1">Dane!$E$12</definedName>
    <definedName name="solver_rhs8" localSheetId="1" hidden="1">Dane!$F$12</definedName>
    <definedName name="solver_rhs9" localSheetId="1" hidden="1">Dane!$G$12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" i="2" l="1"/>
  <c r="M24" i="2"/>
  <c r="N24" i="2"/>
  <c r="L24" i="2"/>
  <c r="K24" i="2"/>
  <c r="L23" i="2"/>
  <c r="M23" i="2"/>
  <c r="N23" i="2"/>
  <c r="O23" i="2"/>
  <c r="K23" i="2"/>
  <c r="P18" i="2"/>
  <c r="P17" i="2"/>
  <c r="O19" i="2"/>
  <c r="K19" i="2"/>
  <c r="K11" i="2"/>
  <c r="P10" i="2"/>
  <c r="P9" i="2"/>
  <c r="L19" i="2"/>
  <c r="M19" i="2"/>
  <c r="N19" i="2"/>
  <c r="L11" i="2"/>
  <c r="M11" i="2"/>
  <c r="N11" i="2"/>
  <c r="O11" i="2"/>
  <c r="P11" i="2" l="1"/>
  <c r="P19" i="2"/>
  <c r="K29" i="2" l="1"/>
</calcChain>
</file>

<file path=xl/sharedStrings.xml><?xml version="1.0" encoding="utf-8"?>
<sst xmlns="http://schemas.openxmlformats.org/spreadsheetml/2006/main" count="63" uniqueCount="33">
  <si>
    <t>Liczba mieszkańców</t>
  </si>
  <si>
    <t>Bloki</t>
  </si>
  <si>
    <t>Typ</t>
  </si>
  <si>
    <t>11-kondygnacyjny</t>
  </si>
  <si>
    <t>6-kondygnacyjny</t>
  </si>
  <si>
    <t>Liczba M1</t>
  </si>
  <si>
    <t>Liczba M2</t>
  </si>
  <si>
    <t>Liczba M3</t>
  </si>
  <si>
    <t>Liczba M4</t>
  </si>
  <si>
    <t>Liczba M5</t>
  </si>
  <si>
    <t>M1</t>
  </si>
  <si>
    <t>M2</t>
  </si>
  <si>
    <t>M3</t>
  </si>
  <si>
    <t>M4</t>
  </si>
  <si>
    <t>M5</t>
  </si>
  <si>
    <t>Min limity ilości mieszkań</t>
  </si>
  <si>
    <t>Max limity budynków</t>
  </si>
  <si>
    <t>Koszt na 1m^2</t>
  </si>
  <si>
    <t>Powierzchnia mieszkalna</t>
  </si>
  <si>
    <t>Problemy</t>
  </si>
  <si>
    <t>znaleźć liczbę bloków 11-kondygnacyjnych aby był jak najniższy koszt budowy</t>
  </si>
  <si>
    <t>które typy mieszkań wystąpią w rozwiązaniu optymalnym w liczbie większej od min limitu</t>
  </si>
  <si>
    <t>Rozwiązanie</t>
  </si>
  <si>
    <t>Musimy znaleźć minimalny koszt budowy przy spełenieniu wszystkich wymagań</t>
  </si>
  <si>
    <t>Koszt mieszkań</t>
  </si>
  <si>
    <t xml:space="preserve">Koszt   </t>
  </si>
  <si>
    <t>Suma</t>
  </si>
  <si>
    <t>Typ11-kondygnacyjny</t>
  </si>
  <si>
    <t>Liczba mieszkań</t>
  </si>
  <si>
    <t>Powierzchnia mieszkań</t>
  </si>
  <si>
    <t xml:space="preserve">Liczba bloków </t>
  </si>
  <si>
    <t>Liczba mieszkań obu bloków</t>
  </si>
  <si>
    <t>Czy liczba więsza od limitu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</si>
</sst>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43" fontId="0" fillId="2" borderId="1" xfId="1" applyFont="1" applyFill="1" applyBorder="1"/>
    <xf numFmtId="43" fontId="0" fillId="0" borderId="1" xfId="1" applyFont="1" applyBorder="1"/>
    <xf numFmtId="43" fontId="0" fillId="0" borderId="0" xfId="1" applyFont="1"/>
    <xf numFmtId="43" fontId="0" fillId="0" borderId="4" xfId="1" applyFont="1" applyBorder="1"/>
    <xf numFmtId="43" fontId="0" fillId="2" borderId="1" xfId="1" applyFont="1" applyFill="1" applyBorder="1" applyAlignment="1">
      <alignment horizontal="center"/>
    </xf>
    <xf numFmtId="43" fontId="1" fillId="2" borderId="1" xfId="1" applyFont="1" applyFill="1" applyBorder="1" applyAlignment="1">
      <alignment horizontal="center"/>
    </xf>
    <xf numFmtId="43" fontId="1" fillId="0" borderId="1" xfId="1" applyFont="1" applyBorder="1"/>
    <xf numFmtId="43" fontId="0" fillId="2" borderId="6" xfId="1" applyFont="1" applyFill="1" applyBorder="1" applyAlignment="1">
      <alignment horizontal="center"/>
    </xf>
    <xf numFmtId="43" fontId="0" fillId="2" borderId="7" xfId="1" applyFont="1" applyFill="1" applyBorder="1" applyAlignment="1">
      <alignment horizontal="center"/>
    </xf>
    <xf numFmtId="43" fontId="0" fillId="2" borderId="8" xfId="1" applyFont="1" applyFill="1" applyBorder="1" applyAlignment="1">
      <alignment horizontal="center"/>
    </xf>
    <xf numFmtId="43" fontId="0" fillId="0" borderId="3" xfId="1" applyFont="1" applyBorder="1"/>
    <xf numFmtId="43" fontId="0" fillId="0" borderId="0" xfId="1" applyFont="1" applyBorder="1"/>
    <xf numFmtId="43" fontId="0" fillId="2" borderId="2" xfId="1" applyFont="1" applyFill="1" applyBorder="1"/>
    <xf numFmtId="43" fontId="0" fillId="2" borderId="0" xfId="1" applyFont="1" applyFill="1"/>
    <xf numFmtId="43" fontId="0" fillId="2" borderId="4" xfId="1" applyFont="1" applyFill="1" applyBorder="1"/>
    <xf numFmtId="43" fontId="1" fillId="2" borderId="5" xfId="1" applyFont="1" applyFill="1" applyBorder="1"/>
    <xf numFmtId="43" fontId="1" fillId="2" borderId="2" xfId="1" applyFont="1" applyFill="1" applyBorder="1"/>
    <xf numFmtId="43" fontId="0" fillId="2" borderId="3" xfId="1" applyFont="1" applyFill="1" applyBorder="1"/>
    <xf numFmtId="43" fontId="1" fillId="2" borderId="1" xfId="1" applyFont="1" applyFill="1" applyBorder="1"/>
    <xf numFmtId="43" fontId="0" fillId="3" borderId="1" xfId="1" applyFont="1" applyFill="1" applyBorder="1"/>
    <xf numFmtId="43" fontId="0" fillId="3" borderId="2" xfId="1" applyFont="1" applyFill="1" applyBorder="1"/>
    <xf numFmtId="43" fontId="0" fillId="3" borderId="4" xfId="1" applyFont="1" applyFill="1" applyBorder="1"/>
  </cellXfs>
  <cellStyles count="2">
    <cellStyle name="Dziesiętny" xfId="1" builtinId="3"/>
    <cellStyle name="Normalny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371475</xdr:colOff>
      <xdr:row>35</xdr:row>
      <xdr:rowOff>104775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36D550E-B3C0-DC35-87C3-7BCE54A90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48275" cy="6772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5BC9B-AFA2-4BEB-B158-CEC31D68F9AB}">
  <dimension ref="B2:P29"/>
  <sheetViews>
    <sheetView tabSelected="1" workbookViewId="0">
      <selection activeCell="N26" sqref="N26"/>
    </sheetView>
  </sheetViews>
  <sheetFormatPr defaultRowHeight="15" x14ac:dyDescent="0.25"/>
  <cols>
    <col min="1" max="1" width="9.140625" style="3"/>
    <col min="2" max="2" width="18.85546875" style="3" bestFit="1" customWidth="1"/>
    <col min="3" max="3" width="10.42578125" style="3" bestFit="1" customWidth="1"/>
    <col min="4" max="5" width="11.7109375" style="3" customWidth="1"/>
    <col min="6" max="6" width="12.140625" style="3" customWidth="1"/>
    <col min="7" max="7" width="9.5703125" style="3" bestFit="1" customWidth="1"/>
    <col min="8" max="9" width="9.28515625" style="3" bestFit="1" customWidth="1"/>
    <col min="10" max="10" width="26" style="4" customWidth="1"/>
    <col min="11" max="11" width="16.42578125" style="3" bestFit="1" customWidth="1"/>
    <col min="12" max="12" width="11.42578125" style="3" bestFit="1" customWidth="1"/>
    <col min="13" max="15" width="12.85546875" style="3" bestFit="1" customWidth="1"/>
    <col min="16" max="16" width="16.28515625" style="3" customWidth="1"/>
    <col min="17" max="16384" width="9.140625" style="3"/>
  </cols>
  <sheetData>
    <row r="2" spans="2:16" x14ac:dyDescent="0.25">
      <c r="B2" s="1" t="s">
        <v>0</v>
      </c>
      <c r="C2" s="2">
        <v>70000</v>
      </c>
    </row>
    <row r="3" spans="2:16" x14ac:dyDescent="0.25">
      <c r="J3" s="4" t="s">
        <v>22</v>
      </c>
    </row>
    <row r="4" spans="2:16" x14ac:dyDescent="0.25">
      <c r="B4" s="5" t="s">
        <v>1</v>
      </c>
      <c r="C4" s="5"/>
      <c r="D4" s="5"/>
      <c r="E4" s="5"/>
      <c r="F4" s="5"/>
      <c r="G4" s="5"/>
      <c r="J4" s="4" t="s">
        <v>23</v>
      </c>
    </row>
    <row r="5" spans="2:16" x14ac:dyDescent="0.25">
      <c r="B5" s="2" t="s">
        <v>2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2:16" x14ac:dyDescent="0.25">
      <c r="B6" s="2" t="s">
        <v>3</v>
      </c>
      <c r="C6" s="2">
        <v>0</v>
      </c>
      <c r="D6" s="2">
        <v>5</v>
      </c>
      <c r="E6" s="2">
        <v>20</v>
      </c>
      <c r="F6" s="2">
        <v>20</v>
      </c>
      <c r="G6" s="2">
        <v>20</v>
      </c>
      <c r="J6" s="21" t="s">
        <v>27</v>
      </c>
      <c r="K6" s="14"/>
      <c r="L6" s="14"/>
      <c r="M6" s="14"/>
      <c r="N6" s="14"/>
      <c r="O6" s="14"/>
      <c r="P6" s="14"/>
    </row>
    <row r="7" spans="2:16" x14ac:dyDescent="0.25">
      <c r="B7" s="2" t="s">
        <v>4</v>
      </c>
      <c r="C7" s="2">
        <v>10</v>
      </c>
      <c r="D7" s="2">
        <v>10</v>
      </c>
      <c r="E7" s="2">
        <v>20</v>
      </c>
      <c r="F7" s="2">
        <v>10</v>
      </c>
      <c r="G7" s="2">
        <v>0</v>
      </c>
      <c r="J7" s="1" t="s">
        <v>30</v>
      </c>
      <c r="K7" s="20">
        <v>250</v>
      </c>
      <c r="L7" s="14"/>
      <c r="M7" s="14"/>
      <c r="N7" s="14"/>
      <c r="O7" s="14"/>
      <c r="P7" s="14"/>
    </row>
    <row r="8" spans="2:16" x14ac:dyDescent="0.25">
      <c r="J8" s="15"/>
      <c r="K8" s="16" t="s">
        <v>10</v>
      </c>
      <c r="L8" s="17" t="s">
        <v>11</v>
      </c>
      <c r="M8" s="17" t="s">
        <v>12</v>
      </c>
      <c r="N8" s="17" t="s">
        <v>13</v>
      </c>
      <c r="O8" s="17" t="s">
        <v>14</v>
      </c>
      <c r="P8" s="13" t="s">
        <v>26</v>
      </c>
    </row>
    <row r="9" spans="2:16" x14ac:dyDescent="0.25">
      <c r="J9" s="1" t="s">
        <v>28</v>
      </c>
      <c r="K9" s="1">
        <v>0</v>
      </c>
      <c r="L9" s="1">
        <v>5</v>
      </c>
      <c r="M9" s="1">
        <v>20</v>
      </c>
      <c r="N9" s="1">
        <v>20</v>
      </c>
      <c r="O9" s="1">
        <v>20</v>
      </c>
      <c r="P9" s="1">
        <f>SUM(K9:O9)*$K$7</f>
        <v>16250</v>
      </c>
    </row>
    <row r="10" spans="2:16" x14ac:dyDescent="0.25">
      <c r="C10" s="6" t="s">
        <v>15</v>
      </c>
      <c r="D10" s="6"/>
      <c r="E10" s="6"/>
      <c r="F10" s="6"/>
      <c r="G10" s="6"/>
      <c r="J10" s="1" t="s">
        <v>29</v>
      </c>
      <c r="K10" s="1">
        <v>20</v>
      </c>
      <c r="L10" s="1">
        <v>25</v>
      </c>
      <c r="M10" s="1">
        <v>37</v>
      </c>
      <c r="N10" s="1">
        <v>48</v>
      </c>
      <c r="O10" s="1">
        <v>55</v>
      </c>
      <c r="P10" s="1">
        <f t="shared" ref="P10:P11" si="0">SUM(K10:O10)*$K$7</f>
        <v>46250</v>
      </c>
    </row>
    <row r="11" spans="2:16" x14ac:dyDescent="0.25">
      <c r="C11" s="7" t="s">
        <v>10</v>
      </c>
      <c r="D11" s="7" t="s">
        <v>11</v>
      </c>
      <c r="E11" s="7" t="s">
        <v>12</v>
      </c>
      <c r="F11" s="7" t="s">
        <v>13</v>
      </c>
      <c r="G11" s="7" t="s">
        <v>14</v>
      </c>
      <c r="J11" s="1" t="s">
        <v>24</v>
      </c>
      <c r="K11" s="1">
        <f>C6*E16*$C$19</f>
        <v>0</v>
      </c>
      <c r="L11" s="1">
        <f>D6*F16*$C$19</f>
        <v>250000</v>
      </c>
      <c r="M11" s="1">
        <f>E6*G16*$C$19</f>
        <v>1480000</v>
      </c>
      <c r="N11" s="1">
        <f>F6*H16*$C$19</f>
        <v>1920000</v>
      </c>
      <c r="O11" s="1">
        <f>G6*I16*$C$19</f>
        <v>2200000</v>
      </c>
      <c r="P11" s="1">
        <f t="shared" si="0"/>
        <v>1462500000</v>
      </c>
    </row>
    <row r="12" spans="2:16" x14ac:dyDescent="0.25">
      <c r="C12" s="7">
        <v>1000</v>
      </c>
      <c r="D12" s="7">
        <v>3000</v>
      </c>
      <c r="E12" s="7">
        <v>10000</v>
      </c>
      <c r="F12" s="7">
        <v>6000</v>
      </c>
      <c r="G12" s="7">
        <v>5000</v>
      </c>
    </row>
    <row r="14" spans="2:16" x14ac:dyDescent="0.25">
      <c r="B14" s="5" t="s">
        <v>16</v>
      </c>
      <c r="C14" s="5"/>
      <c r="E14" s="8" t="s">
        <v>18</v>
      </c>
      <c r="F14" s="9"/>
      <c r="G14" s="9"/>
      <c r="H14" s="9"/>
      <c r="I14" s="10"/>
      <c r="J14" s="20" t="s">
        <v>4</v>
      </c>
      <c r="K14" s="14"/>
      <c r="L14" s="14"/>
      <c r="M14" s="14"/>
      <c r="N14" s="14"/>
      <c r="O14" s="14"/>
      <c r="P14" s="14"/>
    </row>
    <row r="15" spans="2:16" x14ac:dyDescent="0.25">
      <c r="B15" s="2" t="s">
        <v>3</v>
      </c>
      <c r="C15" s="2">
        <v>500</v>
      </c>
      <c r="E15" s="2" t="s">
        <v>10</v>
      </c>
      <c r="F15" s="2" t="s">
        <v>11</v>
      </c>
      <c r="G15" s="2" t="s">
        <v>12</v>
      </c>
      <c r="H15" s="2" t="s">
        <v>13</v>
      </c>
      <c r="I15" s="11" t="s">
        <v>14</v>
      </c>
      <c r="J15" s="1" t="s">
        <v>30</v>
      </c>
      <c r="K15" s="20">
        <v>250</v>
      </c>
      <c r="L15" s="14"/>
      <c r="M15" s="14"/>
      <c r="N15" s="14"/>
      <c r="O15" s="14"/>
      <c r="P15" s="14"/>
    </row>
    <row r="16" spans="2:16" x14ac:dyDescent="0.25">
      <c r="B16" s="2" t="s">
        <v>4</v>
      </c>
      <c r="C16" s="2">
        <v>300</v>
      </c>
      <c r="E16" s="2">
        <v>20</v>
      </c>
      <c r="F16" s="2">
        <v>25</v>
      </c>
      <c r="G16" s="2">
        <v>37</v>
      </c>
      <c r="H16" s="2">
        <v>48</v>
      </c>
      <c r="I16" s="11">
        <v>55</v>
      </c>
      <c r="J16" s="15"/>
      <c r="K16" s="16" t="s">
        <v>10</v>
      </c>
      <c r="L16" s="17" t="s">
        <v>11</v>
      </c>
      <c r="M16" s="17" t="s">
        <v>12</v>
      </c>
      <c r="N16" s="17" t="s">
        <v>13</v>
      </c>
      <c r="O16" s="17" t="s">
        <v>14</v>
      </c>
      <c r="P16" s="13" t="s">
        <v>26</v>
      </c>
    </row>
    <row r="17" spans="2:16" x14ac:dyDescent="0.25">
      <c r="E17" s="12"/>
      <c r="F17" s="12"/>
      <c r="J17" s="1" t="s">
        <v>28</v>
      </c>
      <c r="K17" s="1">
        <v>10</v>
      </c>
      <c r="L17" s="1">
        <v>10</v>
      </c>
      <c r="M17" s="1">
        <v>20</v>
      </c>
      <c r="N17" s="1">
        <v>10</v>
      </c>
      <c r="O17" s="1">
        <v>0</v>
      </c>
      <c r="P17" s="1">
        <f>SUM(K17:O17)*$K$15</f>
        <v>12500</v>
      </c>
    </row>
    <row r="18" spans="2:16" x14ac:dyDescent="0.25">
      <c r="B18" s="5" t="s">
        <v>17</v>
      </c>
      <c r="C18" s="5"/>
      <c r="E18" s="12"/>
      <c r="F18" s="12"/>
      <c r="J18" s="1" t="s">
        <v>29</v>
      </c>
      <c r="K18" s="1">
        <v>20</v>
      </c>
      <c r="L18" s="1">
        <v>25</v>
      </c>
      <c r="M18" s="1">
        <v>37</v>
      </c>
      <c r="N18" s="1">
        <v>48</v>
      </c>
      <c r="O18" s="18">
        <v>55</v>
      </c>
      <c r="P18" s="1">
        <f t="shared" ref="P18:P19" si="1">SUM(K18:O18)*$K$15</f>
        <v>46250</v>
      </c>
    </row>
    <row r="19" spans="2:16" x14ac:dyDescent="0.25">
      <c r="B19" s="2" t="s">
        <v>3</v>
      </c>
      <c r="C19" s="2">
        <v>2000</v>
      </c>
      <c r="E19" s="12"/>
      <c r="F19" s="12"/>
      <c r="J19" s="1" t="s">
        <v>24</v>
      </c>
      <c r="K19" s="1">
        <f>C7*E16*$C$20</f>
        <v>360000</v>
      </c>
      <c r="L19" s="1">
        <f>D7*F16*$C$20</f>
        <v>450000</v>
      </c>
      <c r="M19" s="1">
        <f>E7*G16*$C$20</f>
        <v>1332000</v>
      </c>
      <c r="N19" s="1">
        <f>F7*H16*$C$20</f>
        <v>864000</v>
      </c>
      <c r="O19" s="1">
        <f>G7*I16*$C$20</f>
        <v>0</v>
      </c>
      <c r="P19" s="1">
        <f t="shared" si="1"/>
        <v>751500000</v>
      </c>
    </row>
    <row r="20" spans="2:16" x14ac:dyDescent="0.25">
      <c r="B20" s="2" t="s">
        <v>4</v>
      </c>
      <c r="C20" s="2">
        <v>1800</v>
      </c>
    </row>
    <row r="22" spans="2:16" x14ac:dyDescent="0.25">
      <c r="J22" s="15"/>
      <c r="K22" s="19" t="s">
        <v>10</v>
      </c>
      <c r="L22" s="17" t="s">
        <v>11</v>
      </c>
      <c r="M22" s="17" t="s">
        <v>12</v>
      </c>
      <c r="N22" s="17" t="s">
        <v>13</v>
      </c>
      <c r="O22" s="17" t="s">
        <v>14</v>
      </c>
    </row>
    <row r="23" spans="2:16" x14ac:dyDescent="0.25">
      <c r="B23" s="3" t="s">
        <v>19</v>
      </c>
      <c r="J23" s="1" t="s">
        <v>31</v>
      </c>
      <c r="K23" s="1">
        <f>K9*$K$7+K17*$K$15</f>
        <v>2500</v>
      </c>
      <c r="L23" s="1">
        <f>L9*$K$7+L17*$K$15</f>
        <v>3750</v>
      </c>
      <c r="M23" s="1">
        <f t="shared" ref="L23:O23" si="2">M9*$K$7+M17*$K$15</f>
        <v>10000</v>
      </c>
      <c r="N23" s="1">
        <f t="shared" si="2"/>
        <v>7500</v>
      </c>
      <c r="O23" s="1">
        <f t="shared" si="2"/>
        <v>5000</v>
      </c>
    </row>
    <row r="24" spans="2:16" x14ac:dyDescent="0.25">
      <c r="B24" s="3" t="s">
        <v>20</v>
      </c>
      <c r="J24" s="22" t="s">
        <v>32</v>
      </c>
      <c r="K24" s="2" t="str">
        <f>IF(K23&gt;C$12,"TAK","")</f>
        <v>TAK</v>
      </c>
      <c r="L24" s="2" t="str">
        <f>IF(L23&gt;D$12,"TAK","")</f>
        <v>TAK</v>
      </c>
      <c r="M24" s="2" t="str">
        <f t="shared" ref="M24:O24" si="3">IF(M23&gt;E$12,"TAK","")</f>
        <v/>
      </c>
      <c r="N24" s="2" t="str">
        <f t="shared" si="3"/>
        <v>TAK</v>
      </c>
      <c r="O24" s="2" t="str">
        <f>IF(O23&gt;G$12,"TAK","")</f>
        <v/>
      </c>
    </row>
    <row r="25" spans="2:16" x14ac:dyDescent="0.25">
      <c r="B25" s="3" t="s">
        <v>21</v>
      </c>
    </row>
    <row r="29" spans="2:16" x14ac:dyDescent="0.25">
      <c r="J29" s="20" t="s">
        <v>25</v>
      </c>
      <c r="K29" s="20">
        <f>SUM($P$11,$P$19)</f>
        <v>2214000000</v>
      </c>
    </row>
  </sheetData>
  <mergeCells count="5">
    <mergeCell ref="B4:G4"/>
    <mergeCell ref="C10:G10"/>
    <mergeCell ref="B14:C14"/>
    <mergeCell ref="B18:C18"/>
    <mergeCell ref="E14:I14"/>
  </mergeCells>
  <conditionalFormatting sqref="K24:O24">
    <cfRule type="cellIs" dxfId="0" priority="1" operator="equal">
      <formula>"TAK"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Zadanie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Wolska</dc:creator>
  <cp:lastModifiedBy>Monika Wolska</cp:lastModifiedBy>
  <dcterms:created xsi:type="dcterms:W3CDTF">2015-06-05T18:19:34Z</dcterms:created>
  <dcterms:modified xsi:type="dcterms:W3CDTF">2022-07-13T14:18:08Z</dcterms:modified>
</cp:coreProperties>
</file>