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 Wolska\Desktop\Coding\Excel\"/>
    </mc:Choice>
  </mc:AlternateContent>
  <xr:revisionPtr revIDLastSave="0" documentId="8_{D03C0A04-82EC-4356-8DB2-D889FF69F965}" xr6:coauthVersionLast="47" xr6:coauthVersionMax="47" xr10:uidLastSave="{00000000-0000-0000-0000-000000000000}"/>
  <bookViews>
    <workbookView xWindow="105" yWindow="1290" windowWidth="28695" windowHeight="14910" xr2:uid="{D34F4C72-70C0-4F6B-9D89-BA803711112A}"/>
  </bookViews>
  <sheets>
    <sheet name="Arkusz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E31" i="1"/>
  <c r="E30" i="1"/>
  <c r="E29" i="1"/>
  <c r="E24" i="1"/>
  <c r="E25" i="1"/>
  <c r="E23" i="1"/>
  <c r="D21" i="1"/>
  <c r="E21" i="1" s="1"/>
  <c r="E22" i="1"/>
  <c r="E20" i="1"/>
  <c r="D22" i="1"/>
  <c r="J7" i="1"/>
  <c r="J8" i="1" s="1"/>
  <c r="J9" i="1" s="1"/>
  <c r="J10" i="1" s="1"/>
  <c r="J6" i="1"/>
  <c r="C25" i="1"/>
  <c r="H7" i="1"/>
  <c r="H8" i="1"/>
  <c r="H9" i="1"/>
  <c r="H10" i="1"/>
  <c r="H6" i="1"/>
  <c r="D20" i="1" s="1"/>
  <c r="B24" i="1"/>
  <c r="B23" i="1"/>
  <c r="B22" i="1"/>
  <c r="B21" i="1"/>
  <c r="I7" i="1" l="1"/>
  <c r="I8" i="1"/>
  <c r="I9" i="1"/>
  <c r="I10" i="1"/>
  <c r="I6" i="1"/>
  <c r="D23" i="1" l="1" a="1"/>
  <c r="D23" i="1" s="1"/>
  <c r="D24" i="1" s="1"/>
  <c r="D25" i="1" s="1"/>
  <c r="B20" i="1" l="1"/>
  <c r="B25" i="1" s="1"/>
  <c r="C21" i="1"/>
  <c r="C22" i="1"/>
  <c r="C23" i="1"/>
  <c r="C24" i="1"/>
  <c r="C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<sst xmlns="http://schemas.openxmlformats.org/spreadsheetml/2006/main" count="34" uniqueCount="25">
  <si>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Wyobraź sobie, że jesteś kierownikiem ds. technicznych w pewnej firmie i twoim zadaniem jest wybór dostawcy oświetlenia do nowego magazynu. Trzej czołowi producenci świetlówek zostali poproszeni o dostarczenie 10 próbek, a następnie próbki te przekazano trzem specjalistom ds. diagnostycznych.</t>
  </si>
  <si>
    <t>P1</t>
  </si>
  <si>
    <t>żywotność żarówek [dni]</t>
  </si>
  <si>
    <t>P2</t>
  </si>
  <si>
    <t>średnia</t>
  </si>
  <si>
    <t>dominanta</t>
  </si>
  <si>
    <t>mediana</t>
  </si>
  <si>
    <t>wariancja</t>
  </si>
  <si>
    <t>odchylenie standardowe</t>
  </si>
  <si>
    <t>współczynnik zmienności</t>
  </si>
  <si>
    <t>P3</t>
  </si>
  <si>
    <t>liczba żarówek</t>
  </si>
  <si>
    <t>żywotność żarówek [dni[</t>
  </si>
  <si>
    <t xml:space="preserve">Porównaj miary przeciętne (średnia, dominanta, mediana) oraz miary zróżnicowania (wariancja, odchylenie
standardowe, współczynnik zmienności) czasu działania i na ich podstawie odpowiedz na pytania:
1) Świetlówki którego producenta charakteryzują się najwyższą średnią żywotnością?
2) Wyroby którego producenta charakteryzuje największe zróżnicowanie?
3) Dokończ zdania:
a) Przynajmniej połowa próbek dostarczonych przez producenta 1 świeci dłużej niż ……………
b) Przynajmniej połowa próbek dostarczonych przez producenta 2 świeci dłużej niż ……………
c) Przynajmniej połowa próbek dostarczonych przez producenta 3 świeci dłużej niż …………… </t>
  </si>
  <si>
    <t>liczba*żywotność</t>
  </si>
  <si>
    <t>(żywotność - średnia)^2*liczba</t>
  </si>
  <si>
    <t>skumulowana liczność</t>
  </si>
  <si>
    <t>Max/Min</t>
  </si>
  <si>
    <t>Max</t>
  </si>
  <si>
    <t>Min</t>
  </si>
  <si>
    <t>1) Najwyszą średnią żywotnością charakteryzują się żarówki</t>
  </si>
  <si>
    <t>2) Największe zróżnicowanie żywotności żarówek charakteryzuje producenta</t>
  </si>
  <si>
    <t>a) Przynajmniej polowa próbek dostarczonych przez P1 świeci dłużej niż</t>
  </si>
  <si>
    <t>b) Przynajmniej polowa próbek dostarczonych przez P2 świeci dłużej niż</t>
  </si>
  <si>
    <t>c) Przynajmniej polowa próbek dostarczonych przez P3 świeci dłużej niż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</si>
</sst>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/>
    <xf numFmtId="2" fontId="0" fillId="0" borderId="1" xfId="0" applyNumberFormat="1" applyBorder="1"/>
    <xf numFmtId="170" fontId="0" fillId="0" borderId="1" xfId="1" applyNumberFormat="1" applyFont="1" applyBorder="1"/>
    <xf numFmtId="0" fontId="0" fillId="2" borderId="0" xfId="0" applyFill="1" applyAlignment="1">
      <alignment horizontal="center" wrapText="1"/>
    </xf>
    <xf numFmtId="0" fontId="0" fillId="2" borderId="0" xfId="0" applyFill="1"/>
    <xf numFmtId="10" fontId="0" fillId="2" borderId="0" xfId="0" applyNumberFormat="1" applyFill="1"/>
    <xf numFmtId="0" fontId="0" fillId="0" borderId="2" xfId="0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textRotation="255"/>
    </xf>
    <xf numFmtId="0" fontId="0" fillId="0" borderId="0" xfId="0" applyAlignment="1">
      <alignment horizontal="left"/>
    </xf>
  </cellXfs>
  <cellStyles count="2">
    <cellStyle name="Normalny" xfId="0" builtinId="0"/>
    <cellStyle name="Procentowy" xfId="1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3A1-A515-497E-9C47-DEC92BB2B3B0}">
  <dimension ref="A1:J31"/>
  <sheetViews>
    <sheetView tabSelected="1" workbookViewId="0">
      <selection activeCell="D36" sqref="D36"/>
    </sheetView>
  </sheetViews>
  <sheetFormatPr defaultRowHeight="15" x14ac:dyDescent="0.25"/>
  <cols>
    <col min="1" max="1" width="23.7109375" customWidth="1"/>
    <col min="2" max="2" width="10.5703125" bestFit="1" customWidth="1"/>
    <col min="3" max="3" width="23.28515625" customWidth="1"/>
    <col min="4" max="4" width="11.5703125" customWidth="1"/>
    <col min="6" max="6" width="9.42578125" customWidth="1"/>
  </cols>
  <sheetData>
    <row r="1" spans="1:10" ht="43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4" spans="1:10" x14ac:dyDescent="0.25">
      <c r="A4" s="7" t="s">
        <v>1</v>
      </c>
      <c r="C4" s="7" t="s">
        <v>3</v>
      </c>
      <c r="D4" s="7"/>
      <c r="F4" s="7" t="s">
        <v>10</v>
      </c>
      <c r="G4" s="7"/>
    </row>
    <row r="5" spans="1:10" x14ac:dyDescent="0.25">
      <c r="A5" s="7" t="s">
        <v>2</v>
      </c>
      <c r="C5" s="7" t="s">
        <v>4</v>
      </c>
      <c r="D5" s="7">
        <v>14</v>
      </c>
      <c r="F5" s="7" t="s">
        <v>11</v>
      </c>
      <c r="G5" s="7" t="s">
        <v>12</v>
      </c>
      <c r="H5" t="s">
        <v>14</v>
      </c>
      <c r="I5" s="7" t="s">
        <v>15</v>
      </c>
      <c r="J5" s="7" t="s">
        <v>16</v>
      </c>
    </row>
    <row r="6" spans="1:10" x14ac:dyDescent="0.25">
      <c r="A6" s="7">
        <v>5</v>
      </c>
      <c r="C6" s="7" t="s">
        <v>5</v>
      </c>
      <c r="D6" s="7">
        <v>17</v>
      </c>
      <c r="F6" s="7">
        <v>2</v>
      </c>
      <c r="G6" s="7">
        <v>6</v>
      </c>
      <c r="H6">
        <f>F6*G6</f>
        <v>12</v>
      </c>
      <c r="I6">
        <f>(G6-$D$20)^2*F6</f>
        <v>128</v>
      </c>
      <c r="J6">
        <f>F6</f>
        <v>2</v>
      </c>
    </row>
    <row r="7" spans="1:10" x14ac:dyDescent="0.25">
      <c r="A7" s="7">
        <v>10</v>
      </c>
      <c r="C7" s="7" t="s">
        <v>6</v>
      </c>
      <c r="D7" s="7">
        <v>16</v>
      </c>
      <c r="F7" s="7">
        <v>2</v>
      </c>
      <c r="G7" s="7">
        <v>8</v>
      </c>
      <c r="H7">
        <f t="shared" ref="H7:H10" si="0">F7*G7</f>
        <v>16</v>
      </c>
      <c r="I7">
        <f>(G7-$D$20)^2*F7</f>
        <v>72</v>
      </c>
      <c r="J7">
        <f>J6+F7</f>
        <v>4</v>
      </c>
    </row>
    <row r="8" spans="1:10" x14ac:dyDescent="0.25">
      <c r="A8" s="7">
        <v>11</v>
      </c>
      <c r="C8" s="7" t="s">
        <v>7</v>
      </c>
      <c r="D8" s="7">
        <v>60.8</v>
      </c>
      <c r="F8" s="7">
        <v>3</v>
      </c>
      <c r="G8" s="7">
        <v>15</v>
      </c>
      <c r="H8">
        <f t="shared" si="0"/>
        <v>45</v>
      </c>
      <c r="I8">
        <f t="shared" ref="I8:I10" si="1">(G8-$D$20)^2*F8</f>
        <v>3</v>
      </c>
      <c r="J8">
        <f>J7+F8</f>
        <v>7</v>
      </c>
    </row>
    <row r="9" spans="1:10" x14ac:dyDescent="0.25">
      <c r="A9" s="7">
        <v>14</v>
      </c>
      <c r="C9" s="7" t="s">
        <v>8</v>
      </c>
      <c r="D9" s="7">
        <v>7.78</v>
      </c>
      <c r="F9" s="7">
        <v>2</v>
      </c>
      <c r="G9" s="7">
        <v>19</v>
      </c>
      <c r="H9">
        <f t="shared" si="0"/>
        <v>38</v>
      </c>
      <c r="I9">
        <f t="shared" si="1"/>
        <v>50</v>
      </c>
      <c r="J9">
        <f>J8+F9</f>
        <v>9</v>
      </c>
    </row>
    <row r="10" spans="1:10" x14ac:dyDescent="0.25">
      <c r="A10" s="7">
        <v>14</v>
      </c>
      <c r="C10" s="7" t="s">
        <v>9</v>
      </c>
      <c r="D10" s="8">
        <v>0.55700000000000005</v>
      </c>
      <c r="F10" s="7">
        <v>1</v>
      </c>
      <c r="G10" s="7">
        <v>29</v>
      </c>
      <c r="H10">
        <f t="shared" si="0"/>
        <v>29</v>
      </c>
      <c r="I10">
        <f t="shared" si="1"/>
        <v>225</v>
      </c>
      <c r="J10">
        <f>J9+F10</f>
        <v>10</v>
      </c>
    </row>
    <row r="11" spans="1:10" x14ac:dyDescent="0.25">
      <c r="A11" s="7">
        <v>14</v>
      </c>
    </row>
    <row r="12" spans="1:10" x14ac:dyDescent="0.25">
      <c r="A12" s="7">
        <v>17</v>
      </c>
    </row>
    <row r="13" spans="1:10" x14ac:dyDescent="0.25">
      <c r="A13" s="7">
        <v>17</v>
      </c>
    </row>
    <row r="14" spans="1:10" x14ac:dyDescent="0.25">
      <c r="A14" s="7">
        <v>18</v>
      </c>
    </row>
    <row r="15" spans="1:10" x14ac:dyDescent="0.25">
      <c r="A15" s="7">
        <v>30</v>
      </c>
    </row>
    <row r="17" spans="1:10" ht="120.75" customHeight="1" x14ac:dyDescent="0.25">
      <c r="A17" s="6" t="s">
        <v>13</v>
      </c>
      <c r="B17" s="6"/>
      <c r="C17" s="6"/>
      <c r="D17" s="6"/>
      <c r="E17" s="6"/>
      <c r="F17" s="6"/>
      <c r="G17" s="6"/>
      <c r="H17" s="6"/>
      <c r="I17" s="6"/>
      <c r="J17" s="6"/>
    </row>
    <row r="19" spans="1:10" x14ac:dyDescent="0.25">
      <c r="B19" s="2" t="s">
        <v>1</v>
      </c>
      <c r="C19" s="2" t="s">
        <v>3</v>
      </c>
      <c r="D19" s="2" t="s">
        <v>10</v>
      </c>
      <c r="E19" s="9" t="s">
        <v>17</v>
      </c>
    </row>
    <row r="20" spans="1:10" x14ac:dyDescent="0.25">
      <c r="A20" s="1" t="s">
        <v>4</v>
      </c>
      <c r="B20" s="1">
        <f>AVERAGE(A6:A15)</f>
        <v>15</v>
      </c>
      <c r="C20" s="4">
        <f>D5</f>
        <v>14</v>
      </c>
      <c r="D20" s="1">
        <f>SUM(H6:H10)/SUM(F6:F10)</f>
        <v>14</v>
      </c>
      <c r="E20">
        <f>MAX(B20:D20)</f>
        <v>15</v>
      </c>
      <c r="F20" s="11" t="s">
        <v>18</v>
      </c>
    </row>
    <row r="21" spans="1:10" x14ac:dyDescent="0.25">
      <c r="A21" s="1" t="s">
        <v>5</v>
      </c>
      <c r="B21" s="1">
        <f>_xlfn.MODE.SNGL(A6:A15)</f>
        <v>14</v>
      </c>
      <c r="C21" s="4">
        <f t="shared" ref="C21:C25" si="2">D6</f>
        <v>17</v>
      </c>
      <c r="D21" s="1">
        <f>VLOOKUP(MAX(F6:F10),F6:G10,2)</f>
        <v>15</v>
      </c>
      <c r="E21">
        <f t="shared" ref="E21:E22" si="3">MAX(B21:D21)</f>
        <v>17</v>
      </c>
      <c r="F21" s="11"/>
    </row>
    <row r="22" spans="1:10" x14ac:dyDescent="0.25">
      <c r="A22" s="1" t="s">
        <v>6</v>
      </c>
      <c r="B22" s="1">
        <f>MEDIAN(A6:A15)</f>
        <v>14</v>
      </c>
      <c r="C22" s="4">
        <f t="shared" si="2"/>
        <v>16</v>
      </c>
      <c r="D22" s="1">
        <f>G8</f>
        <v>15</v>
      </c>
      <c r="E22">
        <f t="shared" si="3"/>
        <v>16</v>
      </c>
      <c r="F22" s="11"/>
    </row>
    <row r="23" spans="1:10" x14ac:dyDescent="0.25">
      <c r="A23" s="1" t="s">
        <v>7</v>
      </c>
      <c r="B23" s="4">
        <f>VAR(A6:A15)</f>
        <v>42.888888888888886</v>
      </c>
      <c r="C23" s="4">
        <f t="shared" si="2"/>
        <v>60.8</v>
      </c>
      <c r="D23" s="1" cm="1">
        <f t="array" ref="D23">SUM(I6:I10/SUM(F6:F10))</f>
        <v>47.8</v>
      </c>
      <c r="E23" s="10">
        <f>MIN(B23:D23)</f>
        <v>42.888888888888886</v>
      </c>
      <c r="F23" s="11" t="s">
        <v>19</v>
      </c>
    </row>
    <row r="24" spans="1:10" x14ac:dyDescent="0.25">
      <c r="A24" s="1" t="s">
        <v>8</v>
      </c>
      <c r="B24" s="4">
        <f>STDEV(A6:A15)</f>
        <v>6.5489609014628334</v>
      </c>
      <c r="C24" s="4">
        <f t="shared" si="2"/>
        <v>7.78</v>
      </c>
      <c r="D24" s="4">
        <f>SQRT(D23)</f>
        <v>6.9137544069774419</v>
      </c>
      <c r="E24" s="10">
        <f t="shared" ref="E24:E25" si="4">MIN(B24:D24)</f>
        <v>6.5489609014628334</v>
      </c>
      <c r="F24" s="11"/>
    </row>
    <row r="25" spans="1:10" x14ac:dyDescent="0.25">
      <c r="A25" s="1" t="s">
        <v>9</v>
      </c>
      <c r="B25" s="3">
        <f>(B24/B20)</f>
        <v>0.43659739343085557</v>
      </c>
      <c r="C25" s="5">
        <f>D10</f>
        <v>0.55700000000000005</v>
      </c>
      <c r="D25" s="3">
        <f>D24/D20</f>
        <v>0.49383960049838871</v>
      </c>
      <c r="E25" s="10">
        <f t="shared" si="4"/>
        <v>0.43659739343085557</v>
      </c>
      <c r="F25" s="11"/>
    </row>
    <row r="27" spans="1:10" x14ac:dyDescent="0.25">
      <c r="A27" s="12" t="s">
        <v>20</v>
      </c>
      <c r="B27" s="12"/>
      <c r="C27" s="12"/>
      <c r="D27" s="12"/>
      <c r="E27" t="str">
        <f>B19</f>
        <v>P1</v>
      </c>
    </row>
    <row r="28" spans="1:10" x14ac:dyDescent="0.25">
      <c r="A28" s="12" t="s">
        <v>21</v>
      </c>
      <c r="B28" s="12"/>
      <c r="C28" s="12"/>
      <c r="D28" s="12"/>
      <c r="E28" t="str">
        <f>C19</f>
        <v>P2</v>
      </c>
    </row>
    <row r="29" spans="1:10" x14ac:dyDescent="0.25">
      <c r="A29" s="12" t="s">
        <v>22</v>
      </c>
      <c r="B29" s="12"/>
      <c r="C29" s="12"/>
      <c r="D29" s="12"/>
      <c r="E29">
        <f>B22</f>
        <v>14</v>
      </c>
    </row>
    <row r="30" spans="1:10" x14ac:dyDescent="0.25">
      <c r="A30" s="12" t="s">
        <v>23</v>
      </c>
      <c r="B30" s="12"/>
      <c r="C30" s="12"/>
      <c r="D30" s="12"/>
      <c r="E30" s="10">
        <f>C22</f>
        <v>16</v>
      </c>
    </row>
    <row r="31" spans="1:10" x14ac:dyDescent="0.25">
      <c r="A31" s="12" t="s">
        <v>24</v>
      </c>
      <c r="B31" s="12"/>
      <c r="C31" s="12"/>
      <c r="D31" s="12"/>
      <c r="E31">
        <f>D22</f>
        <v>15</v>
      </c>
    </row>
  </sheetData>
  <mergeCells count="9">
    <mergeCell ref="A29:D29"/>
    <mergeCell ref="A30:D30"/>
    <mergeCell ref="A31:D31"/>
    <mergeCell ref="A1:J1"/>
    <mergeCell ref="A17:J17"/>
    <mergeCell ref="F20:F22"/>
    <mergeCell ref="F23:F25"/>
    <mergeCell ref="A27:D27"/>
    <mergeCell ref="A28:D28"/>
  </mergeCells>
  <conditionalFormatting sqref="B20:D20">
    <cfRule type="cellIs" dxfId="10" priority="6" operator="equal">
      <formula>$E$20</formula>
    </cfRule>
  </conditionalFormatting>
  <conditionalFormatting sqref="B21:D21">
    <cfRule type="cellIs" dxfId="9" priority="5" operator="equal">
      <formula>$E$21</formula>
    </cfRule>
  </conditionalFormatting>
  <conditionalFormatting sqref="B22:D22">
    <cfRule type="cellIs" dxfId="8" priority="4" operator="equal">
      <formula>$E$22</formula>
    </cfRule>
  </conditionalFormatting>
  <conditionalFormatting sqref="B23:D23">
    <cfRule type="cellIs" dxfId="7" priority="3" operator="equal">
      <formula>$E$23</formula>
    </cfRule>
  </conditionalFormatting>
  <conditionalFormatting sqref="B24:D24">
    <cfRule type="cellIs" dxfId="6" priority="2" operator="equal">
      <formula>$E$24</formula>
    </cfRule>
  </conditionalFormatting>
  <conditionalFormatting sqref="B25:D25">
    <cfRule type="cellIs" dxfId="0" priority="1" operator="equal">
      <formula>$E$25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Wolska</dc:creator>
  <cp:lastModifiedBy>Monika Wolska</cp:lastModifiedBy>
  <dcterms:created xsi:type="dcterms:W3CDTF">2022-07-14T11:19:52Z</dcterms:created>
  <dcterms:modified xsi:type="dcterms:W3CDTF">2022-07-14T12:20:03Z</dcterms:modified>
</cp:coreProperties>
</file>