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 B C\Documents\"/>
    </mc:Choice>
  </mc:AlternateContent>
  <xr:revisionPtr revIDLastSave="0" documentId="13_ncr:1_{C894BBB9-7BFC-4830-9E93-AE5930A84871}" xr6:coauthVersionLast="47" xr6:coauthVersionMax="47" xr10:uidLastSave="{00000000-0000-0000-0000-000000000000}"/>
  <bookViews>
    <workbookView xWindow="-110" yWindow="-110" windowWidth="19420" windowHeight="10560" activeTab="8" xr2:uid="{2AEF46C9-B234-4134-BF6B-24C035D30AFA}"/>
  </bookViews>
  <sheets>
    <sheet name="part2(1.c)" sheetId="14" r:id="rId1"/>
    <sheet name="part2(1.d)" sheetId="15" r:id="rId2"/>
    <sheet name="part2(1.e)" sheetId="18" r:id="rId3"/>
    <sheet name="part1.e" sheetId="20" r:id="rId4"/>
    <sheet name="Sheet6" sheetId="21" r:id="rId5"/>
    <sheet name="part2abc" sheetId="22" r:id="rId6"/>
    <sheet name="Sheet3" sheetId="25" r:id="rId7"/>
    <sheet name="part2.4" sheetId="26" r:id="rId8"/>
    <sheet name="part1.b" sheetId="1" r:id="rId9"/>
  </sheets>
  <calcPr calcId="191029"/>
  <pivotCaches>
    <pivotCache cacheId="0" r:id="rId10"/>
    <pivotCache cacheId="1" r:id="rId11"/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25" l="1"/>
  <c r="Q16" i="25"/>
  <c r="Q15" i="25"/>
  <c r="Q14" i="25"/>
  <c r="T6" i="25"/>
  <c r="T7" i="25"/>
  <c r="T8" i="25"/>
  <c r="S7" i="25"/>
  <c r="S8" i="25"/>
  <c r="S6" i="25"/>
  <c r="Q8" i="25"/>
  <c r="Q7" i="25"/>
  <c r="Q6" i="25"/>
  <c r="AG14" i="22" l="1"/>
  <c r="AH14" i="22" s="1"/>
  <c r="AG13" i="22"/>
  <c r="AH13" i="22" s="1"/>
  <c r="AG12" i="22"/>
  <c r="AH12" i="22" s="1"/>
  <c r="AG11" i="22"/>
  <c r="AH11" i="22" s="1"/>
  <c r="AH10" i="22"/>
  <c r="AG10" i="22"/>
  <c r="AH9" i="22"/>
  <c r="AG9" i="22"/>
  <c r="W21" i="22"/>
  <c r="W25" i="22"/>
  <c r="V25" i="22"/>
  <c r="V24" i="22"/>
  <c r="W24" i="22" s="1"/>
  <c r="V23" i="22"/>
  <c r="W23" i="22" s="1"/>
  <c r="V22" i="22"/>
  <c r="W22" i="22" s="1"/>
  <c r="V21" i="22"/>
  <c r="V20" i="22"/>
  <c r="W20" i="22" s="1"/>
  <c r="H18" i="22"/>
  <c r="H19" i="22"/>
  <c r="H20" i="22"/>
  <c r="H21" i="22"/>
  <c r="H22" i="22"/>
  <c r="H23" i="22"/>
  <c r="G80" i="1"/>
  <c r="B9" i="18"/>
  <c r="G4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Y20" i="22" l="1"/>
  <c r="X20" i="22"/>
</calcChain>
</file>

<file path=xl/sharedStrings.xml><?xml version="1.0" encoding="utf-8"?>
<sst xmlns="http://schemas.openxmlformats.org/spreadsheetml/2006/main" count="517" uniqueCount="100">
  <si>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</si>
  <si>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</si>
  <si>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</si>
  <si>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</si>
  <si>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</si>
  <si>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</si>
  <si>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</si>
  <si>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</si>
  <si>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</si>
  <si>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</si>
  <si>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</si>
  <si>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</si>
  <si>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</si>
  <si>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</si>
  <si>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</si>
  <si>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</si>
  <si>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</si>
  <si>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</si>
  <si>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</si>
  <si>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</si>
  <si>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</si>
  <si>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</si>
  <si>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</si>
  <si>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</si>
  <si>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</t>
  </si>
  <si>
    <t>Row Labels</t>
  </si>
  <si>
    <t>Grand Total</t>
  </si>
  <si>
    <t>Sum of Total Sales (BDT)</t>
  </si>
  <si>
    <t>1. b) the total sales of 3 months</t>
  </si>
  <si>
    <t>Total Sales</t>
  </si>
  <si>
    <t>1.c) Total sales in every region</t>
  </si>
  <si>
    <t>1.d) Pivot table and pivot chart with Product and Total Sales</t>
  </si>
  <si>
    <t>Total</t>
  </si>
  <si>
    <t>1.e) Total num</t>
  </si>
  <si>
    <t>Sum of Quantity</t>
  </si>
  <si>
    <t>1.e) The total number of smartphones sold by "Arif Hossain"</t>
  </si>
  <si>
    <t xml:space="preserve">Total Smartphones </t>
  </si>
  <si>
    <t>Sales representative and product</t>
  </si>
  <si>
    <t>ID</t>
  </si>
  <si>
    <t>Name</t>
  </si>
  <si>
    <t>Salary</t>
  </si>
  <si>
    <t>Sales</t>
  </si>
  <si>
    <t>Bonus</t>
  </si>
  <si>
    <t>January</t>
  </si>
  <si>
    <t>Statistics of Sales representative</t>
  </si>
  <si>
    <t>Part 2</t>
  </si>
  <si>
    <t>2.b)The bonus and total of every sales representative in January month</t>
  </si>
  <si>
    <t>2.a)The sales representative by ID.</t>
  </si>
  <si>
    <t>Total Sales in January</t>
  </si>
  <si>
    <t>Total Salary</t>
  </si>
  <si>
    <t xml:space="preserve">Highest Total </t>
  </si>
  <si>
    <t>Name for Highest</t>
  </si>
  <si>
    <t>2.c</t>
  </si>
  <si>
    <t>Average of Total Salary</t>
  </si>
  <si>
    <t>Average</t>
  </si>
  <si>
    <t>2.d</t>
  </si>
  <si>
    <t>Items</t>
  </si>
  <si>
    <t>Category</t>
  </si>
  <si>
    <t>Unit Price</t>
  </si>
  <si>
    <t>Office rent</t>
  </si>
  <si>
    <t>Rent expenses</t>
  </si>
  <si>
    <t>Advertisement</t>
  </si>
  <si>
    <t>Marketing expenses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</si>
  <si>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</si>
  <si>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</si>
  <si>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</si>
  <si>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</si>
  <si>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</si>
  <si>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</si>
  <si>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</si>
  <si>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</si>
  <si>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 xml:space="preserve">Marketing expenses </t>
  </si>
  <si>
    <t>Printing materials</t>
  </si>
  <si>
    <t>Additional cost</t>
  </si>
  <si>
    <t>February</t>
  </si>
  <si>
    <t>March</t>
  </si>
  <si>
    <t xml:space="preserve">                                Expenses Report of XYZ Company</t>
  </si>
  <si>
    <t>Expenses Report of XYZ Company</t>
  </si>
  <si>
    <t xml:space="preserve">               Expenses Report of XYZ Company</t>
  </si>
  <si>
    <t>Month</t>
  </si>
  <si>
    <t>Total Expenses</t>
  </si>
  <si>
    <t>Retail Profit</t>
  </si>
  <si>
    <t>Profit/Loss</t>
  </si>
  <si>
    <t>3.a</t>
  </si>
  <si>
    <t>Total Product Quantity</t>
  </si>
  <si>
    <t>Lowest Product</t>
  </si>
  <si>
    <t>3.b</t>
  </si>
  <si>
    <t xml:space="preserve">     Yearly Report</t>
  </si>
  <si>
    <t>Expenses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</si>
  <si>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</si>
  <si>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</si>
  <si>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</si>
  <si>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</si>
  <si>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</si>
  <si>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</si>
  <si>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</si>
  <si>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</si>
  <si>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</si>
  <si>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</si>
  <si>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Answer no.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</si>
</sst>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8" borderId="1" xfId="0" applyFont="1" applyFill="1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3" fillId="14" borderId="1" xfId="0" applyFont="1" applyFill="1" applyBorder="1"/>
    <xf numFmtId="0" fontId="3" fillId="13" borderId="6" xfId="0" applyFont="1" applyFill="1" applyBorder="1"/>
    <xf numFmtId="0" fontId="3" fillId="0" borderId="0" xfId="0" applyFont="1"/>
    <xf numFmtId="0" fontId="4" fillId="16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2" fillId="17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3" fillId="15" borderId="7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0" fontId="0" fillId="12" borderId="8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13" borderId="6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Monika Akter prema( 25 id).xlsx]part2(1.c)!PivotTable13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  <a:r>
              <a:rPr lang="en-US" baseline="0"/>
              <a:t> in every region</a:t>
            </a:r>
            <a:endParaRPr lang="en-US"/>
          </a:p>
        </c:rich>
      </c:tx>
      <c:overlay val="0"/>
      <c:spPr>
        <a:solidFill>
          <a:schemeClr val="accent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'part2(1.c)'!$B$3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52-47D2-AFA2-F13154778B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52-47D2-AFA2-F13154778B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52-47D2-AFA2-F13154778B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52-47D2-AFA2-F13154778B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52-47D2-AFA2-F13154778B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52-47D2-AFA2-F13154778B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'part2(1.c)'!$A$4:$A$10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'part2(1.c)'!$B$4:$B$10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D-4672-9B93-4B90EF96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Monika Akter prema( 25 id).xlsx]part2(1.d)!PivotTable1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Sales of Product</a:t>
            </a:r>
          </a:p>
        </c:rich>
      </c:tx>
      <c:layout>
        <c:manualLayout>
          <c:xMode val="edge"/>
          <c:yMode val="edge"/>
          <c:x val="0.38236842105263164"/>
          <c:y val="8.9279724776296213E-2"/>
        </c:manualLayout>
      </c:layout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'part2(1.d)'!$B$3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'part2(1.d)'!$A$4:$A$8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'part2(1.d)'!$B$4:$B$8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2-42D5-9A9C-93FF13A8C4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3209183"/>
        <c:axId val="853202527"/>
      </c:barChart>
      <c:catAx>
        <c:axId val="85320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solidFill>
              <a:srgbClr val="FFC00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02527"/>
        <c:crosses val="autoZero"/>
        <c:auto val="1"/>
        <c:lblAlgn val="ctr"/>
        <c:lblOffset val="100"/>
        <c:noMultiLvlLbl val="0"/>
      </c:catAx>
      <c:valAx>
        <c:axId val="8532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 Total Sales</a:t>
                </a:r>
                <a:endParaRPr lang="en-US"/>
              </a:p>
            </c:rich>
          </c:tx>
          <c:overlay val="0"/>
          <c:spPr>
            <a:solidFill>
              <a:srgbClr val="FFC0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0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Sheet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part2abc!$W$19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part2abc!$S$20:$S$25</c:f>
              <c:strCache>
                <c:ptCount val="6"/>
                <c:pt idx="0">
                  <c:v>Arif Hossain</c:v>
                </c:pt>
                <c:pt idx="1">
                  <c:v>Eva Karim</c:v>
                </c:pt>
                <c:pt idx="2">
                  <c:v>Farhan Islam</c:v>
                </c:pt>
                <c:pt idx="3">
                  <c:v>Nabila Sultana</c:v>
                </c:pt>
                <c:pt idx="4">
                  <c:v>Oishi Das</c:v>
                </c:pt>
                <c:pt idx="5">
                  <c:v>Parvez Hasan</c:v>
                </c:pt>
              </c:strCache>
            </c:strRef>
          </c:cat>
          <c:val>
            <c:numRef>
              <c:f>part2abc!$W$20:$W$25</c:f>
              <c:numCache>
                <c:formatCode>General</c:formatCode>
                <c:ptCount val="6"/>
                <c:pt idx="0">
                  <c:v>170800</c:v>
                </c:pt>
                <c:pt idx="1">
                  <c:v>87600</c:v>
                </c:pt>
                <c:pt idx="2">
                  <c:v>72000</c:v>
                </c:pt>
                <c:pt idx="3">
                  <c:v>364000</c:v>
                </c:pt>
                <c:pt idx="4">
                  <c:v>80400</c:v>
                </c:pt>
                <c:pt idx="5">
                  <c:v>122000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10-418B-B2C4-8E573BA8BC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47137263"/>
        <c:axId val="19471393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part2abc!$T$19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part2abc!$S$20:$S$25</c15:sqref>
                        </c15:formulaRef>
                      </c:ext>
                    </c:extLst>
                    <c:strCache>
                      <c:ptCount val="6"/>
                      <c:pt idx="0">
                        <c:v>Arif Hossain</c:v>
                      </c:pt>
                      <c:pt idx="1">
                        <c:v>Eva Karim</c:v>
                      </c:pt>
                      <c:pt idx="2">
                        <c:v>Farhan Islam</c:v>
                      </c:pt>
                      <c:pt idx="3">
                        <c:v>Nabila Sultana</c:v>
                      </c:pt>
                      <c:pt idx="4">
                        <c:v>Oishi Das</c:v>
                      </c:pt>
                      <c:pt idx="5">
                        <c:v>Parvez Hasan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part2abc!$T$20:$T$25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30000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30000</c:v>
                      </c:pt>
                      <c:pt idx="5">
                        <c:v>30000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410-418B-B2C4-8E573BA8BCE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part2abc!$U$19</c15:sqref>
                        </c15:formulaRef>
                      </c:ext>
                    </c:extLst>
                    <c:strCache>
                      <c:ptCount val="1"/>
                      <c:pt idx="0">
                        <c:v>Total Sales in January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part2abc!$S$20:$S$25</c15:sqref>
                        </c15:formulaRef>
                      </c:ext>
                    </c:extLst>
                    <c:strCache>
                      <c:ptCount val="6"/>
                      <c:pt idx="0">
                        <c:v>Arif Hossain</c:v>
                      </c:pt>
                      <c:pt idx="1">
                        <c:v>Eva Karim</c:v>
                      </c:pt>
                      <c:pt idx="2">
                        <c:v>Farhan Islam</c:v>
                      </c:pt>
                      <c:pt idx="3">
                        <c:v>Nabila Sultana</c:v>
                      </c:pt>
                      <c:pt idx="4">
                        <c:v>Oishi Das</c:v>
                      </c:pt>
                      <c:pt idx="5">
                        <c:v>Parvez Hasan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part2abc!$U$20:$U$25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1760000</c:v>
                      </c:pt>
                      <c:pt idx="1">
                        <c:v>960000</c:v>
                      </c:pt>
                      <c:pt idx="2">
                        <c:v>700000</c:v>
                      </c:pt>
                      <c:pt idx="3">
                        <c:v>3340000</c:v>
                      </c:pt>
                      <c:pt idx="4">
                        <c:v>840000</c:v>
                      </c:pt>
                      <c:pt idx="5">
                        <c:v>1150000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10-418B-B2C4-8E573BA8BCE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part2abc!$V$19</c15:sqref>
                        </c15:formulaRef>
                      </c:ext>
                    </c:extLst>
                    <c:strCache>
                      <c:ptCount val="1"/>
                      <c:pt idx="0">
                        <c:v>Bonus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part2abc!$S$20:$S$25</c15:sqref>
                        </c15:formulaRef>
                      </c:ext>
                    </c:extLst>
                    <c:strCache>
                      <c:ptCount val="6"/>
                      <c:pt idx="0">
                        <c:v>Arif Hossain</c:v>
                      </c:pt>
                      <c:pt idx="1">
                        <c:v>Eva Karim</c:v>
                      </c:pt>
                      <c:pt idx="2">
                        <c:v>Farhan Islam</c:v>
                      </c:pt>
                      <c:pt idx="3">
                        <c:v>Nabila Sultana</c:v>
                      </c:pt>
                      <c:pt idx="4">
                        <c:v>Oishi Das</c:v>
                      </c:pt>
                      <c:pt idx="5">
                        <c:v>Parvez Hasan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part2abc!$V$20:$V$25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140800</c:v>
                      </c:pt>
                      <c:pt idx="1">
                        <c:v>57600</c:v>
                      </c:pt>
                      <c:pt idx="2">
                        <c:v>42000</c:v>
                      </c:pt>
                      <c:pt idx="3">
                        <c:v>334000</c:v>
                      </c:pt>
                      <c:pt idx="4">
                        <c:v>50400</c:v>
                      </c:pt>
                      <c:pt idx="5">
                        <c:v>92000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10-418B-B2C4-8E573BA8BCEC}"/>
                  </c:ext>
                </c:extLst>
              </c15:ser>
            </c15:filteredBarSeries>
          </c:ext>
        </c:extLst>
      </c:barChart>
      <c:catAx>
        <c:axId val="1947137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9343"/>
        <c:crosses val="autoZero"/>
        <c:auto val="1"/>
        <c:lblAlgn val="ctr"/>
        <c:lblOffset val="100"/>
        <c:noMultiLvlLbl val="0"/>
      </c:catAx>
      <c:valAx>
        <c:axId val="194713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Yearly Report</a:t>
            </a:r>
            <a:r>
              <a:rPr lang="en-US" b="1" baseline="0">
                <a:solidFill>
                  <a:schemeClr val="tx1"/>
                </a:solidFill>
              </a:rPr>
              <a:t> 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part2.4!$D$5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part2.4!$C$6:$C$17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part2.4!$D$6:$D$17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3-42AB-AFA3-83944AA4BA69}"/>
            </c:ext>
          </c:extLst>
        </c:ser>
        <c:ser>
          <c:idx val="1"/>
          <c:order val="1"/>
          <c:tx>
            <c:strRef>
              <c:f>part2.4!$E$5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part2.4!$C$6:$C$17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part2.4!$E$6:$E$17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3-42AB-AFA3-83944AA4BA69}"/>
            </c:ext>
          </c:extLst>
        </c:ser>
        <c:ser>
          <c:idx val="2"/>
          <c:order val="2"/>
          <c:tx>
            <c:strRef>
              <c:f>part2.4!$F$5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part2.4!$C$6:$C$17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part2.4!$F$6:$F$17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3-42AB-AFA3-83944AA4B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123791"/>
        <c:axId val="2095117551"/>
      </c:barChart>
      <c:catAx>
        <c:axId val="209512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17551"/>
        <c:crosses val="autoZero"/>
        <c:auto val="1"/>
        <c:lblAlgn val="ctr"/>
        <c:lblOffset val="100"/>
        <c:noMultiLvlLbl val="0"/>
      </c:catAx>
      <c:valAx>
        <c:axId val="20951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984027506758468"/>
          <c:y val="0.92120565488051842"/>
          <c:w val="0.41022646269896584"/>
          <c:h val="7.8794228197465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18763228619552"/>
          <c:y val="0.26253021213492667"/>
          <c:w val="0.82686351706036743"/>
          <c:h val="0.57275736366287544"/>
        </c:manualLayout>
      </c:layout>
      <c:lineChart>
        <c:grouping val="standard"/>
        <c:varyColors val="0"/>
        <c:ser>
          <c:idx val="2"/>
          <c:order val="2"/>
          <c:tx>
            <c:strRef>
              <c:f>part2.4!$F$5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part2.4!$C$6:$C$17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part2.4!$F$6:$F$17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7E-463D-B20A-11378DE36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62607"/>
        <c:axId val="691596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part2.4!$D$5</c15:sqref>
                        </c15:formulaRef>
                      </c:ext>
                    </c:extLst>
                    <c:strCache>
                      <c:ptCount val="1"/>
                      <c:pt idx="0">
                        <c:v>Expenses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part2.4!$C$6:$C$17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part2.4!$D$6:$D$17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9288500</c:v>
                      </c:pt>
                      <c:pt idx="1">
                        <c:v>9744300</c:v>
                      </c:pt>
                      <c:pt idx="2">
                        <c:v>8904700</c:v>
                      </c:pt>
                      <c:pt idx="3">
                        <c:v>7345200</c:v>
                      </c:pt>
                      <c:pt idx="4">
                        <c:v>8987000</c:v>
                      </c:pt>
                      <c:pt idx="5">
                        <c:v>5215400</c:v>
                      </c:pt>
                      <c:pt idx="6">
                        <c:v>9976500</c:v>
                      </c:pt>
                      <c:pt idx="7">
                        <c:v>7976700</c:v>
                      </c:pt>
                      <c:pt idx="8">
                        <c:v>9879000</c:v>
                      </c:pt>
                      <c:pt idx="9">
                        <c:v>6234800</c:v>
                      </c:pt>
                      <c:pt idx="10">
                        <c:v>4534800</c:v>
                      </c:pt>
                      <c:pt idx="11">
                        <c:v>8348700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17E-463D-B20A-11378DE362F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part2.4!$E$5</c15:sqref>
                        </c15:formulaRef>
                      </c:ext>
                    </c:extLst>
                    <c:strCache>
                      <c:ptCount val="1"/>
                      <c:pt idx="0">
                        <c:v>Total Sales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part2.4!$C$6:$C$17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part2.4!$E$6:$E$17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8750000</c:v>
                      </c:pt>
                      <c:pt idx="1">
                        <c:v>9920000</c:v>
                      </c:pt>
                      <c:pt idx="2">
                        <c:v>10000000</c:v>
                      </c:pt>
                      <c:pt idx="3">
                        <c:v>7957400</c:v>
                      </c:pt>
                      <c:pt idx="4">
                        <c:v>9876500</c:v>
                      </c:pt>
                      <c:pt idx="5">
                        <c:v>5164500</c:v>
                      </c:pt>
                      <c:pt idx="6">
                        <c:v>11543600</c:v>
                      </c:pt>
                      <c:pt idx="7">
                        <c:v>8087900</c:v>
                      </c:pt>
                      <c:pt idx="8">
                        <c:v>9969800</c:v>
                      </c:pt>
                      <c:pt idx="9">
                        <c:v>7024000</c:v>
                      </c:pt>
                      <c:pt idx="10">
                        <c:v>4809300</c:v>
                      </c:pt>
                      <c:pt idx="11">
                        <c:v>8834800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17E-463D-B20A-11378DE362F7}"/>
                  </c:ext>
                </c:extLst>
              </c15:ser>
            </c15:filteredLineSeries>
          </c:ext>
        </c:extLst>
      </c:lineChart>
      <c:catAx>
        <c:axId val="6916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9784154345710474"/>
              <c:y val="0.88165108314315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9695"/>
        <c:crosses val="autoZero"/>
        <c:auto val="1"/>
        <c:lblAlgn val="ctr"/>
        <c:lblOffset val="100"/>
        <c:noMultiLvlLbl val="0"/>
      </c:catAx>
      <c:valAx>
        <c:axId val="6915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4</xdr:row>
      <xdr:rowOff>120650</xdr:rowOff>
    </xdr:from>
    <xdr:to>
      <xdr:col>8</xdr:col>
      <xdr:colOff>247650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791E2-70EE-4253-9370-C8E9B78EA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501650</xdr:colOff>
      <xdr:row>4</xdr:row>
      <xdr:rowOff>9524</xdr:rowOff>
    </xdr:from>
    <xdr:to>
      <xdr:col>10</xdr:col>
      <xdr:colOff>450850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42C69-5DFE-42DC-B1D4-166AB2A06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555624</xdr:colOff>
      <xdr:row>30</xdr:row>
      <xdr:rowOff>53974</xdr:rowOff>
    </xdr:from>
    <xdr:to>
      <xdr:col>23</xdr:col>
      <xdr:colOff>584200</xdr:colOff>
      <xdr:row>48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C0616-3448-4202-99F5-0588034B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493183</xdr:colOff>
      <xdr:row>5</xdr:row>
      <xdr:rowOff>45508</xdr:rowOff>
    </xdr:from>
    <xdr:to>
      <xdr:col>14</xdr:col>
      <xdr:colOff>188382</xdr:colOff>
      <xdr:row>16</xdr:row>
      <xdr:rowOff>204258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9A8DF-5360-4F79-A58E-E190616EF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29105</xdr:colOff>
      <xdr:row>18</xdr:row>
      <xdr:rowOff>158749</xdr:rowOff>
    </xdr:from>
    <xdr:to>
      <xdr:col>6</xdr:col>
      <xdr:colOff>486834</xdr:colOff>
      <xdr:row>32</xdr:row>
      <xdr:rowOff>58208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CED475-82B0-4F2F-8CEC-FE85E4FE4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 B C" refreshedDate="45560.767333449076" createdVersion="7" refreshedVersion="7" minRefreshableVersion="3" recordCount="76" xr:uid="{30061DB9-9DEC-4846-B75C-ED3BFEE9834F}">
  <cacheSource type="worksheet">
    <worksheetSource ref="A3:G79" sheet="part1.b"/>
  </cacheSource>
  <cacheFields count="7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 count="31">
        <n v="350000"/>
        <n v="500000"/>
        <n v="140000"/>
        <n v="450000"/>
        <n v="210000"/>
        <n v="300000"/>
        <n v="80000"/>
        <n v="560000"/>
        <n v="600000"/>
        <n v="180000"/>
        <n v="150000"/>
        <n v="770000"/>
        <n v="120000"/>
        <n v="390000"/>
        <n v="630000"/>
        <n v="400000"/>
        <n v="280000"/>
        <n v="700000"/>
        <n v="250000"/>
        <n v="160000"/>
        <n v="490000"/>
        <n v="200000"/>
        <n v="100000"/>
        <n v="550000"/>
        <n v="240000"/>
        <n v="220000"/>
        <n v="420000"/>
        <n v="260000"/>
        <n v="840000"/>
        <n v="360000"/>
        <n v="27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 B C" refreshedDate="45564.747105092596" createdVersion="7" refreshedVersion="7" minRefreshableVersion="3" recordCount="76" xr:uid="{4AB118B4-4BB9-405C-9766-ECB3D14F5149}">
  <cacheSource type="worksheet">
    <worksheetSource ref="B3:G79" sheet="part1.b"/>
  </cacheSource>
  <cacheFields count="6"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 B C" refreshedDate="45564.749167245369" createdVersion="7" refreshedVersion="7" minRefreshableVersion="3" recordCount="25" xr:uid="{D67FEA6B-55E6-4636-99E4-5351BA4051D2}">
  <cacheSource type="worksheet">
    <worksheetSource ref="B3:G28" sheet="part1.b"/>
  </cacheSource>
  <cacheFields count="6"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3" maxValue="15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7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 B C" refreshedDate="45565.789272569447" createdVersion="7" refreshedVersion="7" minRefreshableVersion="3" recordCount="6" xr:uid="{4EB9D788-D987-4F7A-8CE5-BC727DED7159}">
  <cacheSource type="worksheet">
    <worksheetSource ref="R19:W25" sheet="part2abc"/>
  </cacheSource>
  <cacheFields count="6">
    <cacheField name="ID" numFmtId="0">
      <sharedItems containsSemiMixedTypes="0" containsString="0" containsNumber="1" containsInteger="1" minValue="1" maxValue="6"/>
    </cacheField>
    <cacheField name="Name" numFmtId="0">
      <sharedItems count="6">
        <s v="Arif Hossain"/>
        <s v="Eva Karim"/>
        <s v="Farhan Islam"/>
        <s v="Nabila Sultana"/>
        <s v="Oishi Das"/>
        <s v="Parvez Hasan"/>
      </sharedItems>
    </cacheField>
    <cacheField name="Salary" numFmtId="0">
      <sharedItems containsSemiMixedTypes="0" containsString="0" containsNumber="1" containsInteger="1" minValue="30000" maxValue="30000"/>
    </cacheField>
    <cacheField name="Total Sales in January" numFmtId="0">
      <sharedItems containsSemiMixedTypes="0" containsString="0" containsNumber="1" containsInteger="1" minValue="700000" maxValue="3340000"/>
    </cacheField>
    <cacheField name="Bonus" numFmtId="0">
      <sharedItems containsSemiMixedTypes="0" containsString="0" containsNumber="1" containsInteger="1" minValue="42000" maxValue="334000"/>
    </cacheField>
    <cacheField name="Total Salary" numFmtId="0">
      <sharedItems containsSemiMixedTypes="0" containsString="0" containsNumber="1" containsInteger="1" minValue="72000" maxValue="36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n v="5"/>
    <n v="70000"/>
    <x v="0"/>
  </r>
  <r>
    <x v="1"/>
    <x v="1"/>
    <x v="1"/>
    <x v="1"/>
    <n v="10"/>
    <n v="50000"/>
    <x v="1"/>
  </r>
  <r>
    <x v="2"/>
    <x v="2"/>
    <x v="2"/>
    <x v="2"/>
    <n v="7"/>
    <n v="20000"/>
    <x v="2"/>
  </r>
  <r>
    <x v="3"/>
    <x v="3"/>
    <x v="3"/>
    <x v="3"/>
    <n v="15"/>
    <n v="30000"/>
    <x v="3"/>
  </r>
  <r>
    <x v="4"/>
    <x v="4"/>
    <x v="4"/>
    <x v="0"/>
    <n v="3"/>
    <n v="70000"/>
    <x v="4"/>
  </r>
  <r>
    <x v="5"/>
    <x v="5"/>
    <x v="5"/>
    <x v="1"/>
    <n v="6"/>
    <n v="50000"/>
    <x v="5"/>
  </r>
  <r>
    <x v="6"/>
    <x v="1"/>
    <x v="2"/>
    <x v="2"/>
    <n v="4"/>
    <n v="20000"/>
    <x v="6"/>
  </r>
  <r>
    <x v="7"/>
    <x v="2"/>
    <x v="3"/>
    <x v="3"/>
    <n v="10"/>
    <n v="30000"/>
    <x v="5"/>
  </r>
  <r>
    <x v="8"/>
    <x v="0"/>
    <x v="0"/>
    <x v="0"/>
    <n v="8"/>
    <n v="70000"/>
    <x v="7"/>
  </r>
  <r>
    <x v="9"/>
    <x v="4"/>
    <x v="0"/>
    <x v="1"/>
    <n v="12"/>
    <n v="50000"/>
    <x v="8"/>
  </r>
  <r>
    <x v="10"/>
    <x v="5"/>
    <x v="1"/>
    <x v="2"/>
    <n v="9"/>
    <n v="20000"/>
    <x v="9"/>
  </r>
  <r>
    <x v="11"/>
    <x v="1"/>
    <x v="2"/>
    <x v="3"/>
    <n v="5"/>
    <n v="30000"/>
    <x v="10"/>
  </r>
  <r>
    <x v="12"/>
    <x v="2"/>
    <x v="3"/>
    <x v="0"/>
    <n v="11"/>
    <n v="70000"/>
    <x v="11"/>
  </r>
  <r>
    <x v="13"/>
    <x v="3"/>
    <x v="4"/>
    <x v="1"/>
    <n v="7"/>
    <n v="50000"/>
    <x v="0"/>
  </r>
  <r>
    <x v="14"/>
    <x v="4"/>
    <x v="5"/>
    <x v="2"/>
    <n v="6"/>
    <n v="20000"/>
    <x v="12"/>
  </r>
  <r>
    <x v="15"/>
    <x v="5"/>
    <x v="2"/>
    <x v="3"/>
    <n v="13"/>
    <n v="30000"/>
    <x v="13"/>
  </r>
  <r>
    <x v="16"/>
    <x v="0"/>
    <x v="3"/>
    <x v="0"/>
    <n v="9"/>
    <n v="70000"/>
    <x v="14"/>
  </r>
  <r>
    <x v="17"/>
    <x v="2"/>
    <x v="4"/>
    <x v="1"/>
    <n v="8"/>
    <n v="50000"/>
    <x v="15"/>
  </r>
  <r>
    <x v="18"/>
    <x v="3"/>
    <x v="5"/>
    <x v="2"/>
    <n v="14"/>
    <n v="20000"/>
    <x v="16"/>
  </r>
  <r>
    <x v="19"/>
    <x v="4"/>
    <x v="2"/>
    <x v="3"/>
    <n v="7"/>
    <n v="30000"/>
    <x v="4"/>
  </r>
  <r>
    <x v="20"/>
    <x v="5"/>
    <x v="3"/>
    <x v="0"/>
    <n v="10"/>
    <n v="70000"/>
    <x v="17"/>
  </r>
  <r>
    <x v="21"/>
    <x v="1"/>
    <x v="0"/>
    <x v="1"/>
    <n v="5"/>
    <n v="50000"/>
    <x v="18"/>
  </r>
  <r>
    <x v="22"/>
    <x v="0"/>
    <x v="1"/>
    <x v="2"/>
    <n v="8"/>
    <n v="20000"/>
    <x v="19"/>
  </r>
  <r>
    <x v="23"/>
    <x v="3"/>
    <x v="2"/>
    <x v="3"/>
    <n v="6"/>
    <n v="30000"/>
    <x v="9"/>
  </r>
  <r>
    <x v="24"/>
    <x v="4"/>
    <x v="3"/>
    <x v="0"/>
    <n v="7"/>
    <n v="70000"/>
    <x v="20"/>
  </r>
  <r>
    <x v="25"/>
    <x v="5"/>
    <x v="4"/>
    <x v="0"/>
    <n v="8"/>
    <n v="70000"/>
    <x v="7"/>
  </r>
  <r>
    <x v="26"/>
    <x v="1"/>
    <x v="5"/>
    <x v="1"/>
    <n v="6"/>
    <n v="50000"/>
    <x v="5"/>
  </r>
  <r>
    <x v="27"/>
    <x v="2"/>
    <x v="2"/>
    <x v="2"/>
    <n v="10"/>
    <n v="20000"/>
    <x v="21"/>
  </r>
  <r>
    <x v="28"/>
    <x v="3"/>
    <x v="0"/>
    <x v="3"/>
    <n v="20"/>
    <n v="30000"/>
    <x v="8"/>
  </r>
  <r>
    <x v="29"/>
    <x v="0"/>
    <x v="4"/>
    <x v="0"/>
    <n v="4"/>
    <n v="70000"/>
    <x v="16"/>
  </r>
  <r>
    <x v="30"/>
    <x v="5"/>
    <x v="5"/>
    <x v="1"/>
    <n v="9"/>
    <n v="50000"/>
    <x v="3"/>
  </r>
  <r>
    <x v="31"/>
    <x v="1"/>
    <x v="4"/>
    <x v="2"/>
    <n v="5"/>
    <n v="20000"/>
    <x v="22"/>
  </r>
  <r>
    <x v="32"/>
    <x v="0"/>
    <x v="5"/>
    <x v="3"/>
    <n v="15"/>
    <n v="30000"/>
    <x v="3"/>
  </r>
  <r>
    <x v="33"/>
    <x v="3"/>
    <x v="2"/>
    <x v="0"/>
    <n v="7"/>
    <n v="70000"/>
    <x v="20"/>
  </r>
  <r>
    <x v="34"/>
    <x v="4"/>
    <x v="3"/>
    <x v="1"/>
    <n v="11"/>
    <n v="50000"/>
    <x v="23"/>
  </r>
  <r>
    <x v="35"/>
    <x v="5"/>
    <x v="0"/>
    <x v="2"/>
    <n v="12"/>
    <n v="20000"/>
    <x v="24"/>
  </r>
  <r>
    <x v="36"/>
    <x v="1"/>
    <x v="0"/>
    <x v="3"/>
    <n v="10"/>
    <n v="30000"/>
    <x v="5"/>
  </r>
  <r>
    <x v="37"/>
    <x v="2"/>
    <x v="1"/>
    <x v="0"/>
    <n v="9"/>
    <n v="70000"/>
    <x v="14"/>
  </r>
  <r>
    <x v="38"/>
    <x v="3"/>
    <x v="2"/>
    <x v="1"/>
    <n v="8"/>
    <n v="50000"/>
    <x v="15"/>
  </r>
  <r>
    <x v="39"/>
    <x v="4"/>
    <x v="3"/>
    <x v="2"/>
    <n v="11"/>
    <n v="20000"/>
    <x v="25"/>
  </r>
  <r>
    <x v="40"/>
    <x v="0"/>
    <x v="4"/>
    <x v="3"/>
    <n v="14"/>
    <n v="30000"/>
    <x v="26"/>
  </r>
  <r>
    <x v="41"/>
    <x v="1"/>
    <x v="5"/>
    <x v="0"/>
    <n v="10"/>
    <n v="70000"/>
    <x v="17"/>
  </r>
  <r>
    <x v="42"/>
    <x v="2"/>
    <x v="2"/>
    <x v="1"/>
    <n v="9"/>
    <n v="50000"/>
    <x v="3"/>
  </r>
  <r>
    <x v="43"/>
    <x v="3"/>
    <x v="3"/>
    <x v="2"/>
    <n v="13"/>
    <n v="20000"/>
    <x v="27"/>
  </r>
  <r>
    <x v="44"/>
    <x v="4"/>
    <x v="4"/>
    <x v="3"/>
    <n v="8"/>
    <n v="30000"/>
    <x v="24"/>
  </r>
  <r>
    <x v="45"/>
    <x v="5"/>
    <x v="5"/>
    <x v="0"/>
    <n v="12"/>
    <n v="70000"/>
    <x v="28"/>
  </r>
  <r>
    <x v="46"/>
    <x v="1"/>
    <x v="2"/>
    <x v="1"/>
    <n v="7"/>
    <n v="50000"/>
    <x v="0"/>
  </r>
  <r>
    <x v="47"/>
    <x v="2"/>
    <x v="3"/>
    <x v="2"/>
    <n v="9"/>
    <n v="20000"/>
    <x v="9"/>
  </r>
  <r>
    <x v="48"/>
    <x v="0"/>
    <x v="0"/>
    <x v="3"/>
    <n v="12"/>
    <n v="30000"/>
    <x v="29"/>
  </r>
  <r>
    <x v="49"/>
    <x v="4"/>
    <x v="1"/>
    <x v="0"/>
    <n v="5"/>
    <n v="70000"/>
    <x v="0"/>
  </r>
  <r>
    <x v="50"/>
    <x v="5"/>
    <x v="0"/>
    <x v="0"/>
    <n v="12"/>
    <n v="70000"/>
    <x v="28"/>
  </r>
  <r>
    <x v="51"/>
    <x v="1"/>
    <x v="0"/>
    <x v="1"/>
    <n v="8"/>
    <n v="50000"/>
    <x v="15"/>
  </r>
  <r>
    <x v="52"/>
    <x v="2"/>
    <x v="4"/>
    <x v="2"/>
    <n v="7"/>
    <n v="20000"/>
    <x v="2"/>
  </r>
  <r>
    <x v="53"/>
    <x v="3"/>
    <x v="5"/>
    <x v="3"/>
    <n v="9"/>
    <n v="30000"/>
    <x v="30"/>
  </r>
  <r>
    <x v="54"/>
    <x v="4"/>
    <x v="4"/>
    <x v="0"/>
    <n v="6"/>
    <n v="70000"/>
    <x v="26"/>
  </r>
  <r>
    <x v="55"/>
    <x v="0"/>
    <x v="5"/>
    <x v="1"/>
    <n v="10"/>
    <n v="50000"/>
    <x v="1"/>
  </r>
  <r>
    <x v="56"/>
    <x v="1"/>
    <x v="2"/>
    <x v="2"/>
    <n v="8"/>
    <n v="20000"/>
    <x v="19"/>
  </r>
  <r>
    <x v="57"/>
    <x v="0"/>
    <x v="3"/>
    <x v="3"/>
    <n v="13"/>
    <n v="30000"/>
    <x v="13"/>
  </r>
  <r>
    <x v="58"/>
    <x v="3"/>
    <x v="0"/>
    <x v="0"/>
    <n v="9"/>
    <n v="70000"/>
    <x v="14"/>
  </r>
  <r>
    <x v="59"/>
    <x v="4"/>
    <x v="2"/>
    <x v="1"/>
    <n v="5"/>
    <n v="50000"/>
    <x v="18"/>
  </r>
  <r>
    <x v="60"/>
    <x v="5"/>
    <x v="1"/>
    <x v="2"/>
    <n v="11"/>
    <n v="20000"/>
    <x v="25"/>
  </r>
  <r>
    <x v="61"/>
    <x v="1"/>
    <x v="2"/>
    <x v="3"/>
    <n v="14"/>
    <n v="30000"/>
    <x v="26"/>
  </r>
  <r>
    <x v="62"/>
    <x v="2"/>
    <x v="3"/>
    <x v="0"/>
    <n v="10"/>
    <n v="70000"/>
    <x v="17"/>
  </r>
  <r>
    <x v="63"/>
    <x v="3"/>
    <x v="4"/>
    <x v="1"/>
    <n v="6"/>
    <n v="50000"/>
    <x v="5"/>
  </r>
  <r>
    <x v="64"/>
    <x v="0"/>
    <x v="5"/>
    <x v="2"/>
    <n v="8"/>
    <n v="20000"/>
    <x v="19"/>
  </r>
  <r>
    <x v="65"/>
    <x v="5"/>
    <x v="2"/>
    <x v="3"/>
    <n v="12"/>
    <n v="30000"/>
    <x v="29"/>
  </r>
  <r>
    <x v="66"/>
    <x v="1"/>
    <x v="3"/>
    <x v="0"/>
    <n v="9"/>
    <n v="70000"/>
    <x v="14"/>
  </r>
  <r>
    <x v="67"/>
    <x v="0"/>
    <x v="1"/>
    <x v="1"/>
    <n v="7"/>
    <n v="50000"/>
    <x v="0"/>
  </r>
  <r>
    <x v="68"/>
    <x v="3"/>
    <x v="2"/>
    <x v="2"/>
    <n v="14"/>
    <n v="20000"/>
    <x v="16"/>
  </r>
  <r>
    <x v="69"/>
    <x v="4"/>
    <x v="3"/>
    <x v="3"/>
    <n v="8"/>
    <n v="30000"/>
    <x v="24"/>
  </r>
  <r>
    <x v="70"/>
    <x v="5"/>
    <x v="4"/>
    <x v="0"/>
    <n v="11"/>
    <n v="70000"/>
    <x v="11"/>
  </r>
  <r>
    <x v="71"/>
    <x v="0"/>
    <x v="5"/>
    <x v="1"/>
    <n v="5"/>
    <n v="50000"/>
    <x v="18"/>
  </r>
  <r>
    <x v="72"/>
    <x v="2"/>
    <x v="2"/>
    <x v="2"/>
    <n v="10"/>
    <n v="20000"/>
    <x v="21"/>
  </r>
  <r>
    <x v="73"/>
    <x v="3"/>
    <x v="3"/>
    <x v="3"/>
    <n v="9"/>
    <n v="30000"/>
    <x v="30"/>
  </r>
  <r>
    <x v="74"/>
    <x v="4"/>
    <x v="5"/>
    <x v="0"/>
    <n v="10"/>
    <n v="70000"/>
    <x v="17"/>
  </r>
  <r>
    <x v="75"/>
    <x v="0"/>
    <x v="3"/>
    <x v="3"/>
    <n v="5"/>
    <n v="30000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Barishal"/>
    <x v="0"/>
    <s v="Laptop"/>
    <n v="5"/>
    <n v="70000"/>
    <n v="350000"/>
  </r>
  <r>
    <s v="Chittagong"/>
    <x v="1"/>
    <s v="Desktop"/>
    <n v="10"/>
    <n v="50000"/>
    <n v="500000"/>
  </r>
  <r>
    <s v="Khulna"/>
    <x v="2"/>
    <s v="Tablet"/>
    <n v="7"/>
    <n v="20000"/>
    <n v="140000"/>
  </r>
  <r>
    <s v="Rajshahi"/>
    <x v="3"/>
    <s v="Smartphone"/>
    <n v="15"/>
    <n v="30000"/>
    <n v="450000"/>
  </r>
  <r>
    <s v="Sylhet"/>
    <x v="4"/>
    <s v="Laptop"/>
    <n v="3"/>
    <n v="70000"/>
    <n v="210000"/>
  </r>
  <r>
    <s v="Dhaka"/>
    <x v="5"/>
    <s v="Desktop"/>
    <n v="6"/>
    <n v="50000"/>
    <n v="300000"/>
  </r>
  <r>
    <s v="Chittagong"/>
    <x v="2"/>
    <s v="Tablet"/>
    <n v="4"/>
    <n v="20000"/>
    <n v="80000"/>
  </r>
  <r>
    <s v="Khulna"/>
    <x v="3"/>
    <s v="Smartphone"/>
    <n v="10"/>
    <n v="30000"/>
    <n v="300000"/>
  </r>
  <r>
    <s v="Barishal"/>
    <x v="0"/>
    <s v="Laptop"/>
    <n v="8"/>
    <n v="70000"/>
    <n v="560000"/>
  </r>
  <r>
    <s v="Sylhet"/>
    <x v="0"/>
    <s v="Desktop"/>
    <n v="12"/>
    <n v="50000"/>
    <n v="600000"/>
  </r>
  <r>
    <s v="Dhaka"/>
    <x v="1"/>
    <s v="Tablet"/>
    <n v="9"/>
    <n v="20000"/>
    <n v="180000"/>
  </r>
  <r>
    <s v="Chittagong"/>
    <x v="2"/>
    <s v="Smartphone"/>
    <n v="5"/>
    <n v="30000"/>
    <n v="150000"/>
  </r>
  <r>
    <s v="Khulna"/>
    <x v="3"/>
    <s v="Laptop"/>
    <n v="11"/>
    <n v="70000"/>
    <n v="770000"/>
  </r>
  <r>
    <s v="Rajshahi"/>
    <x v="4"/>
    <s v="Desktop"/>
    <n v="7"/>
    <n v="50000"/>
    <n v="350000"/>
  </r>
  <r>
    <s v="Sylhet"/>
    <x v="5"/>
    <s v="Tablet"/>
    <n v="6"/>
    <n v="20000"/>
    <n v="120000"/>
  </r>
  <r>
    <s v="Dhaka"/>
    <x v="2"/>
    <s v="Smartphone"/>
    <n v="13"/>
    <n v="30000"/>
    <n v="390000"/>
  </r>
  <r>
    <s v="Barishal"/>
    <x v="3"/>
    <s v="Laptop"/>
    <n v="9"/>
    <n v="70000"/>
    <n v="630000"/>
  </r>
  <r>
    <s v="Khulna"/>
    <x v="4"/>
    <s v="Desktop"/>
    <n v="8"/>
    <n v="50000"/>
    <n v="400000"/>
  </r>
  <r>
    <s v="Rajshahi"/>
    <x v="5"/>
    <s v="Tablet"/>
    <n v="14"/>
    <n v="20000"/>
    <n v="280000"/>
  </r>
  <r>
    <s v="Sylhet"/>
    <x v="2"/>
    <s v="Smartphone"/>
    <n v="7"/>
    <n v="30000"/>
    <n v="210000"/>
  </r>
  <r>
    <s v="Dhaka"/>
    <x v="3"/>
    <s v="Laptop"/>
    <n v="10"/>
    <n v="70000"/>
    <n v="700000"/>
  </r>
  <r>
    <s v="Chittagong"/>
    <x v="0"/>
    <s v="Desktop"/>
    <n v="5"/>
    <n v="50000"/>
    <n v="250000"/>
  </r>
  <r>
    <s v="Barishal"/>
    <x v="1"/>
    <s v="Tablet"/>
    <n v="8"/>
    <n v="20000"/>
    <n v="160000"/>
  </r>
  <r>
    <s v="Rajshahi"/>
    <x v="2"/>
    <s v="Smartphone"/>
    <n v="6"/>
    <n v="30000"/>
    <n v="180000"/>
  </r>
  <r>
    <s v="Sylhet"/>
    <x v="3"/>
    <s v="Laptop"/>
    <n v="7"/>
    <n v="70000"/>
    <n v="490000"/>
  </r>
  <r>
    <s v="Dhaka"/>
    <x v="4"/>
    <s v="Laptop"/>
    <n v="8"/>
    <n v="70000"/>
    <n v="560000"/>
  </r>
  <r>
    <s v="Chittagong"/>
    <x v="5"/>
    <s v="Desktop"/>
    <n v="6"/>
    <n v="50000"/>
    <n v="300000"/>
  </r>
  <r>
    <s v="Khulna"/>
    <x v="2"/>
    <s v="Tablet"/>
    <n v="10"/>
    <n v="20000"/>
    <n v="200000"/>
  </r>
  <r>
    <s v="Rajshahi"/>
    <x v="0"/>
    <s v="Smartphone"/>
    <n v="20"/>
    <n v="30000"/>
    <n v="600000"/>
  </r>
  <r>
    <s v="Barishal"/>
    <x v="4"/>
    <s v="Laptop"/>
    <n v="4"/>
    <n v="70000"/>
    <n v="280000"/>
  </r>
  <r>
    <s v="Dhaka"/>
    <x v="5"/>
    <s v="Desktop"/>
    <n v="9"/>
    <n v="50000"/>
    <n v="450000"/>
  </r>
  <r>
    <s v="Chittagong"/>
    <x v="4"/>
    <s v="Tablet"/>
    <n v="5"/>
    <n v="20000"/>
    <n v="100000"/>
  </r>
  <r>
    <s v="Barishal"/>
    <x v="5"/>
    <s v="Smartphone"/>
    <n v="15"/>
    <n v="30000"/>
    <n v="450000"/>
  </r>
  <r>
    <s v="Rajshahi"/>
    <x v="2"/>
    <s v="Laptop"/>
    <n v="7"/>
    <n v="70000"/>
    <n v="490000"/>
  </r>
  <r>
    <s v="Sylhet"/>
    <x v="3"/>
    <s v="Desktop"/>
    <n v="11"/>
    <n v="50000"/>
    <n v="550000"/>
  </r>
  <r>
    <s v="Dhaka"/>
    <x v="0"/>
    <s v="Tablet"/>
    <n v="12"/>
    <n v="20000"/>
    <n v="240000"/>
  </r>
  <r>
    <s v="Chittagong"/>
    <x v="0"/>
    <s v="Smartphone"/>
    <n v="10"/>
    <n v="30000"/>
    <n v="300000"/>
  </r>
  <r>
    <s v="Khulna"/>
    <x v="1"/>
    <s v="Laptop"/>
    <n v="9"/>
    <n v="70000"/>
    <n v="630000"/>
  </r>
  <r>
    <s v="Rajshahi"/>
    <x v="2"/>
    <s v="Desktop"/>
    <n v="8"/>
    <n v="50000"/>
    <n v="400000"/>
  </r>
  <r>
    <s v="Sylhet"/>
    <x v="3"/>
    <s v="Tablet"/>
    <n v="11"/>
    <n v="20000"/>
    <n v="220000"/>
  </r>
  <r>
    <s v="Barishal"/>
    <x v="4"/>
    <s v="Smartphone"/>
    <n v="14"/>
    <n v="30000"/>
    <n v="420000"/>
  </r>
  <r>
    <s v="Chittagong"/>
    <x v="5"/>
    <s v="Laptop"/>
    <n v="10"/>
    <n v="70000"/>
    <n v="700000"/>
  </r>
  <r>
    <s v="Khulna"/>
    <x v="2"/>
    <s v="Desktop"/>
    <n v="9"/>
    <n v="50000"/>
    <n v="450000"/>
  </r>
  <r>
    <s v="Rajshahi"/>
    <x v="3"/>
    <s v="Tablet"/>
    <n v="13"/>
    <n v="20000"/>
    <n v="260000"/>
  </r>
  <r>
    <s v="Sylhet"/>
    <x v="4"/>
    <s v="Smartphone"/>
    <n v="8"/>
    <n v="30000"/>
    <n v="240000"/>
  </r>
  <r>
    <s v="Dhaka"/>
    <x v="5"/>
    <s v="Laptop"/>
    <n v="12"/>
    <n v="70000"/>
    <n v="840000"/>
  </r>
  <r>
    <s v="Chittagong"/>
    <x v="2"/>
    <s v="Desktop"/>
    <n v="7"/>
    <n v="50000"/>
    <n v="350000"/>
  </r>
  <r>
    <s v="Khulna"/>
    <x v="3"/>
    <s v="Tablet"/>
    <n v="9"/>
    <n v="20000"/>
    <n v="180000"/>
  </r>
  <r>
    <s v="Barishal"/>
    <x v="0"/>
    <s v="Smartphone"/>
    <n v="12"/>
    <n v="30000"/>
    <n v="360000"/>
  </r>
  <r>
    <s v="Sylhet"/>
    <x v="1"/>
    <s v="Laptop"/>
    <n v="5"/>
    <n v="70000"/>
    <n v="350000"/>
  </r>
  <r>
    <s v="Dhaka"/>
    <x v="0"/>
    <s v="Laptop"/>
    <n v="12"/>
    <n v="70000"/>
    <n v="840000"/>
  </r>
  <r>
    <s v="Chittagong"/>
    <x v="0"/>
    <s v="Desktop"/>
    <n v="8"/>
    <n v="50000"/>
    <n v="400000"/>
  </r>
  <r>
    <s v="Khulna"/>
    <x v="4"/>
    <s v="Tablet"/>
    <n v="7"/>
    <n v="20000"/>
    <n v="140000"/>
  </r>
  <r>
    <s v="Rajshahi"/>
    <x v="5"/>
    <s v="Smartphone"/>
    <n v="9"/>
    <n v="30000"/>
    <n v="270000"/>
  </r>
  <r>
    <s v="Sylhet"/>
    <x v="4"/>
    <s v="Laptop"/>
    <n v="6"/>
    <n v="70000"/>
    <n v="420000"/>
  </r>
  <r>
    <s v="Barishal"/>
    <x v="5"/>
    <s v="Desktop"/>
    <n v="10"/>
    <n v="50000"/>
    <n v="500000"/>
  </r>
  <r>
    <s v="Chittagong"/>
    <x v="2"/>
    <s v="Tablet"/>
    <n v="8"/>
    <n v="20000"/>
    <n v="160000"/>
  </r>
  <r>
    <s v="Barishal"/>
    <x v="3"/>
    <s v="Smartphone"/>
    <n v="13"/>
    <n v="30000"/>
    <n v="390000"/>
  </r>
  <r>
    <s v="Rajshahi"/>
    <x v="0"/>
    <s v="Laptop"/>
    <n v="9"/>
    <n v="70000"/>
    <n v="630000"/>
  </r>
  <r>
    <s v="Sylhet"/>
    <x v="2"/>
    <s v="Desktop"/>
    <n v="5"/>
    <n v="50000"/>
    <n v="250000"/>
  </r>
  <r>
    <s v="Dhaka"/>
    <x v="1"/>
    <s v="Tablet"/>
    <n v="11"/>
    <n v="20000"/>
    <n v="220000"/>
  </r>
  <r>
    <s v="Chittagong"/>
    <x v="2"/>
    <s v="Smartphone"/>
    <n v="14"/>
    <n v="30000"/>
    <n v="420000"/>
  </r>
  <r>
    <s v="Khulna"/>
    <x v="3"/>
    <s v="Laptop"/>
    <n v="10"/>
    <n v="70000"/>
    <n v="700000"/>
  </r>
  <r>
    <s v="Rajshahi"/>
    <x v="4"/>
    <s v="Desktop"/>
    <n v="6"/>
    <n v="50000"/>
    <n v="300000"/>
  </r>
  <r>
    <s v="Barishal"/>
    <x v="5"/>
    <s v="Tablet"/>
    <n v="8"/>
    <n v="20000"/>
    <n v="160000"/>
  </r>
  <r>
    <s v="Dhaka"/>
    <x v="2"/>
    <s v="Smartphone"/>
    <n v="12"/>
    <n v="30000"/>
    <n v="360000"/>
  </r>
  <r>
    <s v="Chittagong"/>
    <x v="3"/>
    <s v="Laptop"/>
    <n v="9"/>
    <n v="70000"/>
    <n v="630000"/>
  </r>
  <r>
    <s v="Barishal"/>
    <x v="1"/>
    <s v="Desktop"/>
    <n v="7"/>
    <n v="50000"/>
    <n v="350000"/>
  </r>
  <r>
    <s v="Rajshahi"/>
    <x v="2"/>
    <s v="Tablet"/>
    <n v="14"/>
    <n v="20000"/>
    <n v="280000"/>
  </r>
  <r>
    <s v="Sylhet"/>
    <x v="3"/>
    <s v="Smartphone"/>
    <n v="8"/>
    <n v="30000"/>
    <n v="240000"/>
  </r>
  <r>
    <s v="Dhaka"/>
    <x v="4"/>
    <s v="Laptop"/>
    <n v="11"/>
    <n v="70000"/>
    <n v="770000"/>
  </r>
  <r>
    <s v="Barishal"/>
    <x v="5"/>
    <s v="Desktop"/>
    <n v="5"/>
    <n v="50000"/>
    <n v="250000"/>
  </r>
  <r>
    <s v="Khulna"/>
    <x v="2"/>
    <s v="Tablet"/>
    <n v="10"/>
    <n v="20000"/>
    <n v="200000"/>
  </r>
  <r>
    <s v="Rajshahi"/>
    <x v="3"/>
    <s v="Smartphone"/>
    <n v="9"/>
    <n v="30000"/>
    <n v="270000"/>
  </r>
  <r>
    <s v="Sylhet"/>
    <x v="5"/>
    <s v="Laptop"/>
    <n v="10"/>
    <n v="70000"/>
    <n v="700000"/>
  </r>
  <r>
    <s v="Barishal"/>
    <x v="3"/>
    <s v="Smartphone"/>
    <n v="5"/>
    <n v="30000"/>
    <n v="15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Barishal"/>
    <x v="0"/>
    <s v="Laptop"/>
    <n v="5"/>
    <n v="70000"/>
    <n v="350000"/>
  </r>
  <r>
    <s v="Chittagong"/>
    <x v="1"/>
    <s v="Desktop"/>
    <n v="10"/>
    <n v="50000"/>
    <n v="500000"/>
  </r>
  <r>
    <s v="Khulna"/>
    <x v="2"/>
    <s v="Tablet"/>
    <n v="7"/>
    <n v="20000"/>
    <n v="140000"/>
  </r>
  <r>
    <s v="Rajshahi"/>
    <x v="3"/>
    <s v="Smartphone"/>
    <n v="15"/>
    <n v="30000"/>
    <n v="450000"/>
  </r>
  <r>
    <s v="Sylhet"/>
    <x v="4"/>
    <s v="Laptop"/>
    <n v="3"/>
    <n v="70000"/>
    <n v="210000"/>
  </r>
  <r>
    <s v="Dhaka"/>
    <x v="5"/>
    <s v="Desktop"/>
    <n v="6"/>
    <n v="50000"/>
    <n v="300000"/>
  </r>
  <r>
    <s v="Chittagong"/>
    <x v="2"/>
    <s v="Tablet"/>
    <n v="4"/>
    <n v="20000"/>
    <n v="80000"/>
  </r>
  <r>
    <s v="Khulna"/>
    <x v="3"/>
    <s v="Smartphone"/>
    <n v="10"/>
    <n v="30000"/>
    <n v="300000"/>
  </r>
  <r>
    <s v="Barishal"/>
    <x v="0"/>
    <s v="Laptop"/>
    <n v="8"/>
    <n v="70000"/>
    <n v="560000"/>
  </r>
  <r>
    <s v="Sylhet"/>
    <x v="0"/>
    <s v="Desktop"/>
    <n v="12"/>
    <n v="50000"/>
    <n v="600000"/>
  </r>
  <r>
    <s v="Dhaka"/>
    <x v="1"/>
    <s v="Tablet"/>
    <n v="9"/>
    <n v="20000"/>
    <n v="180000"/>
  </r>
  <r>
    <s v="Chittagong"/>
    <x v="2"/>
    <s v="Smartphone"/>
    <n v="5"/>
    <n v="30000"/>
    <n v="150000"/>
  </r>
  <r>
    <s v="Khulna"/>
    <x v="3"/>
    <s v="Laptop"/>
    <n v="11"/>
    <n v="70000"/>
    <n v="770000"/>
  </r>
  <r>
    <s v="Rajshahi"/>
    <x v="4"/>
    <s v="Desktop"/>
    <n v="7"/>
    <n v="50000"/>
    <n v="350000"/>
  </r>
  <r>
    <s v="Sylhet"/>
    <x v="5"/>
    <s v="Tablet"/>
    <n v="6"/>
    <n v="20000"/>
    <n v="120000"/>
  </r>
  <r>
    <s v="Dhaka"/>
    <x v="2"/>
    <s v="Smartphone"/>
    <n v="13"/>
    <n v="30000"/>
    <n v="390000"/>
  </r>
  <r>
    <s v="Barishal"/>
    <x v="3"/>
    <s v="Laptop"/>
    <n v="9"/>
    <n v="70000"/>
    <n v="630000"/>
  </r>
  <r>
    <s v="Khulna"/>
    <x v="4"/>
    <s v="Desktop"/>
    <n v="8"/>
    <n v="50000"/>
    <n v="400000"/>
  </r>
  <r>
    <s v="Rajshahi"/>
    <x v="5"/>
    <s v="Tablet"/>
    <n v="14"/>
    <n v="20000"/>
    <n v="280000"/>
  </r>
  <r>
    <s v="Sylhet"/>
    <x v="2"/>
    <s v="Smartphone"/>
    <n v="7"/>
    <n v="30000"/>
    <n v="210000"/>
  </r>
  <r>
    <s v="Dhaka"/>
    <x v="3"/>
    <s v="Laptop"/>
    <n v="10"/>
    <n v="70000"/>
    <n v="700000"/>
  </r>
  <r>
    <s v="Chittagong"/>
    <x v="0"/>
    <s v="Desktop"/>
    <n v="5"/>
    <n v="50000"/>
    <n v="250000"/>
  </r>
  <r>
    <s v="Barishal"/>
    <x v="1"/>
    <s v="Tablet"/>
    <n v="8"/>
    <n v="20000"/>
    <n v="160000"/>
  </r>
  <r>
    <s v="Rajshahi"/>
    <x v="2"/>
    <s v="Smartphone"/>
    <n v="6"/>
    <n v="30000"/>
    <n v="180000"/>
  </r>
  <r>
    <s v="Sylhet"/>
    <x v="3"/>
    <s v="Laptop"/>
    <n v="7"/>
    <n v="70000"/>
    <n v="49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x v="0"/>
    <n v="30000"/>
    <n v="1760000"/>
    <n v="140800"/>
    <n v="170800"/>
  </r>
  <r>
    <n v="2"/>
    <x v="1"/>
    <n v="30000"/>
    <n v="960000"/>
    <n v="57600"/>
    <n v="87600"/>
  </r>
  <r>
    <n v="3"/>
    <x v="2"/>
    <n v="30000"/>
    <n v="700000"/>
    <n v="42000"/>
    <n v="72000"/>
  </r>
  <r>
    <n v="4"/>
    <x v="3"/>
    <n v="30000"/>
    <n v="3340000"/>
    <n v="334000"/>
    <n v="364000"/>
  </r>
  <r>
    <n v="5"/>
    <x v="4"/>
    <n v="30000"/>
    <n v="840000"/>
    <n v="50400"/>
    <n v="80400"/>
  </r>
  <r>
    <n v="6"/>
    <x v="5"/>
    <n v="30000"/>
    <n v="1150000"/>
    <n v="92000"/>
    <n v="12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8F4B2-0A23-4FAF-9025-21F637106C1E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Region">
  <location ref="A3:B10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61D25-2ABC-4EE9-81AC-F84EF98DEA7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Product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1936A-9686-42A0-AE03-92134680A323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otal">
  <location ref="A3:A9" firstHeaderRow="1" firstDataRow="1" firstDataCol="1"/>
  <pivotFields count="7">
    <pivotField numFmtId="14" showAll="0"/>
    <pivotField showAll="0"/>
    <pivotField axis="axisRow" showAll="0">
      <items count="7">
        <item x="0"/>
        <item h="1" sd="0" x="4"/>
        <item h="1" sd="0" x="5"/>
        <item h="1" sd="0" x="3"/>
        <item h="1" sd="0" x="1"/>
        <item h="1" sd="0" x="2"/>
        <item t="default" sd="0"/>
      </items>
    </pivotField>
    <pivotField axis="axisRow" showAll="0">
      <items count="5">
        <item h="1" sd="0" x="1"/>
        <item h="1" sd="0" x="0"/>
        <item x="3"/>
        <item h="1" sd="0" x="2"/>
        <item t="default" sd="0"/>
      </items>
    </pivotField>
    <pivotField showAll="0"/>
    <pivotField showAll="0"/>
    <pivotField axis="axisRow" showAll="0">
      <items count="32">
        <item x="6"/>
        <item x="22"/>
        <item x="12"/>
        <item x="2"/>
        <item x="10"/>
        <item x="19"/>
        <item x="9"/>
        <item x="21"/>
        <item x="4"/>
        <item x="25"/>
        <item x="24"/>
        <item x="18"/>
        <item x="27"/>
        <item x="30"/>
        <item x="16"/>
        <item x="5"/>
        <item x="0"/>
        <item x="29"/>
        <item x="13"/>
        <item x="15"/>
        <item x="26"/>
        <item x="3"/>
        <item x="20"/>
        <item x="1"/>
        <item x="23"/>
        <item x="7"/>
        <item x="8"/>
        <item x="14"/>
        <item x="17"/>
        <item x="11"/>
        <item x="28"/>
        <item t="default"/>
      </items>
    </pivotField>
  </pivotFields>
  <rowFields count="3">
    <field x="2"/>
    <field x="3"/>
    <field x="6"/>
  </rowFields>
  <rowItems count="6">
    <i>
      <x/>
    </i>
    <i r="1">
      <x v="2"/>
    </i>
    <i r="2">
      <x v="15"/>
    </i>
    <i r="2">
      <x v="17"/>
    </i>
    <i r="2"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45A25-1909-46A2-96B6-4673CCC3A5E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ales representative and product">
  <location ref="A3:B6" firstHeaderRow="1" firstDataRow="1" firstDataCol="1"/>
  <pivotFields count="7">
    <pivotField numFmtId="14" showAll="0"/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</pivotFields>
  <rowFields count="2">
    <field x="2"/>
    <field x="3"/>
  </rowFields>
  <rowItems count="3">
    <i>
      <x/>
    </i>
    <i r="1">
      <x v="2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B6BD7-B505-433A-A764-849E5C568F7F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6"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0666D-DD87-48E0-8516-9F795B4309DA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Z28:AA35" firstHeaderRow="1" firstDataRow="1" firstDataCol="1"/>
  <pivotFields count="6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 Salary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1BF805-9781-4EE5-ADBD-52546D59D615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6">
    <pivotField showAll="0"/>
    <pivotField axis="axisRow" showAll="0" sortType="ascending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34E8-54D9-4246-9313-A3770B34B30C}">
  <dimension ref="A2:B10"/>
  <sheetViews>
    <sheetView workbookViewId="0">
      <selection activeCell="J21" sqref="J21"/>
    </sheetView>
  </sheetViews>
  <sheetFormatPr defaultRowHeight="14.5" x14ac:dyDescent="0.35"/>
  <cols>
    <col min="1" max="1" width="12.36328125" bestFit="1" customWidth="1"/>
    <col min="2" max="2" width="21.36328125" bestFit="1" customWidth="1"/>
  </cols>
  <sheetData>
    <row r="2" spans="1:2" x14ac:dyDescent="0.35">
      <c r="A2" s="25" t="s">
        <v>30</v>
      </c>
      <c r="B2" s="25"/>
    </row>
    <row r="3" spans="1:2" x14ac:dyDescent="0.35">
      <c r="A3" s="4" t="s">
        <v>2</v>
      </c>
      <c r="B3" t="s">
        <v>27</v>
      </c>
    </row>
    <row r="4" spans="1:2" x14ac:dyDescent="0.35">
      <c r="A4" s="5" t="s">
        <v>8</v>
      </c>
      <c r="B4">
        <v>5010000</v>
      </c>
    </row>
    <row r="5" spans="1:2" x14ac:dyDescent="0.35">
      <c r="A5" s="5" t="s">
        <v>11</v>
      </c>
      <c r="B5">
        <v>4340000</v>
      </c>
    </row>
    <row r="6" spans="1:2" x14ac:dyDescent="0.35">
      <c r="A6" s="5" t="s">
        <v>22</v>
      </c>
      <c r="B6">
        <v>5850000</v>
      </c>
    </row>
    <row r="7" spans="1:2" x14ac:dyDescent="0.35">
      <c r="A7" s="5" t="s">
        <v>14</v>
      </c>
      <c r="B7">
        <v>4110000</v>
      </c>
    </row>
    <row r="8" spans="1:2" x14ac:dyDescent="0.35">
      <c r="A8" s="5" t="s">
        <v>17</v>
      </c>
      <c r="B8">
        <v>4760000</v>
      </c>
    </row>
    <row r="9" spans="1:2" x14ac:dyDescent="0.35">
      <c r="A9" s="5" t="s">
        <v>20</v>
      </c>
      <c r="B9">
        <v>4600000</v>
      </c>
    </row>
    <row r="10" spans="1:2" x14ac:dyDescent="0.35">
      <c r="A10" s="5" t="s">
        <v>26</v>
      </c>
      <c r="B10">
        <v>28670000</v>
      </c>
    </row>
  </sheetData>
  <mergeCells count="1">
    <mergeCell ref="A2:B2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6E2BF-15A6-4F24-A8E0-E7717EFE6CF4}">
  <dimension ref="A2:D8"/>
  <sheetViews>
    <sheetView workbookViewId="0">
      <selection activeCell="M7" sqref="M7"/>
    </sheetView>
  </sheetViews>
  <sheetFormatPr defaultRowHeight="14.5" x14ac:dyDescent="0.35"/>
  <cols>
    <col min="1" max="1" width="12.36328125" bestFit="1" customWidth="1"/>
    <col min="2" max="2" width="21.36328125" bestFit="1" customWidth="1"/>
  </cols>
  <sheetData>
    <row r="2" spans="1:4" x14ac:dyDescent="0.35">
      <c r="A2" s="26" t="s">
        <v>31</v>
      </c>
      <c r="B2" s="26"/>
      <c r="C2" s="26"/>
      <c r="D2" s="26"/>
    </row>
    <row r="3" spans="1:4" x14ac:dyDescent="0.35">
      <c r="A3" s="4" t="s">
        <v>4</v>
      </c>
      <c r="B3" t="s">
        <v>27</v>
      </c>
    </row>
    <row r="4" spans="1:4" x14ac:dyDescent="0.35">
      <c r="A4" s="5" t="s">
        <v>13</v>
      </c>
      <c r="B4">
        <v>6950000</v>
      </c>
    </row>
    <row r="5" spans="1:4" x14ac:dyDescent="0.35">
      <c r="A5" s="5" t="s">
        <v>10</v>
      </c>
      <c r="B5">
        <v>12250000</v>
      </c>
    </row>
    <row r="6" spans="1:4" x14ac:dyDescent="0.35">
      <c r="A6" s="5" t="s">
        <v>19</v>
      </c>
      <c r="B6">
        <v>6150000</v>
      </c>
    </row>
    <row r="7" spans="1:4" x14ac:dyDescent="0.35">
      <c r="A7" s="5" t="s">
        <v>16</v>
      </c>
      <c r="B7">
        <v>3320000</v>
      </c>
    </row>
    <row r="8" spans="1:4" x14ac:dyDescent="0.35">
      <c r="A8" s="5" t="s">
        <v>26</v>
      </c>
      <c r="B8">
        <v>28670000</v>
      </c>
    </row>
  </sheetData>
  <mergeCells count="1">
    <mergeCell ref="A2:D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F026-A6EC-48E2-A274-EEECEAF85B03}">
  <dimension ref="A2:B9"/>
  <sheetViews>
    <sheetView workbookViewId="0">
      <selection activeCell="G8" sqref="G8"/>
    </sheetView>
  </sheetViews>
  <sheetFormatPr defaultRowHeight="14.5" x14ac:dyDescent="0.35"/>
  <cols>
    <col min="1" max="1" width="15" bestFit="1" customWidth="1"/>
    <col min="2" max="2" width="13.7265625" customWidth="1"/>
  </cols>
  <sheetData>
    <row r="2" spans="1:2" x14ac:dyDescent="0.35">
      <c r="A2" t="s">
        <v>33</v>
      </c>
    </row>
    <row r="3" spans="1:2" x14ac:dyDescent="0.35">
      <c r="A3" s="4" t="s">
        <v>32</v>
      </c>
    </row>
    <row r="4" spans="1:2" x14ac:dyDescent="0.35">
      <c r="A4" s="5" t="s">
        <v>9</v>
      </c>
    </row>
    <row r="5" spans="1:2" x14ac:dyDescent="0.35">
      <c r="A5" s="6" t="s">
        <v>19</v>
      </c>
    </row>
    <row r="6" spans="1:2" x14ac:dyDescent="0.35">
      <c r="A6" s="7">
        <v>300000</v>
      </c>
    </row>
    <row r="7" spans="1:2" x14ac:dyDescent="0.35">
      <c r="A7" s="7">
        <v>360000</v>
      </c>
    </row>
    <row r="8" spans="1:2" x14ac:dyDescent="0.35">
      <c r="A8" s="7">
        <v>600000</v>
      </c>
    </row>
    <row r="9" spans="1:2" x14ac:dyDescent="0.35">
      <c r="A9" s="5" t="s">
        <v>26</v>
      </c>
      <c r="B9" s="8">
        <f>A6+A7+A8</f>
        <v>1260000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4965-2E8A-423A-9EC0-9C522216361B}">
  <dimension ref="A3:I6"/>
  <sheetViews>
    <sheetView workbookViewId="0">
      <selection activeCell="E12" sqref="E12"/>
    </sheetView>
  </sheetViews>
  <sheetFormatPr defaultRowHeight="14.5" x14ac:dyDescent="0.35"/>
  <cols>
    <col min="1" max="1" width="32.36328125" customWidth="1"/>
    <col min="2" max="2" width="14.54296875" bestFit="1" customWidth="1"/>
  </cols>
  <sheetData>
    <row r="3" spans="1:9" x14ac:dyDescent="0.35">
      <c r="A3" s="4" t="s">
        <v>37</v>
      </c>
      <c r="B3" t="s">
        <v>34</v>
      </c>
      <c r="D3" s="27" t="s">
        <v>35</v>
      </c>
      <c r="E3" s="27"/>
      <c r="F3" s="27"/>
      <c r="G3" s="27"/>
      <c r="H3" s="27"/>
      <c r="I3" s="27"/>
    </row>
    <row r="4" spans="1:9" x14ac:dyDescent="0.35">
      <c r="A4" s="5" t="s">
        <v>9</v>
      </c>
      <c r="B4">
        <v>42</v>
      </c>
      <c r="E4" s="28" t="s">
        <v>36</v>
      </c>
      <c r="F4" s="28"/>
      <c r="G4">
        <v>42</v>
      </c>
    </row>
    <row r="5" spans="1:9" x14ac:dyDescent="0.35">
      <c r="A5" s="6" t="s">
        <v>19</v>
      </c>
      <c r="B5">
        <v>42</v>
      </c>
    </row>
    <row r="6" spans="1:9" x14ac:dyDescent="0.35">
      <c r="A6" s="5" t="s">
        <v>26</v>
      </c>
      <c r="B6">
        <v>42</v>
      </c>
    </row>
  </sheetData>
  <mergeCells count="2">
    <mergeCell ref="D3:I3"/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E5F4-8E93-4C08-A9DC-211C7D409E98}">
  <dimension ref="A3:B10"/>
  <sheetViews>
    <sheetView workbookViewId="0">
      <selection activeCell="B5" sqref="B5"/>
    </sheetView>
  </sheetViews>
  <sheetFormatPr defaultRowHeight="14.5" x14ac:dyDescent="0.35"/>
  <cols>
    <col min="1" max="1" width="12.7265625" bestFit="1" customWidth="1"/>
    <col min="2" max="2" width="21.36328125" bestFit="1" customWidth="1"/>
  </cols>
  <sheetData>
    <row r="3" spans="1:2" x14ac:dyDescent="0.35">
      <c r="A3" s="4" t="s">
        <v>25</v>
      </c>
      <c r="B3" t="s">
        <v>27</v>
      </c>
    </row>
    <row r="4" spans="1:2" x14ac:dyDescent="0.35">
      <c r="A4" s="5" t="s">
        <v>9</v>
      </c>
      <c r="B4">
        <v>5130000</v>
      </c>
    </row>
    <row r="5" spans="1:2" x14ac:dyDescent="0.35">
      <c r="A5" s="5" t="s">
        <v>21</v>
      </c>
      <c r="B5">
        <v>4190000</v>
      </c>
    </row>
    <row r="6" spans="1:2" x14ac:dyDescent="0.35">
      <c r="A6" s="5" t="s">
        <v>23</v>
      </c>
      <c r="B6">
        <v>5320000</v>
      </c>
    </row>
    <row r="7" spans="1:2" x14ac:dyDescent="0.35">
      <c r="A7" s="5" t="s">
        <v>18</v>
      </c>
      <c r="B7">
        <v>6930000</v>
      </c>
    </row>
    <row r="8" spans="1:2" x14ac:dyDescent="0.35">
      <c r="A8" s="5" t="s">
        <v>12</v>
      </c>
      <c r="B8">
        <v>2390000</v>
      </c>
    </row>
    <row r="9" spans="1:2" x14ac:dyDescent="0.35">
      <c r="A9" s="5" t="s">
        <v>15</v>
      </c>
      <c r="B9">
        <v>4710000</v>
      </c>
    </row>
    <row r="10" spans="1:2" x14ac:dyDescent="0.35">
      <c r="A10" s="5" t="s">
        <v>26</v>
      </c>
      <c r="B10">
        <v>28670000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6F0E-CD16-4FFA-AB98-A9A39939BA64}">
  <dimension ref="A1:AI35"/>
  <sheetViews>
    <sheetView topLeftCell="H1" workbookViewId="0">
      <selection activeCell="O16" sqref="O16"/>
    </sheetView>
  </sheetViews>
  <sheetFormatPr defaultRowHeight="14.5" x14ac:dyDescent="0.35"/>
  <cols>
    <col min="1" max="1" width="12.7265625" bestFit="1" customWidth="1"/>
    <col min="2" max="2" width="21.36328125" bestFit="1" customWidth="1"/>
    <col min="5" max="5" width="12.7265625" bestFit="1" customWidth="1"/>
    <col min="7" max="7" width="9.81640625" customWidth="1"/>
    <col min="8" max="8" width="10.90625" customWidth="1"/>
    <col min="9" max="9" width="9.54296875" customWidth="1"/>
    <col min="21" max="21" width="14.36328125" customWidth="1"/>
    <col min="23" max="23" width="10.6328125" customWidth="1"/>
    <col min="25" max="25" width="12.7265625" customWidth="1"/>
    <col min="26" max="26" width="12.7265625" bestFit="1" customWidth="1"/>
    <col min="27" max="27" width="20.08984375" bestFit="1" customWidth="1"/>
    <col min="30" max="30" width="12.90625" customWidth="1"/>
    <col min="35" max="35" width="14.6328125" customWidth="1"/>
  </cols>
  <sheetData>
    <row r="1" spans="1:35" x14ac:dyDescent="0.35">
      <c r="D1" s="29" t="s">
        <v>44</v>
      </c>
      <c r="E1" s="29"/>
      <c r="F1" s="29"/>
      <c r="G1" s="29"/>
      <c r="H1" s="29"/>
      <c r="I1" s="29"/>
    </row>
    <row r="2" spans="1:35" x14ac:dyDescent="0.35">
      <c r="D2" s="34" t="s">
        <v>43</v>
      </c>
      <c r="E2" s="35"/>
      <c r="F2" s="35"/>
      <c r="G2" s="35"/>
      <c r="H2" s="35"/>
      <c r="I2" s="36"/>
      <c r="K2" s="31" t="s">
        <v>45</v>
      </c>
      <c r="L2" s="31"/>
      <c r="M2" s="31"/>
      <c r="N2" s="31"/>
      <c r="O2" s="31"/>
      <c r="P2" s="31"/>
    </row>
    <row r="3" spans="1:35" x14ac:dyDescent="0.35">
      <c r="A3" s="4" t="s">
        <v>25</v>
      </c>
      <c r="B3" t="s">
        <v>27</v>
      </c>
      <c r="D3" s="11" t="s">
        <v>38</v>
      </c>
      <c r="E3" s="11" t="s">
        <v>39</v>
      </c>
      <c r="F3" s="11" t="s">
        <v>40</v>
      </c>
      <c r="G3" s="11" t="s">
        <v>41</v>
      </c>
      <c r="H3" s="11" t="s">
        <v>42</v>
      </c>
      <c r="I3" s="11" t="s">
        <v>32</v>
      </c>
      <c r="K3" s="32" t="s">
        <v>47</v>
      </c>
      <c r="L3" s="33"/>
      <c r="M3" s="33"/>
      <c r="N3" s="33"/>
      <c r="O3" s="33"/>
      <c r="P3" s="33"/>
      <c r="AC3" s="39" t="s">
        <v>45</v>
      </c>
      <c r="AD3" s="39"/>
      <c r="AE3" s="39"/>
      <c r="AF3" s="39"/>
      <c r="AG3" s="39"/>
      <c r="AH3" s="39"/>
      <c r="AI3" s="39"/>
    </row>
    <row r="4" spans="1:35" x14ac:dyDescent="0.35">
      <c r="A4" s="5" t="s">
        <v>9</v>
      </c>
      <c r="B4">
        <v>1760000</v>
      </c>
      <c r="D4" s="12">
        <v>1</v>
      </c>
      <c r="E4" s="10" t="s">
        <v>9</v>
      </c>
      <c r="F4" s="9">
        <v>30000</v>
      </c>
      <c r="G4" s="9"/>
      <c r="H4" s="9"/>
      <c r="I4" s="9"/>
      <c r="AC4" s="26" t="s">
        <v>55</v>
      </c>
      <c r="AD4" s="26"/>
      <c r="AE4" s="26"/>
      <c r="AF4" s="26"/>
      <c r="AG4" s="26"/>
      <c r="AH4" s="26"/>
      <c r="AI4" s="26"/>
    </row>
    <row r="5" spans="1:35" x14ac:dyDescent="0.35">
      <c r="A5" s="5" t="s">
        <v>21</v>
      </c>
      <c r="B5">
        <v>960000</v>
      </c>
      <c r="D5" s="12">
        <v>2</v>
      </c>
      <c r="E5" s="10" t="s">
        <v>21</v>
      </c>
      <c r="F5" s="9">
        <v>30000</v>
      </c>
      <c r="G5" s="9"/>
      <c r="H5" s="9"/>
      <c r="I5" s="9"/>
      <c r="K5" s="29" t="s">
        <v>44</v>
      </c>
      <c r="L5" s="29"/>
      <c r="M5" s="29"/>
      <c r="N5" s="29"/>
      <c r="O5" s="29"/>
      <c r="P5" s="29"/>
    </row>
    <row r="6" spans="1:35" x14ac:dyDescent="0.35">
      <c r="A6" s="5" t="s">
        <v>23</v>
      </c>
      <c r="B6">
        <v>700000</v>
      </c>
      <c r="D6" s="12">
        <v>3</v>
      </c>
      <c r="E6" s="10" t="s">
        <v>23</v>
      </c>
      <c r="F6" s="9">
        <v>30000</v>
      </c>
      <c r="G6" s="9"/>
      <c r="H6" s="9"/>
      <c r="I6" s="9"/>
      <c r="K6" s="30" t="s">
        <v>43</v>
      </c>
      <c r="L6" s="30"/>
      <c r="M6" s="30"/>
      <c r="N6" s="30"/>
      <c r="O6" s="30"/>
      <c r="P6" s="30"/>
      <c r="AC6" s="29" t="s">
        <v>44</v>
      </c>
      <c r="AD6" s="29"/>
      <c r="AE6" s="29"/>
      <c r="AF6" s="29"/>
      <c r="AG6" s="29"/>
      <c r="AH6" s="29"/>
      <c r="AI6" s="29"/>
    </row>
    <row r="7" spans="1:35" x14ac:dyDescent="0.35">
      <c r="A7" s="5" t="s">
        <v>18</v>
      </c>
      <c r="B7">
        <v>3340000</v>
      </c>
      <c r="D7" s="12">
        <v>4</v>
      </c>
      <c r="E7" s="10" t="s">
        <v>18</v>
      </c>
      <c r="F7" s="9">
        <v>30000</v>
      </c>
      <c r="G7" s="9"/>
      <c r="H7" s="9"/>
      <c r="I7" s="9"/>
      <c r="K7" s="11" t="s">
        <v>38</v>
      </c>
      <c r="L7" s="11" t="s">
        <v>39</v>
      </c>
      <c r="M7" s="11" t="s">
        <v>40</v>
      </c>
      <c r="N7" s="11" t="s">
        <v>41</v>
      </c>
      <c r="O7" s="11" t="s">
        <v>42</v>
      </c>
      <c r="P7" s="11" t="s">
        <v>32</v>
      </c>
      <c r="AC7" s="30" t="s">
        <v>43</v>
      </c>
      <c r="AD7" s="30"/>
      <c r="AE7" s="30"/>
      <c r="AF7" s="30"/>
      <c r="AG7" s="30"/>
      <c r="AH7" s="30"/>
      <c r="AI7" s="30"/>
    </row>
    <row r="8" spans="1:35" ht="43.5" x14ac:dyDescent="0.35">
      <c r="A8" s="5" t="s">
        <v>12</v>
      </c>
      <c r="B8">
        <v>840000</v>
      </c>
      <c r="D8" s="12">
        <v>5</v>
      </c>
      <c r="E8" s="10" t="s">
        <v>12</v>
      </c>
      <c r="F8" s="9">
        <v>30000</v>
      </c>
      <c r="G8" s="9"/>
      <c r="H8" s="9"/>
      <c r="I8" s="9"/>
      <c r="K8" s="12">
        <v>1</v>
      </c>
      <c r="L8" s="10" t="s">
        <v>9</v>
      </c>
      <c r="M8" s="9">
        <v>30000</v>
      </c>
      <c r="N8" s="9"/>
      <c r="O8" s="9"/>
      <c r="P8" s="9"/>
      <c r="AC8" s="11" t="s">
        <v>38</v>
      </c>
      <c r="AD8" s="11" t="s">
        <v>39</v>
      </c>
      <c r="AE8" s="11" t="s">
        <v>40</v>
      </c>
      <c r="AF8" s="13" t="s">
        <v>48</v>
      </c>
      <c r="AG8" s="11" t="s">
        <v>42</v>
      </c>
      <c r="AH8" s="13" t="s">
        <v>49</v>
      </c>
      <c r="AI8" s="13" t="s">
        <v>53</v>
      </c>
    </row>
    <row r="9" spans="1:35" x14ac:dyDescent="0.35">
      <c r="A9" s="5" t="s">
        <v>15</v>
      </c>
      <c r="B9">
        <v>1150000</v>
      </c>
      <c r="D9" s="12">
        <v>6</v>
      </c>
      <c r="E9" s="10" t="s">
        <v>15</v>
      </c>
      <c r="F9" s="9">
        <v>30000</v>
      </c>
      <c r="G9" s="9"/>
      <c r="H9" s="9"/>
      <c r="I9" s="9"/>
      <c r="K9" s="12">
        <v>2</v>
      </c>
      <c r="L9" s="10" t="s">
        <v>21</v>
      </c>
      <c r="M9" s="9">
        <v>30000</v>
      </c>
      <c r="N9" s="9"/>
      <c r="O9" s="9"/>
      <c r="P9" s="9"/>
      <c r="AC9" s="12">
        <v>1</v>
      </c>
      <c r="AD9" s="10" t="s">
        <v>9</v>
      </c>
      <c r="AE9" s="9">
        <v>30000</v>
      </c>
      <c r="AF9" s="9">
        <v>1760000</v>
      </c>
      <c r="AG9" s="9">
        <f>IF(AF9&gt;=2000000, AF9*0.1,IF(AF9&gt;=1000000,AF9*0.08,AF9*0.06))</f>
        <v>140800</v>
      </c>
      <c r="AH9" s="9">
        <f>SUM(AE9,AG9)</f>
        <v>170800</v>
      </c>
      <c r="AI9" s="9">
        <v>170800</v>
      </c>
    </row>
    <row r="10" spans="1:35" x14ac:dyDescent="0.35">
      <c r="A10" s="5" t="s">
        <v>26</v>
      </c>
      <c r="B10">
        <v>8750000</v>
      </c>
      <c r="K10" s="12">
        <v>3</v>
      </c>
      <c r="L10" s="10" t="s">
        <v>23</v>
      </c>
      <c r="M10" s="9">
        <v>30000</v>
      </c>
      <c r="N10" s="9"/>
      <c r="O10" s="9"/>
      <c r="P10" s="9"/>
      <c r="AC10" s="12">
        <v>2</v>
      </c>
      <c r="AD10" s="10" t="s">
        <v>21</v>
      </c>
      <c r="AE10" s="9">
        <v>30000</v>
      </c>
      <c r="AF10" s="9">
        <v>960000</v>
      </c>
      <c r="AG10" s="9">
        <f t="shared" ref="AG10:AG14" si="0">IF(AF10&gt;=2000000, AF10*0.1,IF(AF10&gt;=1000000,AF10*0.08,AF10*0.06))</f>
        <v>57600</v>
      </c>
      <c r="AH10" s="9">
        <f t="shared" ref="AH10:AH14" si="1">SUM(AE10,AG10)</f>
        <v>87600</v>
      </c>
      <c r="AI10" s="9">
        <v>87600</v>
      </c>
    </row>
    <row r="11" spans="1:35" x14ac:dyDescent="0.35">
      <c r="K11" s="12">
        <v>4</v>
      </c>
      <c r="L11" s="10" t="s">
        <v>18</v>
      </c>
      <c r="M11" s="9">
        <v>30000</v>
      </c>
      <c r="N11" s="9"/>
      <c r="O11" s="9"/>
      <c r="P11" s="9"/>
      <c r="AC11" s="12">
        <v>3</v>
      </c>
      <c r="AD11" s="10" t="s">
        <v>23</v>
      </c>
      <c r="AE11" s="9">
        <v>30000</v>
      </c>
      <c r="AF11" s="9">
        <v>700000</v>
      </c>
      <c r="AG11" s="9">
        <f t="shared" si="0"/>
        <v>42000</v>
      </c>
      <c r="AH11" s="9">
        <f t="shared" si="1"/>
        <v>72000</v>
      </c>
      <c r="AI11" s="9">
        <v>72000</v>
      </c>
    </row>
    <row r="12" spans="1:35" x14ac:dyDescent="0.35">
      <c r="D12" s="39" t="s">
        <v>45</v>
      </c>
      <c r="E12" s="39"/>
      <c r="F12" s="39"/>
      <c r="G12" s="39"/>
      <c r="H12" s="39"/>
      <c r="I12" s="39"/>
      <c r="K12" s="12">
        <v>5</v>
      </c>
      <c r="L12" s="10" t="s">
        <v>12</v>
      </c>
      <c r="M12" s="9">
        <v>30000</v>
      </c>
      <c r="N12" s="9"/>
      <c r="O12" s="9"/>
      <c r="P12" s="9"/>
      <c r="AC12" s="12">
        <v>4</v>
      </c>
      <c r="AD12" s="10" t="s">
        <v>18</v>
      </c>
      <c r="AE12" s="9">
        <v>30000</v>
      </c>
      <c r="AF12" s="9">
        <v>3340000</v>
      </c>
      <c r="AG12" s="9">
        <f t="shared" si="0"/>
        <v>334000</v>
      </c>
      <c r="AH12" s="9">
        <f t="shared" si="1"/>
        <v>364000</v>
      </c>
      <c r="AI12" s="9">
        <v>364000</v>
      </c>
    </row>
    <row r="13" spans="1:35" x14ac:dyDescent="0.35">
      <c r="D13" s="26" t="s">
        <v>46</v>
      </c>
      <c r="E13" s="26"/>
      <c r="F13" s="26"/>
      <c r="G13" s="26"/>
      <c r="H13" s="26"/>
      <c r="I13" s="26"/>
      <c r="K13" s="12">
        <v>6</v>
      </c>
      <c r="L13" s="10" t="s">
        <v>15</v>
      </c>
      <c r="M13" s="9">
        <v>30000</v>
      </c>
      <c r="N13" s="9"/>
      <c r="O13" s="9"/>
      <c r="P13" s="9"/>
      <c r="AC13" s="12">
        <v>5</v>
      </c>
      <c r="AD13" s="10" t="s">
        <v>12</v>
      </c>
      <c r="AE13" s="9">
        <v>30000</v>
      </c>
      <c r="AF13" s="9">
        <v>840000</v>
      </c>
      <c r="AG13" s="9">
        <f t="shared" si="0"/>
        <v>50400</v>
      </c>
      <c r="AH13" s="9">
        <f t="shared" si="1"/>
        <v>80400</v>
      </c>
      <c r="AI13" s="9">
        <v>80400</v>
      </c>
    </row>
    <row r="14" spans="1:35" x14ac:dyDescent="0.35">
      <c r="R14" s="39" t="s">
        <v>45</v>
      </c>
      <c r="S14" s="39"/>
      <c r="T14" s="39"/>
      <c r="U14" s="39"/>
      <c r="V14" s="39"/>
      <c r="W14" s="39"/>
      <c r="X14" s="39"/>
      <c r="Y14" s="39"/>
      <c r="AC14" s="12">
        <v>6</v>
      </c>
      <c r="AD14" s="10" t="s">
        <v>15</v>
      </c>
      <c r="AE14" s="9">
        <v>30000</v>
      </c>
      <c r="AF14" s="9">
        <v>1150000</v>
      </c>
      <c r="AG14" s="9">
        <f t="shared" si="0"/>
        <v>92000</v>
      </c>
      <c r="AH14" s="9">
        <f t="shared" si="1"/>
        <v>122000</v>
      </c>
      <c r="AI14" s="9">
        <v>122000</v>
      </c>
    </row>
    <row r="15" spans="1:35" x14ac:dyDescent="0.35">
      <c r="D15" s="40" t="s">
        <v>44</v>
      </c>
      <c r="E15" s="41"/>
      <c r="F15" s="41"/>
      <c r="G15" s="41"/>
      <c r="H15" s="41"/>
      <c r="I15" s="42"/>
      <c r="R15" s="26" t="s">
        <v>52</v>
      </c>
      <c r="S15" s="26"/>
      <c r="T15" s="26"/>
      <c r="U15" s="26"/>
      <c r="V15" s="26"/>
      <c r="W15" s="26"/>
      <c r="X15" s="26"/>
      <c r="Y15" s="26"/>
      <c r="AC15" s="9"/>
      <c r="AD15" s="15" t="s">
        <v>54</v>
      </c>
      <c r="AE15" s="9"/>
      <c r="AF15" s="9"/>
      <c r="AG15" s="9"/>
      <c r="AH15" s="9"/>
      <c r="AI15" s="14">
        <v>149466.66666666701</v>
      </c>
    </row>
    <row r="16" spans="1:35" x14ac:dyDescent="0.35">
      <c r="D16" s="34" t="s">
        <v>43</v>
      </c>
      <c r="E16" s="35"/>
      <c r="F16" s="35"/>
      <c r="G16" s="35"/>
      <c r="H16" s="35"/>
      <c r="I16" s="36"/>
    </row>
    <row r="17" spans="4:27" x14ac:dyDescent="0.35">
      <c r="D17" s="11" t="s">
        <v>38</v>
      </c>
      <c r="E17" s="11" t="s">
        <v>39</v>
      </c>
      <c r="F17" s="11" t="s">
        <v>40</v>
      </c>
      <c r="G17" s="11" t="s">
        <v>41</v>
      </c>
      <c r="H17" s="11" t="s">
        <v>42</v>
      </c>
      <c r="I17" s="11" t="s">
        <v>32</v>
      </c>
      <c r="R17" s="43" t="s">
        <v>44</v>
      </c>
      <c r="S17" s="44"/>
      <c r="T17" s="44"/>
      <c r="U17" s="44"/>
      <c r="V17" s="44"/>
      <c r="W17" s="44"/>
      <c r="X17" s="44"/>
      <c r="Y17" s="44"/>
    </row>
    <row r="18" spans="4:27" x14ac:dyDescent="0.35">
      <c r="D18" s="12">
        <v>1</v>
      </c>
      <c r="E18" s="10" t="s">
        <v>9</v>
      </c>
      <c r="F18" s="9">
        <v>30000</v>
      </c>
      <c r="G18" s="9">
        <v>1760000</v>
      </c>
      <c r="H18" s="9">
        <f>IF(G18&gt;=2000000, G18*0.1,IF(G18&gt;=1000000,G18*0.08,G18*0.06))</f>
        <v>140800</v>
      </c>
      <c r="I18" s="9"/>
      <c r="R18" s="37" t="s">
        <v>43</v>
      </c>
      <c r="S18" s="38"/>
      <c r="T18" s="38"/>
      <c r="U18" s="38"/>
      <c r="V18" s="38"/>
      <c r="W18" s="38"/>
      <c r="X18" s="38"/>
      <c r="Y18" s="38"/>
    </row>
    <row r="19" spans="4:27" ht="29" x14ac:dyDescent="0.35">
      <c r="D19" s="12">
        <v>2</v>
      </c>
      <c r="E19" s="10" t="s">
        <v>21</v>
      </c>
      <c r="F19" s="9">
        <v>30000</v>
      </c>
      <c r="G19" s="9">
        <v>960000</v>
      </c>
      <c r="H19" s="9">
        <f t="shared" ref="H19:H23" si="2">IF(G19&gt;=2000000, G19*0.1,IF(G19&gt;=1000000,G19*0.08,G19*0.06))</f>
        <v>57600</v>
      </c>
      <c r="I19" s="9"/>
      <c r="R19" s="11" t="s">
        <v>38</v>
      </c>
      <c r="S19" s="11" t="s">
        <v>39</v>
      </c>
      <c r="T19" s="11" t="s">
        <v>40</v>
      </c>
      <c r="U19" s="13" t="s">
        <v>48</v>
      </c>
      <c r="V19" s="11" t="s">
        <v>42</v>
      </c>
      <c r="W19" s="13" t="s">
        <v>49</v>
      </c>
      <c r="X19" s="13" t="s">
        <v>50</v>
      </c>
      <c r="Y19" s="13" t="s">
        <v>51</v>
      </c>
    </row>
    <row r="20" spans="4:27" x14ac:dyDescent="0.35">
      <c r="D20" s="12">
        <v>3</v>
      </c>
      <c r="E20" s="10" t="s">
        <v>23</v>
      </c>
      <c r="F20" s="9">
        <v>30000</v>
      </c>
      <c r="G20" s="9">
        <v>700000</v>
      </c>
      <c r="H20" s="9">
        <f t="shared" si="2"/>
        <v>42000</v>
      </c>
      <c r="I20" s="9"/>
      <c r="R20" s="12">
        <v>1</v>
      </c>
      <c r="S20" s="10" t="s">
        <v>9</v>
      </c>
      <c r="T20" s="9">
        <v>30000</v>
      </c>
      <c r="U20" s="9">
        <v>1760000</v>
      </c>
      <c r="V20" s="9">
        <f>IF(U20&gt;=2000000, U20*0.1,IF(U20&gt;=1000000,U20*0.08,U20*0.06))</f>
        <v>140800</v>
      </c>
      <c r="W20" s="9">
        <f>SUM(T20,V20)</f>
        <v>170800</v>
      </c>
      <c r="X20" s="9">
        <f>MAX(W20:W25)</f>
        <v>364000</v>
      </c>
      <c r="Y20" s="9" t="str">
        <f>INDEX(S20:S25,MATCH(MAX(W20:W25),W20:W25,0))</f>
        <v>Nabila Sultana</v>
      </c>
    </row>
    <row r="21" spans="4:27" x14ac:dyDescent="0.35">
      <c r="D21" s="12">
        <v>4</v>
      </c>
      <c r="E21" s="10" t="s">
        <v>18</v>
      </c>
      <c r="F21" s="9">
        <v>30000</v>
      </c>
      <c r="G21" s="9">
        <v>3340000</v>
      </c>
      <c r="H21" s="9">
        <f t="shared" si="2"/>
        <v>334000</v>
      </c>
      <c r="I21" s="9"/>
      <c r="R21" s="12">
        <v>2</v>
      </c>
      <c r="S21" s="10" t="s">
        <v>21</v>
      </c>
      <c r="T21" s="9">
        <v>30000</v>
      </c>
      <c r="U21" s="9">
        <v>960000</v>
      </c>
      <c r="V21" s="9">
        <f t="shared" ref="V21:V25" si="3">IF(U21&gt;=2000000, U21*0.1,IF(U21&gt;=1000000,U21*0.08,U21*0.06))</f>
        <v>57600</v>
      </c>
      <c r="W21" s="9">
        <f t="shared" ref="W21:W25" si="4">SUM(T21,V21)</f>
        <v>87600</v>
      </c>
      <c r="X21" s="9"/>
      <c r="Y21" s="9"/>
    </row>
    <row r="22" spans="4:27" x14ac:dyDescent="0.35">
      <c r="D22" s="12">
        <v>5</v>
      </c>
      <c r="E22" s="10" t="s">
        <v>12</v>
      </c>
      <c r="F22" s="9">
        <v>30000</v>
      </c>
      <c r="G22" s="9">
        <v>840000</v>
      </c>
      <c r="H22" s="9">
        <f t="shared" si="2"/>
        <v>50400</v>
      </c>
      <c r="I22" s="9"/>
      <c r="R22" s="12">
        <v>3</v>
      </c>
      <c r="S22" s="10" t="s">
        <v>23</v>
      </c>
      <c r="T22" s="9">
        <v>30000</v>
      </c>
      <c r="U22" s="9">
        <v>700000</v>
      </c>
      <c r="V22" s="9">
        <f t="shared" si="3"/>
        <v>42000</v>
      </c>
      <c r="W22" s="9">
        <f t="shared" si="4"/>
        <v>72000</v>
      </c>
      <c r="X22" s="9"/>
      <c r="Y22" s="9"/>
    </row>
    <row r="23" spans="4:27" x14ac:dyDescent="0.35">
      <c r="D23" s="12">
        <v>6</v>
      </c>
      <c r="E23" s="10" t="s">
        <v>15</v>
      </c>
      <c r="F23" s="9">
        <v>30000</v>
      </c>
      <c r="G23" s="9">
        <v>1150000</v>
      </c>
      <c r="H23" s="9">
        <f t="shared" si="2"/>
        <v>92000</v>
      </c>
      <c r="I23" s="9"/>
      <c r="R23" s="12">
        <v>4</v>
      </c>
      <c r="S23" s="10" t="s">
        <v>18</v>
      </c>
      <c r="T23" s="9">
        <v>30000</v>
      </c>
      <c r="U23" s="9">
        <v>3340000</v>
      </c>
      <c r="V23" s="9">
        <f t="shared" si="3"/>
        <v>334000</v>
      </c>
      <c r="W23" s="9">
        <f t="shared" si="4"/>
        <v>364000</v>
      </c>
      <c r="X23" s="9"/>
      <c r="Y23" s="9"/>
    </row>
    <row r="24" spans="4:27" x14ac:dyDescent="0.35">
      <c r="R24" s="12">
        <v>5</v>
      </c>
      <c r="S24" s="10" t="s">
        <v>12</v>
      </c>
      <c r="T24" s="9">
        <v>30000</v>
      </c>
      <c r="U24" s="9">
        <v>840000</v>
      </c>
      <c r="V24" s="9">
        <f t="shared" si="3"/>
        <v>50400</v>
      </c>
      <c r="W24" s="9">
        <f t="shared" si="4"/>
        <v>80400</v>
      </c>
      <c r="X24" s="9"/>
      <c r="Y24" s="9"/>
    </row>
    <row r="25" spans="4:27" x14ac:dyDescent="0.35">
      <c r="R25" s="12">
        <v>6</v>
      </c>
      <c r="S25" s="10" t="s">
        <v>15</v>
      </c>
      <c r="T25" s="9">
        <v>30000</v>
      </c>
      <c r="U25" s="9">
        <v>1150000</v>
      </c>
      <c r="V25" s="9">
        <f t="shared" si="3"/>
        <v>92000</v>
      </c>
      <c r="W25" s="9">
        <f t="shared" si="4"/>
        <v>122000</v>
      </c>
      <c r="X25" s="9"/>
      <c r="Y25" s="9"/>
    </row>
    <row r="28" spans="4:27" x14ac:dyDescent="0.35">
      <c r="Z28" s="4" t="s">
        <v>25</v>
      </c>
      <c r="AA28" t="s">
        <v>53</v>
      </c>
    </row>
    <row r="29" spans="4:27" x14ac:dyDescent="0.35">
      <c r="Z29" s="5" t="s">
        <v>9</v>
      </c>
      <c r="AA29">
        <v>170800</v>
      </c>
    </row>
    <row r="30" spans="4:27" x14ac:dyDescent="0.35">
      <c r="Z30" s="5" t="s">
        <v>21</v>
      </c>
      <c r="AA30">
        <v>87600</v>
      </c>
    </row>
    <row r="31" spans="4:27" x14ac:dyDescent="0.35">
      <c r="Z31" s="5" t="s">
        <v>23</v>
      </c>
      <c r="AA31">
        <v>72000</v>
      </c>
    </row>
    <row r="32" spans="4:27" x14ac:dyDescent="0.35">
      <c r="Z32" s="5" t="s">
        <v>18</v>
      </c>
      <c r="AA32">
        <v>364000</v>
      </c>
    </row>
    <row r="33" spans="26:27" x14ac:dyDescent="0.35">
      <c r="Z33" s="5" t="s">
        <v>12</v>
      </c>
      <c r="AA33">
        <v>80400</v>
      </c>
    </row>
    <row r="34" spans="26:27" x14ac:dyDescent="0.35">
      <c r="Z34" s="5" t="s">
        <v>15</v>
      </c>
      <c r="AA34">
        <v>122000</v>
      </c>
    </row>
    <row r="35" spans="26:27" x14ac:dyDescent="0.35">
      <c r="Z35" s="5" t="s">
        <v>26</v>
      </c>
      <c r="AA35">
        <v>149466.66666666666</v>
      </c>
    </row>
  </sheetData>
  <mergeCells count="18">
    <mergeCell ref="AC3:AI3"/>
    <mergeCell ref="AC4:AI4"/>
    <mergeCell ref="AC6:AI6"/>
    <mergeCell ref="AC7:AI7"/>
    <mergeCell ref="R17:Y17"/>
    <mergeCell ref="R18:Y18"/>
    <mergeCell ref="R14:Y14"/>
    <mergeCell ref="R15:Y15"/>
    <mergeCell ref="D12:I12"/>
    <mergeCell ref="D13:I13"/>
    <mergeCell ref="D16:I16"/>
    <mergeCell ref="D15:I15"/>
    <mergeCell ref="D1:I1"/>
    <mergeCell ref="K5:P5"/>
    <mergeCell ref="K6:P6"/>
    <mergeCell ref="K2:P2"/>
    <mergeCell ref="K3:P3"/>
    <mergeCell ref="D2:I2"/>
  </mergeCell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3C91-5928-4AAE-AC66-6750D4211D61}">
  <dimension ref="C2:T45"/>
  <sheetViews>
    <sheetView topLeftCell="H1" workbookViewId="0">
      <selection activeCell="T13" sqref="T13"/>
    </sheetView>
  </sheetViews>
  <sheetFormatPr defaultRowHeight="14.5" x14ac:dyDescent="0.35"/>
  <cols>
    <col min="3" max="3" width="17.81640625" customWidth="1"/>
    <col min="4" max="4" width="20.1796875" customWidth="1"/>
    <col min="5" max="5" width="9.90625" customWidth="1"/>
    <col min="6" max="6" width="11.453125" customWidth="1"/>
    <col min="9" max="9" width="18.26953125" customWidth="1"/>
    <col min="10" max="10" width="21.453125" customWidth="1"/>
    <col min="12" max="12" width="11.08984375" customWidth="1"/>
    <col min="13" max="13" width="10.1796875" customWidth="1"/>
    <col min="17" max="17" width="15.453125" customWidth="1"/>
    <col min="18" max="18" width="11.81640625" customWidth="1"/>
    <col min="19" max="19" width="12.54296875" customWidth="1"/>
    <col min="20" max="20" width="11.08984375" customWidth="1"/>
  </cols>
  <sheetData>
    <row r="2" spans="3:20" x14ac:dyDescent="0.35">
      <c r="P2" s="45" t="s">
        <v>45</v>
      </c>
      <c r="Q2" s="45"/>
      <c r="R2" s="45"/>
      <c r="S2" s="45"/>
      <c r="T2" s="45"/>
    </row>
    <row r="3" spans="3:20" x14ac:dyDescent="0.35">
      <c r="P3" s="46" t="s">
        <v>83</v>
      </c>
      <c r="Q3" s="46"/>
      <c r="R3" s="46"/>
      <c r="S3" s="46"/>
      <c r="T3" s="46"/>
    </row>
    <row r="4" spans="3:20" x14ac:dyDescent="0.35">
      <c r="I4" s="57" t="s">
        <v>77</v>
      </c>
      <c r="J4" s="57"/>
      <c r="K4" s="57"/>
      <c r="L4" s="57"/>
      <c r="M4" s="57"/>
    </row>
    <row r="5" spans="3:20" ht="15.5" x14ac:dyDescent="0.35">
      <c r="I5" s="59"/>
      <c r="J5" s="59"/>
      <c r="K5" s="59"/>
      <c r="L5" s="59"/>
      <c r="M5" s="59"/>
      <c r="P5" s="20" t="s">
        <v>79</v>
      </c>
      <c r="Q5" s="20" t="s">
        <v>80</v>
      </c>
      <c r="R5" s="20" t="s">
        <v>29</v>
      </c>
      <c r="S5" s="20" t="s">
        <v>81</v>
      </c>
      <c r="T5" s="20" t="s">
        <v>82</v>
      </c>
    </row>
    <row r="6" spans="3:20" x14ac:dyDescent="0.35">
      <c r="I6" s="58" t="s">
        <v>74</v>
      </c>
      <c r="J6" s="58"/>
      <c r="K6" s="58"/>
      <c r="L6" s="58"/>
      <c r="M6" s="58"/>
      <c r="P6" s="9" t="s">
        <v>43</v>
      </c>
      <c r="Q6" s="9">
        <f>SUM(G12:G25)</f>
        <v>7854500</v>
      </c>
      <c r="R6" s="9">
        <v>8750000</v>
      </c>
      <c r="S6" s="9">
        <f>R6-Q6</f>
        <v>895500</v>
      </c>
      <c r="T6" s="9" t="str">
        <f>IF(S6&gt;0,"Profit","Loss")</f>
        <v>Profit</v>
      </c>
    </row>
    <row r="7" spans="3:20" ht="15.5" x14ac:dyDescent="0.35">
      <c r="I7" s="17" t="s">
        <v>56</v>
      </c>
      <c r="J7" s="17" t="s">
        <v>57</v>
      </c>
      <c r="K7" s="17" t="s">
        <v>5</v>
      </c>
      <c r="L7" s="17" t="s">
        <v>58</v>
      </c>
      <c r="M7" s="17" t="s">
        <v>32</v>
      </c>
      <c r="P7" s="16" t="s">
        <v>74</v>
      </c>
      <c r="Q7" s="9">
        <f>SUM(M8:M21)</f>
        <v>9998300</v>
      </c>
      <c r="R7" s="9">
        <v>9920000</v>
      </c>
      <c r="S7" s="9">
        <f t="shared" ref="S7:S8" si="0">R7-Q7</f>
        <v>-78300</v>
      </c>
      <c r="T7" s="9" t="str">
        <f t="shared" ref="T7:T8" si="1">IF(S7&gt;0,"Profit","Loss")</f>
        <v>Loss</v>
      </c>
    </row>
    <row r="8" spans="3:20" ht="15.5" x14ac:dyDescent="0.35">
      <c r="C8" s="18" t="s">
        <v>76</v>
      </c>
      <c r="D8" s="18"/>
      <c r="E8" s="18"/>
      <c r="F8" s="18"/>
      <c r="G8" s="18"/>
      <c r="I8" s="16" t="s">
        <v>10</v>
      </c>
      <c r="J8" s="16" t="s">
        <v>4</v>
      </c>
      <c r="K8" s="16">
        <v>55</v>
      </c>
      <c r="L8" s="16">
        <v>60000</v>
      </c>
      <c r="M8" s="16">
        <v>3300000</v>
      </c>
      <c r="P8" s="9" t="s">
        <v>75</v>
      </c>
      <c r="Q8" s="9">
        <f>SUM(G32:G45)</f>
        <v>8985700</v>
      </c>
      <c r="R8" s="9">
        <v>10000000</v>
      </c>
      <c r="S8" s="9">
        <f t="shared" si="0"/>
        <v>1014300</v>
      </c>
      <c r="T8" s="9" t="str">
        <f t="shared" si="1"/>
        <v>Profit</v>
      </c>
    </row>
    <row r="9" spans="3:20" ht="15.5" x14ac:dyDescent="0.35">
      <c r="C9" s="19"/>
      <c r="D9" s="19"/>
      <c r="E9" s="19"/>
      <c r="F9" s="19"/>
      <c r="G9" s="19"/>
      <c r="I9" s="16" t="s">
        <v>13</v>
      </c>
      <c r="J9" s="16" t="s">
        <v>4</v>
      </c>
      <c r="K9" s="16">
        <v>50</v>
      </c>
      <c r="L9" s="16">
        <v>45000</v>
      </c>
      <c r="M9" s="16">
        <v>2250000</v>
      </c>
    </row>
    <row r="10" spans="3:20" ht="15.5" x14ac:dyDescent="0.35">
      <c r="C10" s="48" t="s">
        <v>43</v>
      </c>
      <c r="D10" s="48"/>
      <c r="E10" s="48"/>
      <c r="F10" s="48"/>
      <c r="G10" s="48"/>
      <c r="I10" s="16" t="s">
        <v>19</v>
      </c>
      <c r="J10" s="16" t="s">
        <v>4</v>
      </c>
      <c r="K10" s="16">
        <v>79</v>
      </c>
      <c r="L10" s="16">
        <v>26000</v>
      </c>
      <c r="M10" s="16">
        <v>2054000</v>
      </c>
    </row>
    <row r="11" spans="3:20" ht="15.5" x14ac:dyDescent="0.35">
      <c r="C11" s="17" t="s">
        <v>56</v>
      </c>
      <c r="D11" s="17" t="s">
        <v>57</v>
      </c>
      <c r="E11" s="17" t="s">
        <v>5</v>
      </c>
      <c r="F11" s="17" t="s">
        <v>58</v>
      </c>
      <c r="G11" s="17" t="s">
        <v>32</v>
      </c>
      <c r="I11" s="16" t="s">
        <v>16</v>
      </c>
      <c r="J11" s="16" t="s">
        <v>4</v>
      </c>
      <c r="K11" s="16">
        <v>60</v>
      </c>
      <c r="L11" s="16">
        <v>17000</v>
      </c>
      <c r="M11" s="16">
        <v>1020000</v>
      </c>
      <c r="P11" s="47" t="s">
        <v>45</v>
      </c>
      <c r="Q11" s="47"/>
      <c r="R11" s="47"/>
    </row>
    <row r="12" spans="3:20" ht="15.5" x14ac:dyDescent="0.35">
      <c r="C12" s="16" t="s">
        <v>10</v>
      </c>
      <c r="D12" s="16" t="s">
        <v>4</v>
      </c>
      <c r="E12" s="16">
        <v>53</v>
      </c>
      <c r="F12" s="16">
        <v>60000</v>
      </c>
      <c r="G12" s="16">
        <v>3180000</v>
      </c>
      <c r="I12" s="16" t="s">
        <v>59</v>
      </c>
      <c r="J12" s="16" t="s">
        <v>60</v>
      </c>
      <c r="K12" s="16"/>
      <c r="L12" s="16"/>
      <c r="M12" s="16">
        <v>12000</v>
      </c>
      <c r="P12" s="46" t="s">
        <v>86</v>
      </c>
      <c r="Q12" s="46"/>
      <c r="R12" s="46"/>
    </row>
    <row r="13" spans="3:20" ht="37" x14ac:dyDescent="0.45">
      <c r="C13" s="16" t="s">
        <v>13</v>
      </c>
      <c r="D13" s="16" t="s">
        <v>4</v>
      </c>
      <c r="E13" s="16">
        <v>48</v>
      </c>
      <c r="F13" s="16">
        <v>45000</v>
      </c>
      <c r="G13" s="16">
        <v>2160000</v>
      </c>
      <c r="I13" s="16" t="s">
        <v>61</v>
      </c>
      <c r="J13" s="16" t="s">
        <v>62</v>
      </c>
      <c r="K13" s="16"/>
      <c r="L13" s="16"/>
      <c r="M13" s="16">
        <v>8000</v>
      </c>
      <c r="P13" s="21" t="s">
        <v>79</v>
      </c>
      <c r="Q13" s="22" t="s">
        <v>84</v>
      </c>
      <c r="R13" s="23" t="s">
        <v>85</v>
      </c>
    </row>
    <row r="14" spans="3:20" ht="15.5" x14ac:dyDescent="0.35">
      <c r="C14" s="16" t="s">
        <v>19</v>
      </c>
      <c r="D14" s="16" t="s">
        <v>4</v>
      </c>
      <c r="E14" s="16">
        <v>56</v>
      </c>
      <c r="F14" s="16">
        <v>26000</v>
      </c>
      <c r="G14" s="16">
        <v>1456000</v>
      </c>
      <c r="I14" s="16" t="s">
        <v>63</v>
      </c>
      <c r="J14" s="16" t="s">
        <v>60</v>
      </c>
      <c r="K14" s="16"/>
      <c r="L14" s="16"/>
      <c r="M14" s="16">
        <v>8000</v>
      </c>
      <c r="P14" s="9" t="s">
        <v>43</v>
      </c>
      <c r="Q14" s="9">
        <f>SUM(E12:E15)</f>
        <v>205</v>
      </c>
      <c r="R14" s="9" t="str">
        <f>LOWER(P14:P16)</f>
        <v>january</v>
      </c>
    </row>
    <row r="15" spans="3:20" ht="15.5" x14ac:dyDescent="0.35">
      <c r="C15" s="16" t="s">
        <v>16</v>
      </c>
      <c r="D15" s="16" t="s">
        <v>4</v>
      </c>
      <c r="E15" s="16">
        <v>48</v>
      </c>
      <c r="F15" s="16">
        <v>17000</v>
      </c>
      <c r="G15" s="16">
        <v>816000</v>
      </c>
      <c r="I15" s="16" t="s">
        <v>64</v>
      </c>
      <c r="J15" s="16" t="s">
        <v>65</v>
      </c>
      <c r="K15" s="16"/>
      <c r="L15" s="16"/>
      <c r="M15" s="16">
        <v>1500</v>
      </c>
      <c r="P15" s="16" t="s">
        <v>74</v>
      </c>
      <c r="Q15" s="9">
        <f>SUM(K8:K11)</f>
        <v>244</v>
      </c>
      <c r="R15" s="9"/>
    </row>
    <row r="16" spans="3:20" ht="15.5" x14ac:dyDescent="0.35">
      <c r="C16" s="16" t="s">
        <v>59</v>
      </c>
      <c r="D16" s="16" t="s">
        <v>60</v>
      </c>
      <c r="E16" s="16"/>
      <c r="F16" s="16"/>
      <c r="G16" s="16">
        <v>12000</v>
      </c>
      <c r="I16" s="16" t="s">
        <v>66</v>
      </c>
      <c r="J16" s="16" t="s">
        <v>67</v>
      </c>
      <c r="K16" s="16">
        <v>5</v>
      </c>
      <c r="L16" s="16">
        <v>30000</v>
      </c>
      <c r="M16" s="16">
        <v>150000</v>
      </c>
      <c r="P16" s="9" t="s">
        <v>75</v>
      </c>
      <c r="Q16" s="9">
        <f>SUM(E32:E35)</f>
        <v>236</v>
      </c>
      <c r="R16" s="9"/>
    </row>
    <row r="17" spans="3:13" ht="15.5" x14ac:dyDescent="0.35">
      <c r="C17" s="16" t="s">
        <v>61</v>
      </c>
      <c r="D17" s="16" t="s">
        <v>62</v>
      </c>
      <c r="E17" s="16"/>
      <c r="F17" s="16"/>
      <c r="G17" s="16">
        <v>5000</v>
      </c>
      <c r="I17" s="16" t="s">
        <v>68</v>
      </c>
      <c r="J17" s="16" t="s">
        <v>67</v>
      </c>
      <c r="K17" s="16"/>
      <c r="L17" s="16"/>
      <c r="M17" s="16">
        <v>20000</v>
      </c>
    </row>
    <row r="18" spans="3:13" ht="15.5" x14ac:dyDescent="0.35">
      <c r="C18" s="16" t="s">
        <v>63</v>
      </c>
      <c r="D18" s="16" t="s">
        <v>60</v>
      </c>
      <c r="E18" s="16"/>
      <c r="F18" s="16"/>
      <c r="G18" s="16">
        <v>8000</v>
      </c>
      <c r="I18" s="16" t="s">
        <v>69</v>
      </c>
      <c r="J18" s="16" t="s">
        <v>65</v>
      </c>
      <c r="K18" s="16"/>
      <c r="L18" s="16"/>
      <c r="M18" s="16">
        <v>3000</v>
      </c>
    </row>
    <row r="19" spans="3:13" ht="15.5" x14ac:dyDescent="0.35">
      <c r="C19" s="16" t="s">
        <v>64</v>
      </c>
      <c r="D19" s="16" t="s">
        <v>65</v>
      </c>
      <c r="E19" s="16"/>
      <c r="F19" s="16"/>
      <c r="G19" s="16">
        <v>1500</v>
      </c>
      <c r="I19" s="16" t="s">
        <v>70</v>
      </c>
      <c r="J19" s="16" t="s">
        <v>71</v>
      </c>
      <c r="K19" s="16"/>
      <c r="L19" s="16"/>
      <c r="M19" s="16">
        <v>1000</v>
      </c>
    </row>
    <row r="20" spans="3:13" ht="15.5" x14ac:dyDescent="0.35">
      <c r="C20" s="16" t="s">
        <v>66</v>
      </c>
      <c r="D20" s="16" t="s">
        <v>67</v>
      </c>
      <c r="E20" s="16">
        <v>5</v>
      </c>
      <c r="F20" s="16">
        <v>30000</v>
      </c>
      <c r="G20" s="16">
        <v>150000</v>
      </c>
      <c r="I20" s="16" t="s">
        <v>72</v>
      </c>
      <c r="J20" s="16" t="s">
        <v>65</v>
      </c>
      <c r="K20" s="16"/>
      <c r="L20" s="16"/>
      <c r="M20" s="16">
        <v>800</v>
      </c>
    </row>
    <row r="21" spans="3:13" ht="15.5" x14ac:dyDescent="0.35">
      <c r="C21" s="16" t="s">
        <v>68</v>
      </c>
      <c r="D21" s="16" t="s">
        <v>67</v>
      </c>
      <c r="E21" s="16"/>
      <c r="F21" s="16"/>
      <c r="G21" s="16">
        <v>20000</v>
      </c>
      <c r="I21" s="16" t="s">
        <v>73</v>
      </c>
      <c r="J21" s="16"/>
      <c r="K21" s="16"/>
      <c r="L21" s="16"/>
      <c r="M21" s="16">
        <v>1170000</v>
      </c>
    </row>
    <row r="22" spans="3:13" ht="15.5" x14ac:dyDescent="0.35">
      <c r="C22" s="16" t="s">
        <v>69</v>
      </c>
      <c r="D22" s="16" t="s">
        <v>65</v>
      </c>
      <c r="E22" s="16"/>
      <c r="F22" s="16"/>
      <c r="G22" s="16">
        <v>2000</v>
      </c>
    </row>
    <row r="23" spans="3:13" ht="15.5" x14ac:dyDescent="0.35">
      <c r="C23" s="16" t="s">
        <v>70</v>
      </c>
      <c r="D23" s="16" t="s">
        <v>71</v>
      </c>
      <c r="E23" s="16"/>
      <c r="F23" s="16"/>
      <c r="G23" s="16">
        <v>3000</v>
      </c>
    </row>
    <row r="24" spans="3:13" ht="15.5" x14ac:dyDescent="0.35">
      <c r="C24" s="16" t="s">
        <v>72</v>
      </c>
      <c r="D24" s="16" t="s">
        <v>65</v>
      </c>
      <c r="E24" s="16"/>
      <c r="F24" s="16"/>
      <c r="G24" s="16">
        <v>1000</v>
      </c>
    </row>
    <row r="25" spans="3:13" ht="15.5" x14ac:dyDescent="0.35">
      <c r="C25" s="16" t="s">
        <v>73</v>
      </c>
      <c r="D25" s="16"/>
      <c r="E25" s="16"/>
      <c r="F25" s="16"/>
      <c r="G25" s="16">
        <v>40000</v>
      </c>
    </row>
    <row r="28" spans="3:13" ht="15.5" x14ac:dyDescent="0.35">
      <c r="C28" s="50" t="s">
        <v>78</v>
      </c>
      <c r="D28" s="51"/>
      <c r="E28" s="51"/>
      <c r="F28" s="51"/>
      <c r="G28" s="52"/>
    </row>
    <row r="30" spans="3:13" x14ac:dyDescent="0.35">
      <c r="C30" s="49" t="s">
        <v>75</v>
      </c>
      <c r="D30" s="49"/>
      <c r="E30" s="49"/>
      <c r="F30" s="49"/>
      <c r="G30" s="49"/>
    </row>
    <row r="31" spans="3:13" ht="15.5" x14ac:dyDescent="0.35">
      <c r="C31" s="17" t="s">
        <v>56</v>
      </c>
      <c r="D31" s="17" t="s">
        <v>57</v>
      </c>
      <c r="E31" s="17" t="s">
        <v>5</v>
      </c>
      <c r="F31" s="17" t="s">
        <v>58</v>
      </c>
      <c r="G31" s="17" t="s">
        <v>32</v>
      </c>
    </row>
    <row r="32" spans="3:13" ht="15.5" x14ac:dyDescent="0.35">
      <c r="C32" s="16" t="s">
        <v>10</v>
      </c>
      <c r="D32" s="16" t="s">
        <v>4</v>
      </c>
      <c r="E32" s="16">
        <v>67</v>
      </c>
      <c r="F32" s="16">
        <v>60000</v>
      </c>
      <c r="G32" s="16">
        <v>4020000</v>
      </c>
    </row>
    <row r="33" spans="3:7" ht="15.5" x14ac:dyDescent="0.35">
      <c r="C33" s="16" t="s">
        <v>13</v>
      </c>
      <c r="D33" s="16" t="s">
        <v>4</v>
      </c>
      <c r="E33" s="16">
        <v>41</v>
      </c>
      <c r="F33" s="16">
        <v>45000</v>
      </c>
      <c r="G33" s="16">
        <v>1845000</v>
      </c>
    </row>
    <row r="34" spans="3:7" ht="15.5" x14ac:dyDescent="0.35">
      <c r="C34" s="16" t="s">
        <v>19</v>
      </c>
      <c r="D34" s="16" t="s">
        <v>4</v>
      </c>
      <c r="E34" s="16">
        <v>70</v>
      </c>
      <c r="F34" s="16">
        <v>26000</v>
      </c>
      <c r="G34" s="16">
        <v>1820000</v>
      </c>
    </row>
    <row r="35" spans="3:7" ht="15.5" x14ac:dyDescent="0.35">
      <c r="C35" s="16" t="s">
        <v>16</v>
      </c>
      <c r="D35" s="16" t="s">
        <v>4</v>
      </c>
      <c r="E35" s="16">
        <v>58</v>
      </c>
      <c r="F35" s="16">
        <v>17000</v>
      </c>
      <c r="G35" s="16">
        <v>986000</v>
      </c>
    </row>
    <row r="36" spans="3:7" ht="15.5" x14ac:dyDescent="0.35">
      <c r="C36" s="16" t="s">
        <v>59</v>
      </c>
      <c r="D36" s="16" t="s">
        <v>60</v>
      </c>
      <c r="E36" s="16"/>
      <c r="F36" s="16"/>
      <c r="G36" s="16">
        <v>13000</v>
      </c>
    </row>
    <row r="37" spans="3:7" ht="15.5" x14ac:dyDescent="0.35">
      <c r="C37" s="16" t="s">
        <v>61</v>
      </c>
      <c r="D37" s="16" t="s">
        <v>62</v>
      </c>
      <c r="E37" s="16"/>
      <c r="F37" s="16"/>
      <c r="G37" s="16">
        <v>2000</v>
      </c>
    </row>
    <row r="38" spans="3:7" ht="15.5" x14ac:dyDescent="0.35">
      <c r="C38" s="16" t="s">
        <v>63</v>
      </c>
      <c r="D38" s="16" t="s">
        <v>60</v>
      </c>
      <c r="E38" s="16"/>
      <c r="F38" s="16"/>
      <c r="G38" s="16">
        <v>8000</v>
      </c>
    </row>
    <row r="39" spans="3:7" ht="15.5" x14ac:dyDescent="0.35">
      <c r="C39" s="16" t="s">
        <v>64</v>
      </c>
      <c r="D39" s="16" t="s">
        <v>65</v>
      </c>
      <c r="E39" s="16"/>
      <c r="F39" s="16"/>
      <c r="G39" s="16">
        <v>1500</v>
      </c>
    </row>
    <row r="40" spans="3:7" ht="15.5" x14ac:dyDescent="0.35">
      <c r="C40" s="16" t="s">
        <v>66</v>
      </c>
      <c r="D40" s="16" t="s">
        <v>67</v>
      </c>
      <c r="E40" s="16">
        <v>5</v>
      </c>
      <c r="F40" s="16">
        <v>30000</v>
      </c>
      <c r="G40" s="16">
        <v>150000</v>
      </c>
    </row>
    <row r="41" spans="3:7" ht="15.5" x14ac:dyDescent="0.35">
      <c r="C41" s="16" t="s">
        <v>68</v>
      </c>
      <c r="D41" s="16" t="s">
        <v>67</v>
      </c>
      <c r="E41" s="16"/>
      <c r="F41" s="16"/>
      <c r="G41" s="16">
        <v>20000</v>
      </c>
    </row>
    <row r="42" spans="3:7" ht="15.5" x14ac:dyDescent="0.35">
      <c r="C42" s="16" t="s">
        <v>69</v>
      </c>
      <c r="D42" s="16" t="s">
        <v>65</v>
      </c>
      <c r="E42" s="16"/>
      <c r="F42" s="16"/>
      <c r="G42" s="16">
        <v>2000</v>
      </c>
    </row>
    <row r="43" spans="3:7" ht="15.5" x14ac:dyDescent="0.35">
      <c r="C43" s="16" t="s">
        <v>70</v>
      </c>
      <c r="D43" s="16" t="s">
        <v>71</v>
      </c>
      <c r="E43" s="16"/>
      <c r="F43" s="16"/>
      <c r="G43" s="16">
        <v>7000</v>
      </c>
    </row>
    <row r="44" spans="3:7" ht="15.5" x14ac:dyDescent="0.35">
      <c r="C44" s="16" t="s">
        <v>72</v>
      </c>
      <c r="D44" s="16" t="s">
        <v>65</v>
      </c>
      <c r="E44" s="16"/>
      <c r="F44" s="16"/>
      <c r="G44" s="16">
        <v>1200</v>
      </c>
    </row>
    <row r="45" spans="3:7" ht="15.5" x14ac:dyDescent="0.35">
      <c r="C45" s="16" t="s">
        <v>73</v>
      </c>
      <c r="D45" s="16"/>
      <c r="E45" s="16"/>
      <c r="F45" s="16"/>
      <c r="G45" s="16">
        <v>110000</v>
      </c>
    </row>
  </sheetData>
  <mergeCells count="9">
    <mergeCell ref="C28:G28"/>
    <mergeCell ref="C30:G30"/>
    <mergeCell ref="P2:T2"/>
    <mergeCell ref="P3:T3"/>
    <mergeCell ref="P11:R11"/>
    <mergeCell ref="P12:R12"/>
    <mergeCell ref="C10:G10"/>
    <mergeCell ref="I4:M4"/>
    <mergeCell ref="I6:M6"/>
  </mergeCells>
  <conditionalFormatting sqref="T6:T8">
    <cfRule type="containsText" dxfId="2" priority="1" operator="containsText" text="Loss">
      <formula>NOT(ISERROR(SEARCH("Loss",T6)))</formula>
    </cfRule>
    <cfRule type="containsText" dxfId="1" priority="2" operator="containsText" text="Loss">
      <formula>NOT(ISERROR(SEARCH("Loss",T6)))</formula>
    </cfRule>
    <cfRule type="containsText" dxfId="0" priority="3" operator="containsText" text="Profit">
      <formula>NOT(ISERROR(SEARCH("Profit",T6)))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B566C-D9F7-49AD-9BDA-D65D36EF169C}">
  <dimension ref="C2:F17"/>
  <sheetViews>
    <sheetView zoomScale="120" zoomScaleNormal="120" workbookViewId="0">
      <selection activeCell="L4" sqref="L4"/>
    </sheetView>
  </sheetViews>
  <sheetFormatPr defaultRowHeight="14.5" x14ac:dyDescent="0.35"/>
  <cols>
    <col min="3" max="3" width="12.54296875" customWidth="1"/>
    <col min="4" max="4" width="14" customWidth="1"/>
    <col min="5" max="5" width="16.54296875" customWidth="1"/>
    <col min="6" max="6" width="19.36328125" customWidth="1"/>
  </cols>
  <sheetData>
    <row r="2" spans="3:6" x14ac:dyDescent="0.35">
      <c r="C2" s="54" t="s">
        <v>45</v>
      </c>
      <c r="D2" s="54"/>
      <c r="E2" s="54"/>
      <c r="F2" s="54"/>
    </row>
    <row r="3" spans="3:6" x14ac:dyDescent="0.35">
      <c r="C3" s="55" t="s">
        <v>99</v>
      </c>
      <c r="D3" s="55"/>
      <c r="E3" s="55"/>
      <c r="F3" s="55"/>
    </row>
    <row r="4" spans="3:6" ht="21" x14ac:dyDescent="0.5">
      <c r="C4" s="53" t="s">
        <v>87</v>
      </c>
      <c r="D4" s="53"/>
      <c r="E4" s="53"/>
      <c r="F4" s="53"/>
    </row>
    <row r="5" spans="3:6" ht="15.5" x14ac:dyDescent="0.35">
      <c r="C5" s="24" t="s">
        <v>79</v>
      </c>
      <c r="D5" s="24" t="s">
        <v>88</v>
      </c>
      <c r="E5" s="24" t="s">
        <v>29</v>
      </c>
      <c r="F5" s="24" t="s">
        <v>89</v>
      </c>
    </row>
    <row r="6" spans="3:6" ht="15.5" x14ac:dyDescent="0.35">
      <c r="C6" s="16" t="s">
        <v>43</v>
      </c>
      <c r="D6" s="16">
        <v>9288500</v>
      </c>
      <c r="E6" s="16">
        <v>8750000</v>
      </c>
      <c r="F6" s="16">
        <v>-538500</v>
      </c>
    </row>
    <row r="7" spans="3:6" ht="15.5" x14ac:dyDescent="0.35">
      <c r="C7" s="16" t="s">
        <v>74</v>
      </c>
      <c r="D7" s="16">
        <v>9744300</v>
      </c>
      <c r="E7" s="16">
        <v>9920000</v>
      </c>
      <c r="F7" s="16">
        <v>175700</v>
      </c>
    </row>
    <row r="8" spans="3:6" ht="15.5" x14ac:dyDescent="0.35">
      <c r="C8" s="16" t="s">
        <v>75</v>
      </c>
      <c r="D8" s="16">
        <v>8904700</v>
      </c>
      <c r="E8" s="16">
        <v>10000000</v>
      </c>
      <c r="F8" s="16">
        <v>1095300</v>
      </c>
    </row>
    <row r="9" spans="3:6" ht="15.5" x14ac:dyDescent="0.35">
      <c r="C9" s="16" t="s">
        <v>90</v>
      </c>
      <c r="D9" s="16">
        <v>7345200</v>
      </c>
      <c r="E9" s="16">
        <v>7957400</v>
      </c>
      <c r="F9" s="16">
        <v>612200</v>
      </c>
    </row>
    <row r="10" spans="3:6" ht="15.5" x14ac:dyDescent="0.35">
      <c r="C10" s="16" t="s">
        <v>91</v>
      </c>
      <c r="D10" s="16">
        <v>8987000</v>
      </c>
      <c r="E10" s="16">
        <v>9876500</v>
      </c>
      <c r="F10" s="16">
        <v>889500</v>
      </c>
    </row>
    <row r="11" spans="3:6" ht="15.5" x14ac:dyDescent="0.35">
      <c r="C11" s="16" t="s">
        <v>92</v>
      </c>
      <c r="D11" s="16">
        <v>5215400</v>
      </c>
      <c r="E11" s="16">
        <v>5164500</v>
      </c>
      <c r="F11" s="16">
        <v>-50900</v>
      </c>
    </row>
    <row r="12" spans="3:6" ht="15.5" x14ac:dyDescent="0.35">
      <c r="C12" s="16" t="s">
        <v>93</v>
      </c>
      <c r="D12" s="16">
        <v>9976500</v>
      </c>
      <c r="E12" s="16">
        <v>11543600</v>
      </c>
      <c r="F12" s="16">
        <v>1567100</v>
      </c>
    </row>
    <row r="13" spans="3:6" ht="15.5" x14ac:dyDescent="0.35">
      <c r="C13" s="16" t="s">
        <v>94</v>
      </c>
      <c r="D13" s="16">
        <v>7976700</v>
      </c>
      <c r="E13" s="16">
        <v>8087900</v>
      </c>
      <c r="F13" s="16">
        <v>111200</v>
      </c>
    </row>
    <row r="14" spans="3:6" ht="15.5" x14ac:dyDescent="0.35">
      <c r="C14" s="16" t="s">
        <v>95</v>
      </c>
      <c r="D14" s="16">
        <v>9879000</v>
      </c>
      <c r="E14" s="16">
        <v>9969800</v>
      </c>
      <c r="F14" s="16">
        <v>90800</v>
      </c>
    </row>
    <row r="15" spans="3:6" ht="15.5" x14ac:dyDescent="0.35">
      <c r="C15" s="16" t="s">
        <v>96</v>
      </c>
      <c r="D15" s="16">
        <v>6234800</v>
      </c>
      <c r="E15" s="16">
        <v>7024000</v>
      </c>
      <c r="F15" s="16">
        <v>789200</v>
      </c>
    </row>
    <row r="16" spans="3:6" ht="15.5" x14ac:dyDescent="0.35">
      <c r="C16" s="16" t="s">
        <v>97</v>
      </c>
      <c r="D16" s="16">
        <v>4534800</v>
      </c>
      <c r="E16" s="16">
        <v>4809300</v>
      </c>
      <c r="F16" s="16">
        <v>274500</v>
      </c>
    </row>
    <row r="17" spans="3:6" ht="15.5" x14ac:dyDescent="0.35">
      <c r="C17" s="16" t="s">
        <v>98</v>
      </c>
      <c r="D17" s="16">
        <v>8348700</v>
      </c>
      <c r="E17" s="16">
        <v>8834800</v>
      </c>
      <c r="F17" s="16">
        <v>486100</v>
      </c>
    </row>
  </sheetData>
  <mergeCells count="3">
    <mergeCell ref="C4:F4"/>
    <mergeCell ref="C2:F2"/>
    <mergeCell ref="C3: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J80"/>
  <sheetViews>
    <sheetView tabSelected="1" workbookViewId="0">
      <selection activeCell="I15" sqref="I15"/>
    </sheetView>
  </sheetViews>
  <sheetFormatPr defaultRowHeight="14.5" x14ac:dyDescent="0.35"/>
  <cols>
    <col min="1" max="1" width="12.36328125" customWidth="1"/>
    <col min="2" max="2" width="10.36328125" customWidth="1"/>
    <col min="3" max="3" width="14.54296875" customWidth="1"/>
    <col min="4" max="4" width="12.6328125" customWidth="1"/>
    <col min="7" max="7" width="14.81640625" customWidth="1"/>
    <col min="9" max="9" width="27.36328125" bestFit="1" customWidth="1"/>
  </cols>
  <sheetData>
    <row r="1" spans="1:10" x14ac:dyDescent="0.35">
      <c r="A1" s="56" t="s">
        <v>0</v>
      </c>
      <c r="B1" s="56"/>
      <c r="C1" s="56"/>
      <c r="D1" s="56"/>
      <c r="E1" s="56"/>
      <c r="F1" s="56"/>
      <c r="G1" s="56"/>
    </row>
    <row r="2" spans="1:10" x14ac:dyDescent="0.35">
      <c r="A2" s="56"/>
      <c r="B2" s="56"/>
      <c r="C2" s="56"/>
      <c r="D2" s="56"/>
      <c r="E2" s="56"/>
      <c r="F2" s="56"/>
      <c r="G2" s="56"/>
    </row>
    <row r="3" spans="1:10" ht="43.5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10" x14ac:dyDescent="0.3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  <c r="I4" s="26" t="s">
        <v>28</v>
      </c>
      <c r="J4" s="26"/>
    </row>
    <row r="5" spans="1:10" x14ac:dyDescent="0.3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  <c r="I5" t="s">
        <v>29</v>
      </c>
      <c r="J5">
        <v>28670000</v>
      </c>
    </row>
    <row r="6" spans="1:10" x14ac:dyDescent="0.3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10" x14ac:dyDescent="0.3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10" x14ac:dyDescent="0.3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10" x14ac:dyDescent="0.3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10" x14ac:dyDescent="0.3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10" x14ac:dyDescent="0.3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10" x14ac:dyDescent="0.3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10" x14ac:dyDescent="0.3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10" x14ac:dyDescent="0.3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10" x14ac:dyDescent="0.3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10" x14ac:dyDescent="0.3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3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3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3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3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3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3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3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3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x14ac:dyDescent="0.3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3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3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3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3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x14ac:dyDescent="0.3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3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3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3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3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x14ac:dyDescent="0.3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3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3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3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3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x14ac:dyDescent="0.3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3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3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3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3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x14ac:dyDescent="0.3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3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3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3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3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x14ac:dyDescent="0.3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3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3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3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3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x14ac:dyDescent="0.3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3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3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3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3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x14ac:dyDescent="0.3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3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3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3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3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x14ac:dyDescent="0.3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3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3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3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3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x14ac:dyDescent="0.3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3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3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3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3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3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3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3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3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3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  <row r="80" spans="1:7" x14ac:dyDescent="0.35">
      <c r="B80" s="3" t="s">
        <v>24</v>
      </c>
      <c r="G80" s="3">
        <f>SUM(G4:G79)</f>
        <v>28670000</v>
      </c>
    </row>
  </sheetData>
  <mergeCells count="2">
    <mergeCell ref="A1:G2"/>
    <mergeCell ref="I4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part2(1.c)</vt:lpstr>
      <vt:lpstr>part2(1.d)</vt:lpstr>
      <vt:lpstr>part2(1.e)</vt:lpstr>
      <vt:lpstr>part1.e</vt:lpstr>
      <vt:lpstr>Sheet6</vt:lpstr>
      <vt:lpstr>part2abc</vt:lpstr>
      <vt:lpstr>Sheet3</vt:lpstr>
      <vt:lpstr>part2.4</vt:lpstr>
      <vt:lpstr>part1.b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S B C</cp:lastModifiedBy>
  <dcterms:created xsi:type="dcterms:W3CDTF">2024-05-29T21:50:26Z</dcterms:created>
  <dcterms:modified xsi:type="dcterms:W3CDTF">2024-10-07T10:33:45Z</dcterms:modified>
</cp:coreProperties>
</file>