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<sst xmlns="http://schemas.openxmlformats.org/spreadsheetml/2006/main" count="6083" uniqueCount="870">
  <si>
    <t>File opened</t>
  </si>
  <si>
    <t>2023-06-07 13:52:42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</si>
  <si>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</si>
  <si>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</si>
  <si>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</si>
  <si>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</si>
  <si>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</si>
  <si>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</si>
  <si>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</si>
  <si>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</si>
  <si>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</si>
  <si>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</si>
  <si>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</si>
  <si>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</si>
  <si>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</si>
  <si>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Wed Jun  7 11:39</t>
  </si>
  <si>
    <t>H2O rangematch</t>
  </si>
  <si>
    <t>Wed Jun  7 11:44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</si>
  <si>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</si>
  <si>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</si>
  <si>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</si>
  <si>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</si>
  <si>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</si>
  <si>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</si>
  <si>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</si>
  <si>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</si>
  <si>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</si>
  <si>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13:52:42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</si>
  <si>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</si>
  <si>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</si>
  <si>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</si>
  <si>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</si>
  <si>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</si>
  <si>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</si>
  <si>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</si>
  <si>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</si>
  <si>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</si>
  <si>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</si>
  <si>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</si>
  <si>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</si>
  <si>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</si>
  <si>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</si>
  <si>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</si>
  <si>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</si>
  <si>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</si>
  <si>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</si>
  <si>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</si>
  <si>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</si>
  <si>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</si>
  <si>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</si>
  <si>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</si>
  <si>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</si>
  <si>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</si>
  <si>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</si>
  <si>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</si>
  <si>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</si>
  <si>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</si>
  <si>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</si>
  <si>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</si>
  <si>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</si>
  <si>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</si>
  <si>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</si>
  <si>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</si>
  <si>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</si>
  <si>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</si>
  <si>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</si>
  <si>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</si>
  <si>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</si>
  <si>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</si>
  <si>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</si>
  <si>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</si>
  <si>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</si>
  <si>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</si>
  <si>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</si>
  <si>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</si>
  <si>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</si>
  <si>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</si>
  <si>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</si>
  <si>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</si>
  <si>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</si>
  <si>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</si>
  <si>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</si>
  <si>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</si>
  <si>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2.55973 191.327 346.584 600.339 836.737 1045.59 1233.5 1359.35</t>
  </si>
  <si>
    <t>Fs_true</t>
  </si>
  <si>
    <t>-0.0293799 229.488 384.43 606.512 800.031 1005.52 1201.08 1401.4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</si>
  <si>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</si>
  <si>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</si>
  <si>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</si>
  <si>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</si>
  <si>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</si>
  <si>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</si>
  <si>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</si>
  <si>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</si>
  <si>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</si>
  <si>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</si>
  <si>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</si>
  <si>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</si>
  <si>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</si>
  <si>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</si>
  <si>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</si>
  <si>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</si>
  <si>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</si>
  <si>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</si>
  <si>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</si>
  <si>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</si>
  <si>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</si>
  <si>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</si>
  <si>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</si>
  <si>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</si>
  <si>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</si>
  <si>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</si>
  <si>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</si>
  <si>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</si>
  <si>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</si>
  <si>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</si>
  <si>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</si>
  <si>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</si>
  <si>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</si>
  <si>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</si>
  <si>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</si>
  <si>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</si>
  <si>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</si>
  <si>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</si>
  <si>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</si>
  <si>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</si>
  <si>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</si>
  <si>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</si>
  <si>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</si>
  <si>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</si>
  <si>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</si>
  <si>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</si>
  <si>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</si>
  <si>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</si>
  <si>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</si>
  <si>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</si>
  <si>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</si>
  <si>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</si>
  <si>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</si>
  <si>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</si>
  <si>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</si>
  <si>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</si>
  <si>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</si>
  <si>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</si>
  <si>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</si>
  <si>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</si>
  <si>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</si>
  <si>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</si>
  <si>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</si>
  <si>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</si>
  <si>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</si>
  <si>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</si>
  <si>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</si>
  <si>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</si>
  <si>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</si>
  <si>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</si>
  <si>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</si>
  <si>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</si>
  <si>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</si>
  <si>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</si>
  <si>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</si>
  <si>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</si>
  <si>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</si>
  <si>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</si>
  <si>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</si>
  <si>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</si>
  <si>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</si>
  <si>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</si>
  <si>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</si>
  <si>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</si>
  <si>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</si>
  <si>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</si>
  <si>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</si>
  <si>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</si>
  <si>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</si>
  <si>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</si>
  <si>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</si>
  <si>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</si>
  <si>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</si>
  <si>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</si>
  <si>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</si>
  <si>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</si>
  <si>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</si>
  <si>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</si>
  <si>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</si>
  <si>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</si>
  <si>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</si>
  <si>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</si>
  <si>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</si>
  <si>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</si>
  <si>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</si>
  <si>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</si>
  <si>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</si>
  <si>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</si>
  <si>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</si>
  <si>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</si>
  <si>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</si>
  <si>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</si>
  <si>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</si>
  <si>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</si>
  <si>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</si>
  <si>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</si>
  <si>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</si>
  <si>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</si>
  <si>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</si>
  <si>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</si>
  <si>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</si>
  <si>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</si>
  <si>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</si>
  <si>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</si>
  <si>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</si>
  <si>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</si>
  <si>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</si>
  <si>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</si>
  <si>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</si>
  <si>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</si>
  <si>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</si>
  <si>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</si>
  <si>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</si>
  <si>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</si>
  <si>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</si>
  <si>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</si>
  <si>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</si>
  <si>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</si>
  <si>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</si>
  <si>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</si>
  <si>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</si>
  <si>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</si>
  <si>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</si>
  <si>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</si>
  <si>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</si>
  <si>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</si>
  <si>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</si>
  <si>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</si>
  <si>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</si>
  <si>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</si>
  <si>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</si>
  <si>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</si>
  <si>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</si>
  <si>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</si>
  <si>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</si>
  <si>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</si>
  <si>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</si>
  <si>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</si>
  <si>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</si>
  <si>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</si>
  <si>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</si>
  <si>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</si>
  <si>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</si>
  <si>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</si>
  <si>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</si>
  <si>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</si>
  <si>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</si>
  <si>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</si>
  <si>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</si>
  <si>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</si>
  <si>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</si>
  <si>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</si>
  <si>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</si>
  <si>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</si>
  <si>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</si>
  <si>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</si>
  <si>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</si>
  <si>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</si>
  <si>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</si>
  <si>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</si>
  <si>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</si>
  <si>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</si>
  <si>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</si>
  <si>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</si>
  <si>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</si>
  <si>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</si>
  <si>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</si>
  <si>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</si>
  <si>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</si>
  <si>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</si>
  <si>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</si>
  <si>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</si>
  <si>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</si>
  <si>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</si>
  <si>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</si>
  <si>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</si>
  <si>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</si>
  <si>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</si>
  <si>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</si>
  <si>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</si>
  <si>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</si>
  <si>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</si>
  <si>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</si>
  <si>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</si>
  <si>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</si>
  <si>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</si>
  <si>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</si>
  <si>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</si>
  <si>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</si>
  <si>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</si>
  <si>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</si>
  <si>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</si>
  <si>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</si>
  <si>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</si>
  <si>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</si>
  <si>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</si>
  <si>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</si>
  <si>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</si>
  <si>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</si>
  <si>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</si>
  <si>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</si>
  <si>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</si>
  <si>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</si>
  <si>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</si>
  <si>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</si>
  <si>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</si>
  <si>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</si>
  <si>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</si>
  <si>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</si>
  <si>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</si>
  <si>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</si>
  <si>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</si>
  <si>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</si>
  <si>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</si>
  <si>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</si>
  <si>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</si>
  <si>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</si>
  <si>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</si>
  <si>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</si>
  <si>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</si>
  <si>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</si>
  <si>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</si>
  <si>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</si>
  <si>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</si>
  <si>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</si>
  <si>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</si>
  <si>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</si>
  <si>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</si>
  <si>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</si>
  <si>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</si>
  <si>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</si>
  <si>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</si>
  <si>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</si>
  <si>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</si>
  <si>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</si>
  <si>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</si>
  <si>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</si>
  <si>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</si>
  <si>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</si>
  <si>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</si>
  <si>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</si>
  <si>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</si>
  <si>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</si>
  <si>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</si>
  <si>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</si>
  <si>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</si>
  <si>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</si>
  <si>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</si>
  <si>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</si>
  <si>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</si>
  <si>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</si>
  <si>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</si>
  <si>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</si>
  <si>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</si>
  <si>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</si>
  <si>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</si>
  <si>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</si>
  <si>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</si>
  <si>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</si>
  <si>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</si>
  <si>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</si>
  <si>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</si>
  <si>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</si>
  <si>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</si>
  <si>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</si>
  <si>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</si>
  <si>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</si>
  <si>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</si>
  <si>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</si>
  <si>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</si>
  <si>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</si>
  <si>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</si>
  <si>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</si>
  <si>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</si>
  <si>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</si>
  <si>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</si>
  <si>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</si>
  <si>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</si>
  <si>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</si>
  <si>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</si>
  <si>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</si>
  <si>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</si>
  <si>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</si>
  <si>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</si>
  <si>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</si>
  <si>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</si>
  <si>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</si>
  <si>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</si>
  <si>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</si>
  <si>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</si>
  <si>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</si>
  <si>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</si>
  <si>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</si>
  <si>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</si>
  <si>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</si>
  <si>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</si>
  <si>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</si>
  <si>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</si>
  <si>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</si>
  <si>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</si>
  <si>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</si>
  <si>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</si>
  <si>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</si>
  <si>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</si>
  <si>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</si>
  <si>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</si>
  <si>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</si>
  <si>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</si>
  <si>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</si>
  <si>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</si>
  <si>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</si>
  <si>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</si>
  <si>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</si>
  <si>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</si>
  <si>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</si>
  <si>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</si>
  <si>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</si>
  <si>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</si>
  <si>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</si>
  <si>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</si>
  <si>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20230607 13:52:45</t>
  </si>
  <si>
    <t>13:52:45</t>
  </si>
  <si>
    <t>lubb_37_bogr_02</t>
  </si>
  <si>
    <t>-</t>
  </si>
  <si>
    <t>0: Broadleaf</t>
  </si>
  <si>
    <t>11:20:52</t>
  </si>
  <si>
    <t>2/2</t>
  </si>
  <si>
    <t>00000000</t>
  </si>
  <si>
    <t>iiiiiiii</t>
  </si>
  <si>
    <t>off</t>
  </si>
  <si>
    <t>new</t>
  </si>
  <si>
    <t>20230607 13:52:50</t>
  </si>
  <si>
    <t>13:52:50</t>
  </si>
  <si>
    <t>20230607 13:52:55</t>
  </si>
  <si>
    <t>13:52:55</t>
  </si>
  <si>
    <t>20230607 13:53:00</t>
  </si>
  <si>
    <t>13:53:00</t>
  </si>
  <si>
    <t>20230607 13:53:05</t>
  </si>
  <si>
    <t>13:53:05</t>
  </si>
  <si>
    <t>20230607 13:53:10</t>
  </si>
  <si>
    <t>13:53:10</t>
  </si>
  <si>
    <t>20230607 13:53:15</t>
  </si>
  <si>
    <t>13:53:15</t>
  </si>
  <si>
    <t>20230607 13:53:20</t>
  </si>
  <si>
    <t>13:53:20</t>
  </si>
  <si>
    <t>20230607 13:53:25</t>
  </si>
  <si>
    <t>13:53:25</t>
  </si>
  <si>
    <t>20230607 13:53:30</t>
  </si>
  <si>
    <t>13:53:30</t>
  </si>
  <si>
    <t>20230607 13:53:35</t>
  </si>
  <si>
    <t>13:53:35</t>
  </si>
  <si>
    <t>20230607 13:53:40</t>
  </si>
  <si>
    <t>13:53:40</t>
  </si>
  <si>
    <t>20230607 13:53:45</t>
  </si>
  <si>
    <t>13:53:45</t>
  </si>
  <si>
    <t>20230607 13:53:50</t>
  </si>
  <si>
    <t>13:53:50</t>
  </si>
  <si>
    <t>20230607 13:53:55</t>
  </si>
  <si>
    <t>13:53:55</t>
  </si>
  <si>
    <t>20230607 13:54:00</t>
  </si>
  <si>
    <t>13:54:00</t>
  </si>
  <si>
    <t>20230607 13:54:05</t>
  </si>
  <si>
    <t>13:54:05</t>
  </si>
  <si>
    <t>20230607 13:54:10</t>
  </si>
  <si>
    <t>13:54:10</t>
  </si>
  <si>
    <t>20230607 13:54:15</t>
  </si>
  <si>
    <t>13:54:15</t>
  </si>
  <si>
    <t>20230607 13:54:20</t>
  </si>
  <si>
    <t>13:54:20</t>
  </si>
  <si>
    <t>20230607 13:54:25</t>
  </si>
  <si>
    <t>13:54:25</t>
  </si>
  <si>
    <t>20230607 13:54:30</t>
  </si>
  <si>
    <t>13:54:30</t>
  </si>
  <si>
    <t>20230607 13:54:35</t>
  </si>
  <si>
    <t>13:54:35</t>
  </si>
  <si>
    <t>20230607 13:54:40</t>
  </si>
  <si>
    <t>13:54:40</t>
  </si>
  <si>
    <t>20230607 14:12:46</t>
  </si>
  <si>
    <t>14:12:46</t>
  </si>
  <si>
    <t>20230607 14:12:51</t>
  </si>
  <si>
    <t>14:12:51</t>
  </si>
  <si>
    <t>20230607 14:12:56</t>
  </si>
  <si>
    <t>14:12:56</t>
  </si>
  <si>
    <t>20230607 14:13:01</t>
  </si>
  <si>
    <t>14:13:01</t>
  </si>
  <si>
    <t>20230607 14:13:06</t>
  </si>
  <si>
    <t>14:13:06</t>
  </si>
  <si>
    <t>20230607 14:13:11</t>
  </si>
  <si>
    <t>14:13:11</t>
  </si>
  <si>
    <t>20230607 14:13:16</t>
  </si>
  <si>
    <t>14:13:16</t>
  </si>
  <si>
    <t>20230607 14:13:21</t>
  </si>
  <si>
    <t>14:13:21</t>
  </si>
  <si>
    <t>20230607 14:13:26</t>
  </si>
  <si>
    <t>14:13:26</t>
  </si>
  <si>
    <t>20230607 14:13:31</t>
  </si>
  <si>
    <t>14:13:31</t>
  </si>
  <si>
    <t>20230607 14:13:36</t>
  </si>
  <si>
    <t>14:13:36</t>
  </si>
  <si>
    <t>20230607 14:13:40</t>
  </si>
  <si>
    <t>14:13:40</t>
  </si>
  <si>
    <t>20230607 14:13:46</t>
  </si>
  <si>
    <t>14:13:46</t>
  </si>
  <si>
    <t>20230607 14:13:50</t>
  </si>
  <si>
    <t>14:13:50</t>
  </si>
  <si>
    <t>20230607 14:13:56</t>
  </si>
  <si>
    <t>14:13:56</t>
  </si>
  <si>
    <t>20230607 14:14:00</t>
  </si>
  <si>
    <t>14:14:00</t>
  </si>
  <si>
    <t>20230607 14:14:06</t>
  </si>
  <si>
    <t>14:14:06</t>
  </si>
  <si>
    <t>20230607 14:14:11</t>
  </si>
  <si>
    <t>14:14:11</t>
  </si>
  <si>
    <t>20230607 14:14:16</t>
  </si>
  <si>
    <t>14:14:16</t>
  </si>
  <si>
    <t>20230607 14:14:21</t>
  </si>
  <si>
    <t>14:14:21</t>
  </si>
  <si>
    <t>20230607 14:14:26</t>
  </si>
  <si>
    <t>14:14:26</t>
  </si>
  <si>
    <t>20230607 14:14:31</t>
  </si>
  <si>
    <t>14:14:31</t>
  </si>
  <si>
    <t>20230607 14:14:36</t>
  </si>
  <si>
    <t>14:14:36</t>
  </si>
  <si>
    <t>20230607 14:14:41</t>
  </si>
  <si>
    <t>14:14:41</t>
  </si>
  <si>
    <t>20230607 14:16:18</t>
  </si>
  <si>
    <t>14:16:18</t>
  </si>
  <si>
    <t>20230607 14:16:23</t>
  </si>
  <si>
    <t>14:16:23</t>
  </si>
  <si>
    <t>20230607 14:16:28</t>
  </si>
  <si>
    <t>14:16:28</t>
  </si>
  <si>
    <t>20230607 14:16:33</t>
  </si>
  <si>
    <t>14:16:33</t>
  </si>
  <si>
    <t>20230607 14:16:38</t>
  </si>
  <si>
    <t>14:16:38</t>
  </si>
  <si>
    <t>20230607 14:16:43</t>
  </si>
  <si>
    <t>14:16:43</t>
  </si>
  <si>
    <t>20230607 14:16:48</t>
  </si>
  <si>
    <t>14:16:48</t>
  </si>
  <si>
    <t>20230607 14:16:53</t>
  </si>
  <si>
    <t>14:16:53</t>
  </si>
  <si>
    <t>20230607 14:16:58</t>
  </si>
  <si>
    <t>14:16:58</t>
  </si>
  <si>
    <t>20230607 14:17:03</t>
  </si>
  <si>
    <t>14:17:03</t>
  </si>
  <si>
    <t>20230607 14:17:08</t>
  </si>
  <si>
    <t>14:17:08</t>
  </si>
  <si>
    <t>20230607 14:17:13</t>
  </si>
  <si>
    <t>14:17:13</t>
  </si>
  <si>
    <t>20230607 14:17:18</t>
  </si>
  <si>
    <t>14:17:18</t>
  </si>
  <si>
    <t>20230607 14:17:22</t>
  </si>
  <si>
    <t>14:17:22</t>
  </si>
  <si>
    <t>20230607 14:17:28</t>
  </si>
  <si>
    <t>14:17:28</t>
  </si>
  <si>
    <t>20230607 14:17:32</t>
  </si>
  <si>
    <t>14:17:32</t>
  </si>
  <si>
    <t>20230607 14:17:38</t>
  </si>
  <si>
    <t>14:17:38</t>
  </si>
  <si>
    <t>20230607 14:17:43</t>
  </si>
  <si>
    <t>14:17:43</t>
  </si>
  <si>
    <t>20230607 14:17:47</t>
  </si>
  <si>
    <t>14:17:47</t>
  </si>
  <si>
    <t>20230607 14:17:53</t>
  </si>
  <si>
    <t>14:17:53</t>
  </si>
  <si>
    <t>20230607 14:17:57</t>
  </si>
  <si>
    <t>14:17:57</t>
  </si>
  <si>
    <t>20230607 14:18:02</t>
  </si>
  <si>
    <t>14:18:02</t>
  </si>
  <si>
    <t>20230607 14:18:08</t>
  </si>
  <si>
    <t>14:18:08</t>
  </si>
  <si>
    <t>20230607 14:18:12</t>
  </si>
  <si>
    <t>14:18:12</t>
  </si>
  <si>
    <t>20230607 14:18:17</t>
  </si>
  <si>
    <t>14:18:17</t>
  </si>
  <si>
    <t>20230607 14:18:23</t>
  </si>
  <si>
    <t>14:18:23</t>
  </si>
  <si>
    <t>20230607 14:18:27</t>
  </si>
  <si>
    <t>14:18:27</t>
  </si>
  <si>
    <t>20230607 14:18:32</t>
  </si>
  <si>
    <t>14:18:32</t>
  </si>
  <si>
    <t>20230607 14:18:38</t>
  </si>
  <si>
    <t>14:18:38</t>
  </si>
  <si>
    <t>20230607 14:18:42</t>
  </si>
  <si>
    <t>14:18:42</t>
  </si>
  <si>
    <t>20230607 14:18:47</t>
  </si>
  <si>
    <t>14:18:47</t>
  </si>
  <si>
    <t>20230607 14:18:53</t>
  </si>
  <si>
    <t>14:18:53</t>
  </si>
  <si>
    <t>20230607 14:18:57</t>
  </si>
  <si>
    <t>14:18:57</t>
  </si>
  <si>
    <t>20230607 14:19:02</t>
  </si>
  <si>
    <t>14:19:02</t>
  </si>
  <si>
    <t>20230607 14:19:08</t>
  </si>
  <si>
    <t>14:19:08</t>
  </si>
  <si>
    <t>20230607 14:19:12</t>
  </si>
  <si>
    <t>14:19:12</t>
  </si>
  <si>
    <t>20230607 14:19:17</t>
  </si>
  <si>
    <t>14:19:17</t>
  </si>
  <si>
    <t>20230607 14:19:23</t>
  </si>
  <si>
    <t>14:19:23</t>
  </si>
  <si>
    <t>20230607 14:19:27</t>
  </si>
  <si>
    <t>14:19:27</t>
  </si>
  <si>
    <t>20230607 14:19:32</t>
  </si>
  <si>
    <t>14:19:32</t>
  </si>
  <si>
    <t>20230607 14:19:37</t>
  </si>
  <si>
    <t>14:19:37</t>
  </si>
  <si>
    <t>20230607 14:19:42</t>
  </si>
  <si>
    <t>14:19:42</t>
  </si>
  <si>
    <t>20230607 14:19:47</t>
  </si>
  <si>
    <t>14:19:47</t>
  </si>
  <si>
    <t>20230607 14:19:52</t>
  </si>
  <si>
    <t>14:19:52</t>
  </si>
  <si>
    <t>20230607 14:19:57</t>
  </si>
  <si>
    <t>14:19:57</t>
  </si>
  <si>
    <t>20230607 14:20:02</t>
  </si>
  <si>
    <t>14:20:02</t>
  </si>
  <si>
    <t>20230607 14:20:07</t>
  </si>
  <si>
    <t>14:20:07</t>
  </si>
  <si>
    <t>20230607 14:20:12</t>
  </si>
  <si>
    <t>14:20:12</t>
  </si>
  <si>
    <t>20230607 14:20:17</t>
  </si>
  <si>
    <t>14:20:17</t>
  </si>
  <si>
    <t>20230607 14:20:22</t>
  </si>
  <si>
    <t>14:20:22</t>
  </si>
  <si>
    <t>20230607 14:20:27</t>
  </si>
  <si>
    <t>14:20:27</t>
  </si>
  <si>
    <t>20230607 14:20:32</t>
  </si>
  <si>
    <t>14:20:32</t>
  </si>
  <si>
    <t>20230607 14:20:37</t>
  </si>
  <si>
    <t>14:20:37</t>
  </si>
  <si>
    <t>20230607 14:20:42</t>
  </si>
  <si>
    <t>14:20:42</t>
  </si>
  <si>
    <t>20230607 14:20:47</t>
  </si>
  <si>
    <t>14:20:47</t>
  </si>
  <si>
    <t>20230607 14:20:52</t>
  </si>
  <si>
    <t>14:20:52</t>
  </si>
  <si>
    <t>20230607 14:20:57</t>
  </si>
  <si>
    <t>14:20:57</t>
  </si>
  <si>
    <t>20230607 14:21:02</t>
  </si>
  <si>
    <t>14:21:02</t>
  </si>
  <si>
    <t>20230607 14:21:07</t>
  </si>
  <si>
    <t>14:21:07</t>
  </si>
  <si>
    <t>20230607 14:21:12</t>
  </si>
  <si>
    <t>14:21:12</t>
  </si>
  <si>
    <t>20230607 14:21:17</t>
  </si>
  <si>
    <t>14:21:17</t>
  </si>
  <si>
    <t>20230607 14:21:22</t>
  </si>
  <si>
    <t>14:21:22</t>
  </si>
  <si>
    <t>20230607 14:21:27</t>
  </si>
  <si>
    <t>14:21:27</t>
  </si>
  <si>
    <t>20230607 14:21:32</t>
  </si>
  <si>
    <t>14:21:32</t>
  </si>
  <si>
    <t>20230607 14:21:37</t>
  </si>
  <si>
    <t>14:21:37</t>
  </si>
  <si>
    <t>20230607 14:21:42</t>
  </si>
  <si>
    <t>14:21:42</t>
  </si>
  <si>
    <t>20230607 14:21:47</t>
  </si>
  <si>
    <t>14:21:47</t>
  </si>
  <si>
    <t>20230607 14:21:52</t>
  </si>
  <si>
    <t>14:21:52</t>
  </si>
  <si>
    <t>20230607 14:21:57</t>
  </si>
  <si>
    <t>14:21:57</t>
  </si>
  <si>
    <t>20230607 14:22:02</t>
  </si>
  <si>
    <t>14:22:02</t>
  </si>
  <si>
    <t>20230607 14:22:07</t>
  </si>
  <si>
    <t>14:22:07</t>
  </si>
  <si>
    <t>20230607 14:22:12</t>
  </si>
  <si>
    <t>14:22:12</t>
  </si>
  <si>
    <t>20230607 14:22:17</t>
  </si>
  <si>
    <t>14:22:17</t>
  </si>
  <si>
    <t>20230607 15:14:46</t>
  </si>
  <si>
    <t>15:14:46</t>
  </si>
  <si>
    <t>lubb_37_prgl2_03</t>
  </si>
  <si>
    <t>20230607 15:14:51</t>
  </si>
  <si>
    <t>15:14:51</t>
  </si>
  <si>
    <t>20230607 15:14:56</t>
  </si>
  <si>
    <t>15:14:56</t>
  </si>
  <si>
    <t>20230607 15:15:00</t>
  </si>
  <si>
    <t>15:15:00</t>
  </si>
  <si>
    <t>20230607 15:15:06</t>
  </si>
  <si>
    <t>15:15:06</t>
  </si>
  <si>
    <t>20230607 15:15:11</t>
  </si>
  <si>
    <t>15:15:11</t>
  </si>
  <si>
    <t>20230607 15:15:16</t>
  </si>
  <si>
    <t>15:15:16</t>
  </si>
  <si>
    <t>20230607 15:15:21</t>
  </si>
  <si>
    <t>15:15:21</t>
  </si>
  <si>
    <t>20230607 15:15:26</t>
  </si>
  <si>
    <t>15:15:26</t>
  </si>
  <si>
    <t>20230607 15:15:31</t>
  </si>
  <si>
    <t>15:15:31</t>
  </si>
  <si>
    <t>20230607 15:15:36</t>
  </si>
  <si>
    <t>15:15:36</t>
  </si>
  <si>
    <t>20230607 15:15:41</t>
  </si>
  <si>
    <t>15:15:41</t>
  </si>
  <si>
    <t>20230607 15:15:46</t>
  </si>
  <si>
    <t>15:15:46</t>
  </si>
  <si>
    <t>20230607 15:15:51</t>
  </si>
  <si>
    <t>15:15:51</t>
  </si>
  <si>
    <t>20230607 15:15:56</t>
  </si>
  <si>
    <t>15:15:56</t>
  </si>
  <si>
    <t>20230607 15:16:01</t>
  </si>
  <si>
    <t>15:16:01</t>
  </si>
  <si>
    <t>20230607 15:16:06</t>
  </si>
  <si>
    <t>15:16:06</t>
  </si>
  <si>
    <t>20230607 15:16:11</t>
  </si>
  <si>
    <t>15:16:11</t>
  </si>
  <si>
    <t>20230607 15:16:15</t>
  </si>
  <si>
    <t>15:16:15</t>
  </si>
  <si>
    <t>20230607 15:16:21</t>
  </si>
  <si>
    <t>15:16:21</t>
  </si>
  <si>
    <t>20230607 15:16:26</t>
  </si>
  <si>
    <t>15:16:26</t>
  </si>
  <si>
    <t>20230607 15:16:31</t>
  </si>
  <si>
    <t>15:16:31</t>
  </si>
  <si>
    <t>20230607 15:16:36</t>
  </si>
  <si>
    <t>15:16:36</t>
  </si>
  <si>
    <t>20230607 15:16:41</t>
  </si>
  <si>
    <t>15:16:41</t>
  </si>
  <si>
    <t>20230607 15:18:18</t>
  </si>
  <si>
    <t>15:18:18</t>
  </si>
  <si>
    <t>20230607 15:18:23</t>
  </si>
  <si>
    <t>15:18:23</t>
  </si>
  <si>
    <t>20230607 15:18:28</t>
  </si>
  <si>
    <t>15:18:28</t>
  </si>
  <si>
    <t>20230607 15:18:33</t>
  </si>
  <si>
    <t>15:18:33</t>
  </si>
  <si>
    <t>20230607 15:18:38</t>
  </si>
  <si>
    <t>15:18:38</t>
  </si>
  <si>
    <t>20230607 15:18:42</t>
  </si>
  <si>
    <t>15:18:42</t>
  </si>
  <si>
    <t>20230607 15:18:48</t>
  </si>
  <si>
    <t>15:18:48</t>
  </si>
  <si>
    <t>20230607 15:18:53</t>
  </si>
  <si>
    <t>15:18:53</t>
  </si>
  <si>
    <t>20230607 15:18:58</t>
  </si>
  <si>
    <t>15:18:58</t>
  </si>
  <si>
    <t>20230607 15:19:03</t>
  </si>
  <si>
    <t>15:19:03</t>
  </si>
  <si>
    <t>20230607 15:19:08</t>
  </si>
  <si>
    <t>15:19:08</t>
  </si>
  <si>
    <t>20230607 15:19:13</t>
  </si>
  <si>
    <t>15:19:13</t>
  </si>
  <si>
    <t>20230607 15:19:18</t>
  </si>
  <si>
    <t>15:19:18</t>
  </si>
  <si>
    <t>20230607 15:19:23</t>
  </si>
  <si>
    <t>15:19:23</t>
  </si>
  <si>
    <t>20230607 15:19:28</t>
  </si>
  <si>
    <t>15:19:28</t>
  </si>
  <si>
    <t>20230607 15:19:33</t>
  </si>
  <si>
    <t>15:19:33</t>
  </si>
  <si>
    <t>20230607 15:19:38</t>
  </si>
  <si>
    <t>15:19:38</t>
  </si>
  <si>
    <t>20230607 15:19:43</t>
  </si>
  <si>
    <t>15:19:43</t>
  </si>
  <si>
    <t>20230607 15:19:48</t>
  </si>
  <si>
    <t>15:19:48</t>
  </si>
  <si>
    <t>20230607 15:19:53</t>
  </si>
  <si>
    <t>15:19:53</t>
  </si>
  <si>
    <t>20230607 15:19:57</t>
  </si>
  <si>
    <t>15:19:57</t>
  </si>
  <si>
    <t>20230607 15:20:03</t>
  </si>
  <si>
    <t>15:20:03</t>
  </si>
  <si>
    <t>20230607 15:20:08</t>
  </si>
  <si>
    <t>15:20:08</t>
  </si>
  <si>
    <t>20230607 15:20:13</t>
  </si>
  <si>
    <t>15:20:13</t>
  </si>
  <si>
    <t>20230607 15:20:18</t>
  </si>
  <si>
    <t>15:20:18</t>
  </si>
  <si>
    <t>20230607 15:20:23</t>
  </si>
  <si>
    <t>15:20:23</t>
  </si>
  <si>
    <t>20230607 15:20:28</t>
  </si>
  <si>
    <t>15:20:28</t>
  </si>
  <si>
    <t>20230607 15:20:33</t>
  </si>
  <si>
    <t>15:20:33</t>
  </si>
  <si>
    <t>20230607 15:20:38</t>
  </si>
  <si>
    <t>15:20:38</t>
  </si>
  <si>
    <t>20230607 15:20:42</t>
  </si>
  <si>
    <t>15:20:42</t>
  </si>
  <si>
    <t>20230607 15:20:48</t>
  </si>
  <si>
    <t>15:20:48</t>
  </si>
  <si>
    <t>20230607 15:20:53</t>
  </si>
  <si>
    <t>15:20:53</t>
  </si>
  <si>
    <t>20230607 15:20:58</t>
  </si>
  <si>
    <t>15:20:58</t>
  </si>
  <si>
    <t>20230607 15:21:03</t>
  </si>
  <si>
    <t>15:21:03</t>
  </si>
  <si>
    <t>20230607 15:21:08</t>
  </si>
  <si>
    <t>15:21:08</t>
  </si>
  <si>
    <t>20230607 15:21:13</t>
  </si>
  <si>
    <t>15:21:13</t>
  </si>
  <si>
    <t>20230607 15:21:18</t>
  </si>
  <si>
    <t>15:21:18</t>
  </si>
  <si>
    <t>20230607 15:21:23</t>
  </si>
  <si>
    <t>15:21:23</t>
  </si>
  <si>
    <t>20230607 15:21:28</t>
  </si>
  <si>
    <t>15:21:28</t>
  </si>
  <si>
    <t>20230607 15:21:33</t>
  </si>
  <si>
    <t>15:21:33</t>
  </si>
  <si>
    <t>20230607 15:21:38</t>
  </si>
  <si>
    <t>15:21:38</t>
  </si>
  <si>
    <t>20230607 15:21:43</t>
  </si>
  <si>
    <t>15:21:43</t>
  </si>
  <si>
    <t>20230607 15:21:48</t>
  </si>
  <si>
    <t>15:21:48</t>
  </si>
  <si>
    <t>20230607 15:21:53</t>
  </si>
  <si>
    <t>15:21:53</t>
  </si>
  <si>
    <t>20230607 15:21:57</t>
  </si>
  <si>
    <t>15:21:57</t>
  </si>
  <si>
    <t>20230607 15:22:03</t>
  </si>
  <si>
    <t>15:22:03</t>
  </si>
  <si>
    <t>20230607 15:22:08</t>
  </si>
  <si>
    <t>15:22:08</t>
  </si>
  <si>
    <t>20230607 15:22:13</t>
  </si>
  <si>
    <t>15:22:13</t>
  </si>
  <si>
    <t>20230607 15:22:18</t>
  </si>
  <si>
    <t>15:22:18</t>
  </si>
  <si>
    <t>20230607 15:22:23</t>
  </si>
  <si>
    <t>15:22:23</t>
  </si>
  <si>
    <t>20230607 15:22:28</t>
  </si>
  <si>
    <t>15:22:28</t>
  </si>
  <si>
    <t>20230607 15:22:33</t>
  </si>
  <si>
    <t>15:22:33</t>
  </si>
  <si>
    <t>20230607 15:22:38</t>
  </si>
  <si>
    <t>15:22:38</t>
  </si>
  <si>
    <t>20230607 15:22:42</t>
  </si>
  <si>
    <t>15:22:42</t>
  </si>
  <si>
    <t>20230607 15:22:48</t>
  </si>
  <si>
    <t>15:22:48</t>
  </si>
  <si>
    <t>20230607 15:22:53</t>
  </si>
  <si>
    <t>15:22:53</t>
  </si>
  <si>
    <t>20230607 15:22:58</t>
  </si>
  <si>
    <t>15:22:58</t>
  </si>
  <si>
    <t>20230607 15:23:03</t>
  </si>
  <si>
    <t>15:23:03</t>
  </si>
  <si>
    <t>20230607 15:23:08</t>
  </si>
  <si>
    <t>15:23:08</t>
  </si>
  <si>
    <t>20230607 15:23:12</t>
  </si>
  <si>
    <t>15:23:12</t>
  </si>
  <si>
    <t>20230607 15:23:18</t>
  </si>
  <si>
    <t>15:23:18</t>
  </si>
  <si>
    <t>20230607 15:23:23</t>
  </si>
  <si>
    <t>15:23:23</t>
  </si>
  <si>
    <t>20230607 15:23:28</t>
  </si>
  <si>
    <t>15:23:28</t>
  </si>
  <si>
    <t>20230607 15:23:33</t>
  </si>
  <si>
    <t>15:23:33</t>
  </si>
  <si>
    <t>20230607 15:23:38</t>
  </si>
  <si>
    <t>15:23:38</t>
  </si>
  <si>
    <t>20230607 15:23:42</t>
  </si>
  <si>
    <t>15:23:42</t>
  </si>
  <si>
    <t>20230607 15:23:48</t>
  </si>
  <si>
    <t>15:23:48</t>
  </si>
  <si>
    <t>20230607 15:23:53</t>
  </si>
  <si>
    <t>15:23:53</t>
  </si>
  <si>
    <t>20230607 15:23:57</t>
  </si>
  <si>
    <t>15:23:57</t>
  </si>
  <si>
    <t>20230607 15:24:02</t>
  </si>
  <si>
    <t>15:24:02</t>
  </si>
  <si>
    <t>20230607 15:24:08</t>
  </si>
  <si>
    <t>15:24:08</t>
  </si>
  <si>
    <t>20230607 15:24:13</t>
  </si>
  <si>
    <t>15:24:13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</si>
</sst>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237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1686160365.5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1686160363.25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1215.17496461746</v>
      </c>
      <c r="AJ19">
        <v>1184.428727272727</v>
      </c>
      <c r="AK19">
        <v>3.497841242234094</v>
      </c>
      <c r="AL19">
        <v>66.65959030394622</v>
      </c>
      <c r="AM19">
        <f>(AO19 - AN19 + DX19*1E3/(8.314*(DZ19+273.15)) * AQ19/DW19 * AP19) * DW19/(100*DK19) * 1000/(1000 - AO19)</f>
        <v>0</v>
      </c>
      <c r="AN19">
        <v>18.04025473109859</v>
      </c>
      <c r="AO19">
        <v>19.1647903030303</v>
      </c>
      <c r="AP19">
        <v>2.392902219094053E-05</v>
      </c>
      <c r="AQ19">
        <v>105.1270775011947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1.65</v>
      </c>
      <c r="DL19">
        <v>0.5</v>
      </c>
      <c r="DM19" t="s">
        <v>430</v>
      </c>
      <c r="DN19">
        <v>2</v>
      </c>
      <c r="DO19" t="b">
        <v>1</v>
      </c>
      <c r="DP19">
        <v>1686160363.25</v>
      </c>
      <c r="DQ19">
        <v>1155.76875</v>
      </c>
      <c r="DR19">
        <v>1195.83875</v>
      </c>
      <c r="DS19">
        <v>19.15795</v>
      </c>
      <c r="DT19">
        <v>18.0384125</v>
      </c>
      <c r="DU19">
        <v>1157.74125</v>
      </c>
      <c r="DV19">
        <v>19.5774875</v>
      </c>
      <c r="DW19">
        <v>500.036625</v>
      </c>
      <c r="DX19">
        <v>90.3560875</v>
      </c>
      <c r="DY19">
        <v>0.099702525</v>
      </c>
      <c r="DZ19">
        <v>26.8097375</v>
      </c>
      <c r="EA19">
        <v>27.994975</v>
      </c>
      <c r="EB19">
        <v>999.9</v>
      </c>
      <c r="EC19">
        <v>0</v>
      </c>
      <c r="ED19">
        <v>0</v>
      </c>
      <c r="EE19">
        <v>10040.1625</v>
      </c>
      <c r="EF19">
        <v>0</v>
      </c>
      <c r="EG19">
        <v>719.0909999999999</v>
      </c>
      <c r="EH19">
        <v>-40.071475</v>
      </c>
      <c r="EI19">
        <v>1178.3425</v>
      </c>
      <c r="EJ19">
        <v>1217.80625</v>
      </c>
      <c r="EK19">
        <v>1.11954625</v>
      </c>
      <c r="EL19">
        <v>1195.83875</v>
      </c>
      <c r="EM19">
        <v>18.0384125</v>
      </c>
      <c r="EN19">
        <v>1.73103875</v>
      </c>
      <c r="EO19">
        <v>1.62987875</v>
      </c>
      <c r="EP19">
        <v>15.1775875</v>
      </c>
      <c r="EQ19">
        <v>14.2442375</v>
      </c>
      <c r="ER19">
        <v>2001.6275</v>
      </c>
      <c r="ES19">
        <v>0.979998625</v>
      </c>
      <c r="ET19">
        <v>0.02000155</v>
      </c>
      <c r="EU19">
        <v>0</v>
      </c>
      <c r="EV19">
        <v>137.265775</v>
      </c>
      <c r="EW19">
        <v>3.92849125</v>
      </c>
      <c r="EX19">
        <v>4954.2175</v>
      </c>
      <c r="EY19">
        <v>16401.7875</v>
      </c>
      <c r="EZ19">
        <v>41.92149999999999</v>
      </c>
      <c r="FA19">
        <v>43.7185</v>
      </c>
      <c r="FB19">
        <v>42.507625</v>
      </c>
      <c r="FC19">
        <v>42.29649999999999</v>
      </c>
      <c r="FD19">
        <v>41.398125</v>
      </c>
      <c r="FE19">
        <v>1957.74125</v>
      </c>
      <c r="FF19">
        <v>39.95874999999999</v>
      </c>
      <c r="FG19">
        <v>0</v>
      </c>
      <c r="FH19">
        <v>1686160365.8</v>
      </c>
      <c r="FI19">
        <v>0</v>
      </c>
      <c r="FJ19">
        <v>1.930978730056923</v>
      </c>
      <c r="FK19">
        <v>0.001123339145368092</v>
      </c>
      <c r="FL19">
        <v>21.19049890594878</v>
      </c>
      <c r="FM19">
        <v>39553.26401058286</v>
      </c>
      <c r="FN19">
        <v>15</v>
      </c>
      <c r="FO19">
        <v>1686237652.1</v>
      </c>
      <c r="FP19" t="s">
        <v>431</v>
      </c>
      <c r="FQ19">
        <v>1686237637.6</v>
      </c>
      <c r="FR19">
        <v>1686237652.1</v>
      </c>
      <c r="FS19">
        <v>1</v>
      </c>
      <c r="FT19">
        <v>0.184</v>
      </c>
      <c r="FU19">
        <v>-0.079</v>
      </c>
      <c r="FV19">
        <v>-1.228</v>
      </c>
      <c r="FW19">
        <v>-0.379</v>
      </c>
      <c r="FX19">
        <v>962</v>
      </c>
      <c r="FY19">
        <v>1</v>
      </c>
      <c r="FZ19">
        <v>0.05</v>
      </c>
      <c r="GA19">
        <v>0.15</v>
      </c>
      <c r="GB19">
        <v>-3.683725245613352</v>
      </c>
      <c r="GC19">
        <v>-0.02075393942552051</v>
      </c>
      <c r="GD19">
        <v>28.37350981630334</v>
      </c>
      <c r="GE19">
        <v>1</v>
      </c>
      <c r="GF19">
        <v>0.7616487172993277</v>
      </c>
      <c r="GG19">
        <v>0.002458306865738238</v>
      </c>
      <c r="GH19">
        <v>0.6717673833723898</v>
      </c>
      <c r="GI19">
        <v>1</v>
      </c>
      <c r="GJ19">
        <v>2</v>
      </c>
      <c r="GK19">
        <v>2</v>
      </c>
      <c r="GL19" t="s">
        <v>432</v>
      </c>
      <c r="GM19">
        <v>3.10182</v>
      </c>
      <c r="GN19">
        <v>2.75809</v>
      </c>
      <c r="GO19">
        <v>0.175746</v>
      </c>
      <c r="GP19">
        <v>0.179304</v>
      </c>
      <c r="GQ19">
        <v>0.09353889999999999</v>
      </c>
      <c r="GR19">
        <v>0.0886802</v>
      </c>
      <c r="GS19">
        <v>21162.6</v>
      </c>
      <c r="GT19">
        <v>20720</v>
      </c>
      <c r="GU19">
        <v>26230</v>
      </c>
      <c r="GV19">
        <v>25595.8</v>
      </c>
      <c r="GW19">
        <v>38165.6</v>
      </c>
      <c r="GX19">
        <v>35367</v>
      </c>
      <c r="GY19">
        <v>45866.3</v>
      </c>
      <c r="GZ19">
        <v>41981.7</v>
      </c>
      <c r="HA19">
        <v>1.85995</v>
      </c>
      <c r="HB19">
        <v>1.79025</v>
      </c>
      <c r="HC19">
        <v>0.0356287</v>
      </c>
      <c r="HD19">
        <v>0</v>
      </c>
      <c r="HE19">
        <v>27.4054</v>
      </c>
      <c r="HF19">
        <v>999.9</v>
      </c>
      <c r="HG19">
        <v>32.9</v>
      </c>
      <c r="HH19">
        <v>39.1</v>
      </c>
      <c r="HI19">
        <v>25.7241</v>
      </c>
      <c r="HJ19">
        <v>61.6258</v>
      </c>
      <c r="HK19">
        <v>28.097</v>
      </c>
      <c r="HL19">
        <v>1</v>
      </c>
      <c r="HM19">
        <v>0.336692</v>
      </c>
      <c r="HN19">
        <v>3.22986</v>
      </c>
      <c r="HO19">
        <v>20.2758</v>
      </c>
      <c r="HP19">
        <v>5.2107</v>
      </c>
      <c r="HQ19">
        <v>11.98</v>
      </c>
      <c r="HR19">
        <v>4.9631</v>
      </c>
      <c r="HS19">
        <v>3.2739</v>
      </c>
      <c r="HT19">
        <v>9999</v>
      </c>
      <c r="HU19">
        <v>9999</v>
      </c>
      <c r="HV19">
        <v>9999</v>
      </c>
      <c r="HW19">
        <v>63.1</v>
      </c>
      <c r="HX19">
        <v>1.86396</v>
      </c>
      <c r="HY19">
        <v>1.86015</v>
      </c>
      <c r="HZ19">
        <v>1.85847</v>
      </c>
      <c r="IA19">
        <v>1.85977</v>
      </c>
      <c r="IB19">
        <v>1.85976</v>
      </c>
      <c r="IC19">
        <v>1.85837</v>
      </c>
      <c r="ID19">
        <v>1.85745</v>
      </c>
      <c r="IE19">
        <v>1.85235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-1.98</v>
      </c>
      <c r="IT19">
        <v>-0.4195</v>
      </c>
      <c r="IU19">
        <v>-0.978965299820194</v>
      </c>
      <c r="IV19">
        <v>-0.0009990091014681097</v>
      </c>
      <c r="IW19">
        <v>2.104149348677739E-07</v>
      </c>
      <c r="IX19">
        <v>-7.744919442628664E-11</v>
      </c>
      <c r="IY19">
        <v>-0.2997322961878402</v>
      </c>
      <c r="IZ19">
        <v>-0.02716134682049196</v>
      </c>
      <c r="JA19">
        <v>0.00140419417660109</v>
      </c>
      <c r="JB19">
        <v>-1.682636133130545E-05</v>
      </c>
      <c r="JC19">
        <v>3</v>
      </c>
      <c r="JD19">
        <v>2001</v>
      </c>
      <c r="JE19">
        <v>1</v>
      </c>
      <c r="JF19">
        <v>25</v>
      </c>
      <c r="JG19">
        <v>-1287.9</v>
      </c>
      <c r="JH19">
        <v>-1288.1</v>
      </c>
      <c r="JI19">
        <v>2.69775</v>
      </c>
      <c r="JJ19">
        <v>2.63062</v>
      </c>
      <c r="JK19">
        <v>1.49658</v>
      </c>
      <c r="JL19">
        <v>2.38281</v>
      </c>
      <c r="JM19">
        <v>1.54785</v>
      </c>
      <c r="JN19">
        <v>2.43896</v>
      </c>
      <c r="JO19">
        <v>41.8223</v>
      </c>
      <c r="JP19">
        <v>14.7537</v>
      </c>
      <c r="JQ19">
        <v>18</v>
      </c>
      <c r="JR19">
        <v>494.736</v>
      </c>
      <c r="JS19">
        <v>464.436</v>
      </c>
      <c r="JT19">
        <v>23.4867</v>
      </c>
      <c r="JU19">
        <v>31.4199</v>
      </c>
      <c r="JV19">
        <v>30</v>
      </c>
      <c r="JW19">
        <v>31.51</v>
      </c>
      <c r="JX19">
        <v>31.4675</v>
      </c>
      <c r="JY19">
        <v>54.133</v>
      </c>
      <c r="JZ19">
        <v>26.5555</v>
      </c>
      <c r="KA19">
        <v>0</v>
      </c>
      <c r="KB19">
        <v>23.4841</v>
      </c>
      <c r="KC19">
        <v>1225.94</v>
      </c>
      <c r="KD19">
        <v>18.0946</v>
      </c>
      <c r="KE19">
        <v>100.233</v>
      </c>
      <c r="KF19">
        <v>99.85590000000001</v>
      </c>
    </row>
    <row r="20" spans="1:292">
      <c r="A20" t="s">
        <v>44</v>
      </c>
      <c r="B20" t="s">
        <v>45</v>
      </c>
    </row>
    <row r="21" spans="1:292">
      <c r="B21" t="s">
        <v>436</v>
      </c>
    </row>
    <row r="22" spans="1:292">
      <c r="A22">
        <v>2</v>
      </c>
      <c r="B22">
        <v>1686160370</v>
      </c>
      <c r="C22">
        <v>4.5</v>
      </c>
      <c r="D22" t="s">
        <v>437</v>
      </c>
      <c r="E22" t="s">
        <v>438</v>
      </c>
      <c r="F22">
        <v>5</v>
      </c>
      <c r="G22" t="s">
        <v>428</v>
      </c>
      <c r="H22">
        <v>1686160365.5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1229.590335222775</v>
      </c>
      <c r="AJ22">
        <v>1199.575333333333</v>
      </c>
      <c r="AK22">
        <v>3.354506932774818</v>
      </c>
      <c r="AL22">
        <v>66.65959030394622</v>
      </c>
      <c r="AM22">
        <f>(AO22 - AN22 + DX22*1E3/(8.314*(DZ22+273.15)) * AQ22/DW22 * AP22) * DW22/(100*DK22) * 1000/(1000 - AO22)</f>
        <v>0</v>
      </c>
      <c r="AN22">
        <v>18.03921463540674</v>
      </c>
      <c r="AO22">
        <v>19.16985454545454</v>
      </c>
      <c r="AP22">
        <v>6.997085471178727E-06</v>
      </c>
      <c r="AQ22">
        <v>105.1270775011947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1.65</v>
      </c>
      <c r="DL22">
        <v>0.5</v>
      </c>
      <c r="DM22" t="s">
        <v>430</v>
      </c>
      <c r="DN22">
        <v>2</v>
      </c>
      <c r="DO22" t="b">
        <v>1</v>
      </c>
      <c r="DP22">
        <v>1686160365.5</v>
      </c>
      <c r="DQ22">
        <v>1163.294375</v>
      </c>
      <c r="DR22">
        <v>1203.02625</v>
      </c>
      <c r="DS22">
        <v>19.163525</v>
      </c>
      <c r="DT22">
        <v>18.0388125</v>
      </c>
      <c r="DU22">
        <v>1165.274375</v>
      </c>
      <c r="DV22">
        <v>19.58301875</v>
      </c>
      <c r="DW22">
        <v>499.997</v>
      </c>
      <c r="DX22">
        <v>90.3554875</v>
      </c>
      <c r="DY22">
        <v>0.09990935625</v>
      </c>
      <c r="DZ22">
        <v>26.81089375</v>
      </c>
      <c r="EA22">
        <v>27.9967375</v>
      </c>
      <c r="EB22">
        <v>999.9</v>
      </c>
      <c r="EC22">
        <v>0</v>
      </c>
      <c r="ED22">
        <v>0</v>
      </c>
      <c r="EE22">
        <v>10009.296875</v>
      </c>
      <c r="EF22">
        <v>0</v>
      </c>
      <c r="EG22">
        <v>719.455</v>
      </c>
      <c r="EH22">
        <v>-39.73265</v>
      </c>
      <c r="EI22">
        <v>1186.0225</v>
      </c>
      <c r="EJ22">
        <v>1225.126875</v>
      </c>
      <c r="EK22">
        <v>1.124721875</v>
      </c>
      <c r="EL22">
        <v>1203.02625</v>
      </c>
      <c r="EM22">
        <v>18.0388125</v>
      </c>
      <c r="EN22">
        <v>1.73153</v>
      </c>
      <c r="EO22">
        <v>1.629905625</v>
      </c>
      <c r="EP22">
        <v>15.18200625</v>
      </c>
      <c r="EQ22">
        <v>14.24448125</v>
      </c>
      <c r="ER22">
        <v>2000.895</v>
      </c>
      <c r="ES22">
        <v>0.979999125</v>
      </c>
      <c r="ET22">
        <v>0.0200010125</v>
      </c>
      <c r="EU22">
        <v>0</v>
      </c>
      <c r="EV22">
        <v>155.4732625</v>
      </c>
      <c r="EW22">
        <v>4.464635625</v>
      </c>
      <c r="EX22">
        <v>4951.758125</v>
      </c>
      <c r="EY22">
        <v>16391.3875</v>
      </c>
      <c r="EZ22">
        <v>41.96062499999999</v>
      </c>
      <c r="FA22">
        <v>43.726375</v>
      </c>
      <c r="FB22">
        <v>42.47231249999999</v>
      </c>
      <c r="FC22">
        <v>42.34337499999999</v>
      </c>
      <c r="FD22">
        <v>41.5426875</v>
      </c>
      <c r="FE22">
        <v>1956.5</v>
      </c>
      <c r="FF22">
        <v>39.929375</v>
      </c>
      <c r="FG22">
        <v>0</v>
      </c>
      <c r="FH22">
        <v>1686160370</v>
      </c>
      <c r="FI22">
        <v>0</v>
      </c>
      <c r="FJ22">
        <v>2.0273259375</v>
      </c>
      <c r="FK22">
        <v>0.002215158481018456</v>
      </c>
      <c r="FL22">
        <v>20.96246177754966</v>
      </c>
      <c r="FM22">
        <v>39533.85474871795</v>
      </c>
      <c r="FN22">
        <v>15</v>
      </c>
      <c r="FO22">
        <v>1686237652.1</v>
      </c>
      <c r="FP22" t="s">
        <v>431</v>
      </c>
      <c r="FQ22">
        <v>1686237637.6</v>
      </c>
      <c r="FR22">
        <v>1686237652.1</v>
      </c>
      <c r="FS22">
        <v>1</v>
      </c>
      <c r="FT22">
        <v>0.184</v>
      </c>
      <c r="FU22">
        <v>-0.079</v>
      </c>
      <c r="FV22">
        <v>-1.228</v>
      </c>
      <c r="FW22">
        <v>-0.379</v>
      </c>
      <c r="FX22">
        <v>962</v>
      </c>
      <c r="FY22">
        <v>1</v>
      </c>
      <c r="FZ22">
        <v>0.05</v>
      </c>
      <c r="GA22">
        <v>0.15</v>
      </c>
      <c r="GB22">
        <v>-3.705120288039314</v>
      </c>
      <c r="GC22">
        <v>-0.02094162296795089</v>
      </c>
      <c r="GD22">
        <v>28.37848173126423</v>
      </c>
      <c r="GE22">
        <v>1</v>
      </c>
      <c r="GF22">
        <v>0.7618675160450408</v>
      </c>
      <c r="GG22">
        <v>0.002459509405930229</v>
      </c>
      <c r="GH22">
        <v>0.6716257674719156</v>
      </c>
      <c r="GI22">
        <v>1</v>
      </c>
      <c r="GJ22">
        <v>2</v>
      </c>
      <c r="GK22">
        <v>2</v>
      </c>
      <c r="GL22" t="s">
        <v>432</v>
      </c>
      <c r="GM22">
        <v>3.10182</v>
      </c>
      <c r="GN22">
        <v>2.75811</v>
      </c>
      <c r="GO22">
        <v>0.177134</v>
      </c>
      <c r="GP22">
        <v>0.180664</v>
      </c>
      <c r="GQ22">
        <v>0.0935508</v>
      </c>
      <c r="GR22">
        <v>0.08866690000000001</v>
      </c>
      <c r="GS22">
        <v>21127</v>
      </c>
      <c r="GT22">
        <v>20685.6</v>
      </c>
      <c r="GU22">
        <v>26230.1</v>
      </c>
      <c r="GV22">
        <v>25595.8</v>
      </c>
      <c r="GW22">
        <v>38165.2</v>
      </c>
      <c r="GX22">
        <v>35367.4</v>
      </c>
      <c r="GY22">
        <v>45866.2</v>
      </c>
      <c r="GZ22">
        <v>41981.4</v>
      </c>
      <c r="HA22">
        <v>1.85995</v>
      </c>
      <c r="HB22">
        <v>1.7903</v>
      </c>
      <c r="HC22">
        <v>0.0367947</v>
      </c>
      <c r="HD22">
        <v>0</v>
      </c>
      <c r="HE22">
        <v>27.4059</v>
      </c>
      <c r="HF22">
        <v>999.9</v>
      </c>
      <c r="HG22">
        <v>32.9</v>
      </c>
      <c r="HH22">
        <v>39.1</v>
      </c>
      <c r="HI22">
        <v>25.7209</v>
      </c>
      <c r="HJ22">
        <v>61.7258</v>
      </c>
      <c r="HK22">
        <v>28.141</v>
      </c>
      <c r="HL22">
        <v>1</v>
      </c>
      <c r="HM22">
        <v>0.336626</v>
      </c>
      <c r="HN22">
        <v>3.17451</v>
      </c>
      <c r="HO22">
        <v>20.2771</v>
      </c>
      <c r="HP22">
        <v>5.2119</v>
      </c>
      <c r="HQ22">
        <v>11.98</v>
      </c>
      <c r="HR22">
        <v>4.9634</v>
      </c>
      <c r="HS22">
        <v>3.27418</v>
      </c>
      <c r="HT22">
        <v>9999</v>
      </c>
      <c r="HU22">
        <v>9999</v>
      </c>
      <c r="HV22">
        <v>9999</v>
      </c>
      <c r="HW22">
        <v>63.1</v>
      </c>
      <c r="HX22">
        <v>1.86398</v>
      </c>
      <c r="HY22">
        <v>1.86014</v>
      </c>
      <c r="HZ22">
        <v>1.85845</v>
      </c>
      <c r="IA22">
        <v>1.85976</v>
      </c>
      <c r="IB22">
        <v>1.85977</v>
      </c>
      <c r="IC22">
        <v>1.85837</v>
      </c>
      <c r="ID22">
        <v>1.85745</v>
      </c>
      <c r="IE22">
        <v>1.85231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-2</v>
      </c>
      <c r="IT22">
        <v>-0.4194</v>
      </c>
      <c r="IU22">
        <v>-0.978965299820194</v>
      </c>
      <c r="IV22">
        <v>-0.0009990091014681097</v>
      </c>
      <c r="IW22">
        <v>2.104149348677739E-07</v>
      </c>
      <c r="IX22">
        <v>-7.744919442628664E-11</v>
      </c>
      <c r="IY22">
        <v>-0.2997322961878402</v>
      </c>
      <c r="IZ22">
        <v>-0.02716134682049196</v>
      </c>
      <c r="JA22">
        <v>0.00140419417660109</v>
      </c>
      <c r="JB22">
        <v>-1.682636133130545E-05</v>
      </c>
      <c r="JC22">
        <v>3</v>
      </c>
      <c r="JD22">
        <v>2001</v>
      </c>
      <c r="JE22">
        <v>1</v>
      </c>
      <c r="JF22">
        <v>25</v>
      </c>
      <c r="JG22">
        <v>-1287.8</v>
      </c>
      <c r="JH22">
        <v>-1288</v>
      </c>
      <c r="JI22">
        <v>2.72705</v>
      </c>
      <c r="JJ22">
        <v>2.63062</v>
      </c>
      <c r="JK22">
        <v>1.49658</v>
      </c>
      <c r="JL22">
        <v>2.38281</v>
      </c>
      <c r="JM22">
        <v>1.54907</v>
      </c>
      <c r="JN22">
        <v>2.39502</v>
      </c>
      <c r="JO22">
        <v>41.8223</v>
      </c>
      <c r="JP22">
        <v>14.7537</v>
      </c>
      <c r="JQ22">
        <v>18</v>
      </c>
      <c r="JR22">
        <v>494.717</v>
      </c>
      <c r="JS22">
        <v>464.457</v>
      </c>
      <c r="JT22">
        <v>23.4841</v>
      </c>
      <c r="JU22">
        <v>31.4194</v>
      </c>
      <c r="JV22">
        <v>30</v>
      </c>
      <c r="JW22">
        <v>31.5074</v>
      </c>
      <c r="JX22">
        <v>31.4661</v>
      </c>
      <c r="JY22">
        <v>54.7266</v>
      </c>
      <c r="JZ22">
        <v>26.5555</v>
      </c>
      <c r="KA22">
        <v>0</v>
      </c>
      <c r="KB22">
        <v>23.503</v>
      </c>
      <c r="KC22">
        <v>1239.71</v>
      </c>
      <c r="KD22">
        <v>18.1082</v>
      </c>
      <c r="KE22">
        <v>100.233</v>
      </c>
      <c r="KF22">
        <v>99.85550000000001</v>
      </c>
    </row>
    <row r="23" spans="1:292">
      <c r="A23">
        <v>3</v>
      </c>
      <c r="B23">
        <v>1686160375.5</v>
      </c>
      <c r="C23">
        <v>10</v>
      </c>
      <c r="D23" t="s">
        <v>439</v>
      </c>
      <c r="E23" t="s">
        <v>440</v>
      </c>
      <c r="F23">
        <v>5</v>
      </c>
      <c r="G23" t="s">
        <v>428</v>
      </c>
      <c r="H23">
        <v>1686160368.288461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1248.074332878521</v>
      </c>
      <c r="AJ23">
        <v>1218.079333333333</v>
      </c>
      <c r="AK23">
        <v>3.370083193300283</v>
      </c>
      <c r="AL23">
        <v>66.65959030394622</v>
      </c>
      <c r="AM23">
        <f>(AO23 - AN23 + DX23*1E3/(8.314*(DZ23+273.15)) * AQ23/DW23 * AP23) * DW23/(100*DK23) * 1000/(1000 - AO23)</f>
        <v>0</v>
      </c>
      <c r="AN23">
        <v>18.03570807427054</v>
      </c>
      <c r="AO23">
        <v>19.16854484848485</v>
      </c>
      <c r="AP23">
        <v>-1.227080488589956E-06</v>
      </c>
      <c r="AQ23">
        <v>105.1270775011947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1.65</v>
      </c>
      <c r="DL23">
        <v>0.5</v>
      </c>
      <c r="DM23" t="s">
        <v>430</v>
      </c>
      <c r="DN23">
        <v>2</v>
      </c>
      <c r="DO23" t="b">
        <v>1</v>
      </c>
      <c r="DP23">
        <v>1686160368.288461</v>
      </c>
      <c r="DQ23">
        <v>1172.512692307692</v>
      </c>
      <c r="DR23">
        <v>1212.183846153846</v>
      </c>
      <c r="DS23">
        <v>19.16570384615385</v>
      </c>
      <c r="DT23">
        <v>18.03766153846154</v>
      </c>
      <c r="DU23">
        <v>1174.5</v>
      </c>
      <c r="DV23">
        <v>19.58518076923077</v>
      </c>
      <c r="DW23">
        <v>500.0201153846155</v>
      </c>
      <c r="DX23">
        <v>90.35536538461537</v>
      </c>
      <c r="DY23">
        <v>0.1000105038461538</v>
      </c>
      <c r="DZ23">
        <v>26.81238076923077</v>
      </c>
      <c r="EA23">
        <v>28.00036538461539</v>
      </c>
      <c r="EB23">
        <v>999.9000000000001</v>
      </c>
      <c r="EC23">
        <v>0</v>
      </c>
      <c r="ED23">
        <v>0</v>
      </c>
      <c r="EE23">
        <v>9999.086538461539</v>
      </c>
      <c r="EF23">
        <v>0</v>
      </c>
      <c r="EG23">
        <v>719.9743461538461</v>
      </c>
      <c r="EH23">
        <v>-39.67151538461538</v>
      </c>
      <c r="EI23">
        <v>1195.423461538462</v>
      </c>
      <c r="EJ23">
        <v>1234.450384615385</v>
      </c>
      <c r="EK23">
        <v>1.128047692307692</v>
      </c>
      <c r="EL23">
        <v>1212.183846153846</v>
      </c>
      <c r="EM23">
        <v>18.03766153846154</v>
      </c>
      <c r="EN23">
        <v>1.731724230769231</v>
      </c>
      <c r="EO23">
        <v>1.629800384615385</v>
      </c>
      <c r="EP23">
        <v>15.18376153846154</v>
      </c>
      <c r="EQ23">
        <v>14.24347307692308</v>
      </c>
      <c r="ER23">
        <v>2000.527692307692</v>
      </c>
      <c r="ES23">
        <v>0.9799986538461538</v>
      </c>
      <c r="ET23">
        <v>0.02000146923076923</v>
      </c>
      <c r="EU23">
        <v>0</v>
      </c>
      <c r="EV23">
        <v>162.4845076923077</v>
      </c>
      <c r="EW23">
        <v>4.670845000000001</v>
      </c>
      <c r="EX23">
        <v>4951.497307692308</v>
      </c>
      <c r="EY23">
        <v>16386.67307692308</v>
      </c>
      <c r="EZ23">
        <v>41.99738461538462</v>
      </c>
      <c r="FA23">
        <v>43.72576923076922</v>
      </c>
      <c r="FB23">
        <v>42.42999999999999</v>
      </c>
      <c r="FC23">
        <v>42.39626923076923</v>
      </c>
      <c r="FD23">
        <v>41.81703846153846</v>
      </c>
      <c r="FE23">
        <v>1955.938461538462</v>
      </c>
      <c r="FF23">
        <v>39.91807692307692</v>
      </c>
      <c r="FG23">
        <v>0</v>
      </c>
      <c r="FH23">
        <v>1686160376</v>
      </c>
      <c r="FI23">
        <v>0</v>
      </c>
      <c r="FJ23">
        <v>2.164774755804644</v>
      </c>
      <c r="FK23">
        <v>0.003773543437392438</v>
      </c>
      <c r="FL23">
        <v>20.63697154635129</v>
      </c>
      <c r="FM23">
        <v>39506.16644867895</v>
      </c>
      <c r="FN23">
        <v>15</v>
      </c>
      <c r="FO23">
        <v>1686237652.1</v>
      </c>
      <c r="FP23" t="s">
        <v>431</v>
      </c>
      <c r="FQ23">
        <v>1686237637.6</v>
      </c>
      <c r="FR23">
        <v>1686237652.1</v>
      </c>
      <c r="FS23">
        <v>1</v>
      </c>
      <c r="FT23">
        <v>0.184</v>
      </c>
      <c r="FU23">
        <v>-0.079</v>
      </c>
      <c r="FV23">
        <v>-1.228</v>
      </c>
      <c r="FW23">
        <v>-0.379</v>
      </c>
      <c r="FX23">
        <v>962</v>
      </c>
      <c r="FY23">
        <v>1</v>
      </c>
      <c r="FZ23">
        <v>0.05</v>
      </c>
      <c r="GA23">
        <v>0.15</v>
      </c>
      <c r="GB23">
        <v>-3.733675393160186</v>
      </c>
      <c r="GC23">
        <v>-0.02119231208290338</v>
      </c>
      <c r="GD23">
        <v>28.38516156250838</v>
      </c>
      <c r="GE23">
        <v>1</v>
      </c>
      <c r="GF23">
        <v>0.7621634449122698</v>
      </c>
      <c r="GG23">
        <v>0.002461152042529535</v>
      </c>
      <c r="GH23">
        <v>0.6714395689112427</v>
      </c>
      <c r="GI23">
        <v>1</v>
      </c>
      <c r="GJ23">
        <v>2</v>
      </c>
      <c r="GK23">
        <v>2</v>
      </c>
      <c r="GL23" t="s">
        <v>432</v>
      </c>
      <c r="GM23">
        <v>3.10196</v>
      </c>
      <c r="GN23">
        <v>2.75804</v>
      </c>
      <c r="GO23">
        <v>0.178823</v>
      </c>
      <c r="GP23">
        <v>0.182381</v>
      </c>
      <c r="GQ23">
        <v>0.0935453</v>
      </c>
      <c r="GR23">
        <v>0.0886547</v>
      </c>
      <c r="GS23">
        <v>21083.8</v>
      </c>
      <c r="GT23">
        <v>20642.5</v>
      </c>
      <c r="GU23">
        <v>26230.3</v>
      </c>
      <c r="GV23">
        <v>25596</v>
      </c>
      <c r="GW23">
        <v>38166</v>
      </c>
      <c r="GX23">
        <v>35368.5</v>
      </c>
      <c r="GY23">
        <v>45866.7</v>
      </c>
      <c r="GZ23">
        <v>41981.9</v>
      </c>
      <c r="HA23">
        <v>1.8603</v>
      </c>
      <c r="HB23">
        <v>1.79027</v>
      </c>
      <c r="HC23">
        <v>0.0362471</v>
      </c>
      <c r="HD23">
        <v>0</v>
      </c>
      <c r="HE23">
        <v>27.407</v>
      </c>
      <c r="HF23">
        <v>999.9</v>
      </c>
      <c r="HG23">
        <v>32.9</v>
      </c>
      <c r="HH23">
        <v>39.2</v>
      </c>
      <c r="HI23">
        <v>25.8591</v>
      </c>
      <c r="HJ23">
        <v>61.3758</v>
      </c>
      <c r="HK23">
        <v>27.8446</v>
      </c>
      <c r="HL23">
        <v>1</v>
      </c>
      <c r="HM23">
        <v>0.33609</v>
      </c>
      <c r="HN23">
        <v>3.16947</v>
      </c>
      <c r="HO23">
        <v>20.2774</v>
      </c>
      <c r="HP23">
        <v>5.2119</v>
      </c>
      <c r="HQ23">
        <v>11.98</v>
      </c>
      <c r="HR23">
        <v>4.9635</v>
      </c>
      <c r="HS23">
        <v>3.27418</v>
      </c>
      <c r="HT23">
        <v>9999</v>
      </c>
      <c r="HU23">
        <v>9999</v>
      </c>
      <c r="HV23">
        <v>9999</v>
      </c>
      <c r="HW23">
        <v>63.1</v>
      </c>
      <c r="HX23">
        <v>1.86397</v>
      </c>
      <c r="HY23">
        <v>1.86014</v>
      </c>
      <c r="HZ23">
        <v>1.85848</v>
      </c>
      <c r="IA23">
        <v>1.85982</v>
      </c>
      <c r="IB23">
        <v>1.85979</v>
      </c>
      <c r="IC23">
        <v>1.85837</v>
      </c>
      <c r="ID23">
        <v>1.85745</v>
      </c>
      <c r="IE23">
        <v>1.85238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-2.01</v>
      </c>
      <c r="IT23">
        <v>-0.4195</v>
      </c>
      <c r="IU23">
        <v>-0.978965299820194</v>
      </c>
      <c r="IV23">
        <v>-0.0009990091014681097</v>
      </c>
      <c r="IW23">
        <v>2.104149348677739E-07</v>
      </c>
      <c r="IX23">
        <v>-7.744919442628664E-11</v>
      </c>
      <c r="IY23">
        <v>-0.2997322961878402</v>
      </c>
      <c r="IZ23">
        <v>-0.02716134682049196</v>
      </c>
      <c r="JA23">
        <v>0.00140419417660109</v>
      </c>
      <c r="JB23">
        <v>-1.682636133130545E-05</v>
      </c>
      <c r="JC23">
        <v>3</v>
      </c>
      <c r="JD23">
        <v>2001</v>
      </c>
      <c r="JE23">
        <v>1</v>
      </c>
      <c r="JF23">
        <v>25</v>
      </c>
      <c r="JG23">
        <v>-1287.7</v>
      </c>
      <c r="JH23">
        <v>-1287.9</v>
      </c>
      <c r="JI23">
        <v>2.75757</v>
      </c>
      <c r="JJ23">
        <v>2.63794</v>
      </c>
      <c r="JK23">
        <v>1.49658</v>
      </c>
      <c r="JL23">
        <v>2.38281</v>
      </c>
      <c r="JM23">
        <v>1.54907</v>
      </c>
      <c r="JN23">
        <v>2.36206</v>
      </c>
      <c r="JO23">
        <v>41.8223</v>
      </c>
      <c r="JP23">
        <v>14.7449</v>
      </c>
      <c r="JQ23">
        <v>18</v>
      </c>
      <c r="JR23">
        <v>494.913</v>
      </c>
      <c r="JS23">
        <v>464.422</v>
      </c>
      <c r="JT23">
        <v>23.4991</v>
      </c>
      <c r="JU23">
        <v>31.4166</v>
      </c>
      <c r="JV23">
        <v>29.9998</v>
      </c>
      <c r="JW23">
        <v>31.5053</v>
      </c>
      <c r="JX23">
        <v>31.4635</v>
      </c>
      <c r="JY23">
        <v>55.3206</v>
      </c>
      <c r="JZ23">
        <v>26.2776</v>
      </c>
      <c r="KA23">
        <v>0</v>
      </c>
      <c r="KB23">
        <v>23.4982</v>
      </c>
      <c r="KC23">
        <v>1259.81</v>
      </c>
      <c r="KD23">
        <v>18.1238</v>
      </c>
      <c r="KE23">
        <v>100.234</v>
      </c>
      <c r="KF23">
        <v>99.8565</v>
      </c>
    </row>
    <row r="24" spans="1:292">
      <c r="A24">
        <v>4</v>
      </c>
      <c r="B24">
        <v>1686160380</v>
      </c>
      <c r="C24">
        <v>14.5</v>
      </c>
      <c r="D24" t="s">
        <v>441</v>
      </c>
      <c r="E24" t="s">
        <v>442</v>
      </c>
      <c r="F24">
        <v>5</v>
      </c>
      <c r="G24" t="s">
        <v>428</v>
      </c>
      <c r="H24">
        <v>1686160372.178571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1263.647186129156</v>
      </c>
      <c r="AJ24">
        <v>1233.370606060606</v>
      </c>
      <c r="AK24">
        <v>3.399568631690244</v>
      </c>
      <c r="AL24">
        <v>66.65959030394622</v>
      </c>
      <c r="AM24">
        <f>(AO24 - AN24 + DX24*1E3/(8.314*(DZ24+273.15)) * AQ24/DW24 * AP24) * DW24/(100*DK24) * 1000/(1000 - AO24)</f>
        <v>0</v>
      </c>
      <c r="AN24">
        <v>18.04812659778372</v>
      </c>
      <c r="AO24">
        <v>19.1671703030303</v>
      </c>
      <c r="AP24">
        <v>-2.424026991810656E-06</v>
      </c>
      <c r="AQ24">
        <v>105.1270775011947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1.65</v>
      </c>
      <c r="DL24">
        <v>0.5</v>
      </c>
      <c r="DM24" t="s">
        <v>430</v>
      </c>
      <c r="DN24">
        <v>2</v>
      </c>
      <c r="DO24" t="b">
        <v>1</v>
      </c>
      <c r="DP24">
        <v>1686160372.178571</v>
      </c>
      <c r="DQ24">
        <v>1185.435357142857</v>
      </c>
      <c r="DR24">
        <v>1224.986428571429</v>
      </c>
      <c r="DS24">
        <v>19.168075</v>
      </c>
      <c r="DT24">
        <v>18.04261428571429</v>
      </c>
      <c r="DU24">
        <v>1187.433571428571</v>
      </c>
      <c r="DV24">
        <v>19.58754285714286</v>
      </c>
      <c r="DW24">
        <v>499.9972142857142</v>
      </c>
      <c r="DX24">
        <v>90.35519285714284</v>
      </c>
      <c r="DY24">
        <v>0.1000250071428571</v>
      </c>
      <c r="DZ24">
        <v>26.81375714285715</v>
      </c>
      <c r="EA24">
        <v>27.99991428571429</v>
      </c>
      <c r="EB24">
        <v>999.9000000000002</v>
      </c>
      <c r="EC24">
        <v>0</v>
      </c>
      <c r="ED24">
        <v>0</v>
      </c>
      <c r="EE24">
        <v>9992.945714285714</v>
      </c>
      <c r="EF24">
        <v>0</v>
      </c>
      <c r="EG24">
        <v>720.268</v>
      </c>
      <c r="EH24">
        <v>-39.5506607142857</v>
      </c>
      <c r="EI24">
        <v>1208.601428571429</v>
      </c>
      <c r="EJ24">
        <v>1247.493571428572</v>
      </c>
      <c r="EK24">
        <v>1.125467142857143</v>
      </c>
      <c r="EL24">
        <v>1224.986428571429</v>
      </c>
      <c r="EM24">
        <v>18.04261428571429</v>
      </c>
      <c r="EN24">
        <v>1.731935</v>
      </c>
      <c r="EO24">
        <v>1.630246071428571</v>
      </c>
      <c r="EP24">
        <v>15.18565357142857</v>
      </c>
      <c r="EQ24">
        <v>14.24768571428571</v>
      </c>
      <c r="ER24">
        <v>2000.091785714286</v>
      </c>
      <c r="ES24">
        <v>0.9799993571428571</v>
      </c>
      <c r="ET24">
        <v>0.02000075714285714</v>
      </c>
      <c r="EU24">
        <v>0</v>
      </c>
      <c r="EV24">
        <v>173.7339642857143</v>
      </c>
      <c r="EW24">
        <v>5.00078</v>
      </c>
      <c r="EX24">
        <v>4952.209285714285</v>
      </c>
      <c r="EY24">
        <v>16380.38214285714</v>
      </c>
      <c r="EZ24">
        <v>42.04449999999999</v>
      </c>
      <c r="FA24">
        <v>43.7365</v>
      </c>
      <c r="FB24">
        <v>42.51532142857142</v>
      </c>
      <c r="FC24">
        <v>42.46396428571428</v>
      </c>
      <c r="FD24">
        <v>42.10021428571428</v>
      </c>
      <c r="FE24">
        <v>1955.19</v>
      </c>
      <c r="FF24">
        <v>39.90071428571429</v>
      </c>
      <c r="FG24">
        <v>0</v>
      </c>
      <c r="FH24">
        <v>1686160380.2</v>
      </c>
      <c r="FI24">
        <v>0</v>
      </c>
      <c r="FJ24">
        <v>2.260917156117468</v>
      </c>
      <c r="FK24">
        <v>0.00486415524557993</v>
      </c>
      <c r="FL24">
        <v>20.40934564511334</v>
      </c>
      <c r="FM24">
        <v>39486.81406849644</v>
      </c>
      <c r="FN24">
        <v>15</v>
      </c>
      <c r="FO24">
        <v>1686237652.1</v>
      </c>
      <c r="FP24" t="s">
        <v>431</v>
      </c>
      <c r="FQ24">
        <v>1686237637.6</v>
      </c>
      <c r="FR24">
        <v>1686237652.1</v>
      </c>
      <c r="FS24">
        <v>1</v>
      </c>
      <c r="FT24">
        <v>0.184</v>
      </c>
      <c r="FU24">
        <v>-0.079</v>
      </c>
      <c r="FV24">
        <v>-1.228</v>
      </c>
      <c r="FW24">
        <v>-0.379</v>
      </c>
      <c r="FX24">
        <v>962</v>
      </c>
      <c r="FY24">
        <v>1</v>
      </c>
      <c r="FZ24">
        <v>0.05</v>
      </c>
      <c r="GA24">
        <v>0.15</v>
      </c>
      <c r="GB24">
        <v>-3.752835042190593</v>
      </c>
      <c r="GC24">
        <v>-0.02136067411770198</v>
      </c>
      <c r="GD24">
        <v>28.38977939356252</v>
      </c>
      <c r="GE24">
        <v>1</v>
      </c>
      <c r="GF24">
        <v>0.7623554958284129</v>
      </c>
      <c r="GG24">
        <v>0.002462200179803878</v>
      </c>
      <c r="GH24">
        <v>0.6713128451565221</v>
      </c>
      <c r="GI24">
        <v>1</v>
      </c>
      <c r="GJ24">
        <v>2</v>
      </c>
      <c r="GK24">
        <v>2</v>
      </c>
      <c r="GL24" t="s">
        <v>432</v>
      </c>
      <c r="GM24">
        <v>3.1019</v>
      </c>
      <c r="GN24">
        <v>2.75817</v>
      </c>
      <c r="GO24">
        <v>0.180208</v>
      </c>
      <c r="GP24">
        <v>0.183702</v>
      </c>
      <c r="GQ24">
        <v>0.09354750000000001</v>
      </c>
      <c r="GR24">
        <v>0.088862</v>
      </c>
      <c r="GS24">
        <v>21048.5</v>
      </c>
      <c r="GT24">
        <v>20609.2</v>
      </c>
      <c r="GU24">
        <v>26230.6</v>
      </c>
      <c r="GV24">
        <v>25596.2</v>
      </c>
      <c r="GW24">
        <v>38166.3</v>
      </c>
      <c r="GX24">
        <v>35360.9</v>
      </c>
      <c r="GY24">
        <v>45867</v>
      </c>
      <c r="GZ24">
        <v>41982.3</v>
      </c>
      <c r="HA24">
        <v>1.8602</v>
      </c>
      <c r="HB24">
        <v>1.79053</v>
      </c>
      <c r="HC24">
        <v>0.0361912</v>
      </c>
      <c r="HD24">
        <v>0</v>
      </c>
      <c r="HE24">
        <v>27.4083</v>
      </c>
      <c r="HF24">
        <v>999.9</v>
      </c>
      <c r="HG24">
        <v>32.9</v>
      </c>
      <c r="HH24">
        <v>39.1</v>
      </c>
      <c r="HI24">
        <v>25.7236</v>
      </c>
      <c r="HJ24">
        <v>61.7458</v>
      </c>
      <c r="HK24">
        <v>27.8686</v>
      </c>
      <c r="HL24">
        <v>1</v>
      </c>
      <c r="HM24">
        <v>0.335973</v>
      </c>
      <c r="HN24">
        <v>3.1849</v>
      </c>
      <c r="HO24">
        <v>20.2771</v>
      </c>
      <c r="HP24">
        <v>5.21235</v>
      </c>
      <c r="HQ24">
        <v>11.98</v>
      </c>
      <c r="HR24">
        <v>4.96365</v>
      </c>
      <c r="HS24">
        <v>3.27413</v>
      </c>
      <c r="HT24">
        <v>9999</v>
      </c>
      <c r="HU24">
        <v>9999</v>
      </c>
      <c r="HV24">
        <v>9999</v>
      </c>
      <c r="HW24">
        <v>63.1</v>
      </c>
      <c r="HX24">
        <v>1.86398</v>
      </c>
      <c r="HY24">
        <v>1.86016</v>
      </c>
      <c r="HZ24">
        <v>1.85845</v>
      </c>
      <c r="IA24">
        <v>1.85978</v>
      </c>
      <c r="IB24">
        <v>1.8598</v>
      </c>
      <c r="IC24">
        <v>1.85837</v>
      </c>
      <c r="ID24">
        <v>1.85745</v>
      </c>
      <c r="IE24">
        <v>1.85234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-2.02</v>
      </c>
      <c r="IT24">
        <v>-0.4195</v>
      </c>
      <c r="IU24">
        <v>-0.978965299820194</v>
      </c>
      <c r="IV24">
        <v>-0.0009990091014681097</v>
      </c>
      <c r="IW24">
        <v>2.104149348677739E-07</v>
      </c>
      <c r="IX24">
        <v>-7.744919442628664E-11</v>
      </c>
      <c r="IY24">
        <v>-0.2997322961878402</v>
      </c>
      <c r="IZ24">
        <v>-0.02716134682049196</v>
      </c>
      <c r="JA24">
        <v>0.00140419417660109</v>
      </c>
      <c r="JB24">
        <v>-1.682636133130545E-05</v>
      </c>
      <c r="JC24">
        <v>3</v>
      </c>
      <c r="JD24">
        <v>2001</v>
      </c>
      <c r="JE24">
        <v>1</v>
      </c>
      <c r="JF24">
        <v>25</v>
      </c>
      <c r="JG24">
        <v>-1287.6</v>
      </c>
      <c r="JH24">
        <v>-1287.9</v>
      </c>
      <c r="JI24">
        <v>2.78809</v>
      </c>
      <c r="JJ24">
        <v>2.6355</v>
      </c>
      <c r="JK24">
        <v>1.49658</v>
      </c>
      <c r="JL24">
        <v>2.38281</v>
      </c>
      <c r="JM24">
        <v>1.54907</v>
      </c>
      <c r="JN24">
        <v>2.41211</v>
      </c>
      <c r="JO24">
        <v>41.8223</v>
      </c>
      <c r="JP24">
        <v>14.7362</v>
      </c>
      <c r="JQ24">
        <v>18</v>
      </c>
      <c r="JR24">
        <v>494.848</v>
      </c>
      <c r="JS24">
        <v>464.578</v>
      </c>
      <c r="JT24">
        <v>23.4997</v>
      </c>
      <c r="JU24">
        <v>31.4147</v>
      </c>
      <c r="JV24">
        <v>29.9999</v>
      </c>
      <c r="JW24">
        <v>31.5047</v>
      </c>
      <c r="JX24">
        <v>31.463</v>
      </c>
      <c r="JY24">
        <v>55.9303</v>
      </c>
      <c r="JZ24">
        <v>26.2776</v>
      </c>
      <c r="KA24">
        <v>0</v>
      </c>
      <c r="KB24">
        <v>23.4989</v>
      </c>
      <c r="KC24">
        <v>1273.42</v>
      </c>
      <c r="KD24">
        <v>18.1349</v>
      </c>
      <c r="KE24">
        <v>100.235</v>
      </c>
      <c r="KF24">
        <v>99.8573</v>
      </c>
    </row>
    <row r="25" spans="1:292">
      <c r="A25">
        <v>5</v>
      </c>
      <c r="B25">
        <v>1686160385</v>
      </c>
      <c r="C25">
        <v>19.5</v>
      </c>
      <c r="D25" t="s">
        <v>443</v>
      </c>
      <c r="E25" t="s">
        <v>444</v>
      </c>
      <c r="F25">
        <v>5</v>
      </c>
      <c r="G25" t="s">
        <v>428</v>
      </c>
      <c r="H25">
        <v>1686160377.481482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1280.880031560175</v>
      </c>
      <c r="AJ25">
        <v>1250.488909090909</v>
      </c>
      <c r="AK25">
        <v>3.421929208060863</v>
      </c>
      <c r="AL25">
        <v>66.65959030394622</v>
      </c>
      <c r="AM25">
        <f>(AO25 - AN25 + DX25*1E3/(8.314*(DZ25+273.15)) * AQ25/DW25 * AP25) * DW25/(100*DK25) * 1000/(1000 - AO25)</f>
        <v>0</v>
      </c>
      <c r="AN25">
        <v>18.10961520005598</v>
      </c>
      <c r="AO25">
        <v>19.18532848484849</v>
      </c>
      <c r="AP25">
        <v>2.426933685251048E-05</v>
      </c>
      <c r="AQ25">
        <v>105.1270775011947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1.65</v>
      </c>
      <c r="DL25">
        <v>0.5</v>
      </c>
      <c r="DM25" t="s">
        <v>430</v>
      </c>
      <c r="DN25">
        <v>2</v>
      </c>
      <c r="DO25" t="b">
        <v>1</v>
      </c>
      <c r="DP25">
        <v>1686160377.481482</v>
      </c>
      <c r="DQ25">
        <v>1203.03</v>
      </c>
      <c r="DR25">
        <v>1242.755185185185</v>
      </c>
      <c r="DS25">
        <v>19.17114444444444</v>
      </c>
      <c r="DT25">
        <v>18.06540740740741</v>
      </c>
      <c r="DU25">
        <v>1205.042222222222</v>
      </c>
      <c r="DV25">
        <v>19.59058518518518</v>
      </c>
      <c r="DW25">
        <v>500.0059259259259</v>
      </c>
      <c r="DX25">
        <v>90.35498518518521</v>
      </c>
      <c r="DY25">
        <v>0.1000230296296296</v>
      </c>
      <c r="DZ25">
        <v>26.81692592592593</v>
      </c>
      <c r="EA25">
        <v>28.00741851851852</v>
      </c>
      <c r="EB25">
        <v>999.9000000000001</v>
      </c>
      <c r="EC25">
        <v>0</v>
      </c>
      <c r="ED25">
        <v>0</v>
      </c>
      <c r="EE25">
        <v>9999.581111111111</v>
      </c>
      <c r="EF25">
        <v>0</v>
      </c>
      <c r="EG25">
        <v>725.6194814814814</v>
      </c>
      <c r="EH25">
        <v>-39.72518148148147</v>
      </c>
      <c r="EI25">
        <v>1226.544074074074</v>
      </c>
      <c r="EJ25">
        <v>1265.618148148148</v>
      </c>
      <c r="EK25">
        <v>1.105733703703704</v>
      </c>
      <c r="EL25">
        <v>1242.755185185185</v>
      </c>
      <c r="EM25">
        <v>18.06540740740741</v>
      </c>
      <c r="EN25">
        <v>1.732208888888889</v>
      </c>
      <c r="EO25">
        <v>1.632301851851852</v>
      </c>
      <c r="EP25">
        <v>15.18811111111111</v>
      </c>
      <c r="EQ25">
        <v>14.26713333333334</v>
      </c>
      <c r="ER25">
        <v>1999.975555555556</v>
      </c>
      <c r="ES25">
        <v>0.9799986666666668</v>
      </c>
      <c r="ET25">
        <v>0.02000143703703704</v>
      </c>
      <c r="EU25">
        <v>0</v>
      </c>
      <c r="EV25">
        <v>173.7461111111111</v>
      </c>
      <c r="EW25">
        <v>5.00078</v>
      </c>
      <c r="EX25">
        <v>4952.339629629631</v>
      </c>
      <c r="EY25">
        <v>16379.41481481481</v>
      </c>
      <c r="EZ25">
        <v>42.06707407407407</v>
      </c>
      <c r="FA25">
        <v>43.73133333333334</v>
      </c>
      <c r="FB25">
        <v>42.63170370370369</v>
      </c>
      <c r="FC25">
        <v>42.52518518518518</v>
      </c>
      <c r="FD25">
        <v>42.40025925925926</v>
      </c>
      <c r="FE25">
        <v>1955.075555555556</v>
      </c>
      <c r="FF25">
        <v>39.9</v>
      </c>
      <c r="FG25">
        <v>0</v>
      </c>
      <c r="FH25">
        <v>1686160385</v>
      </c>
      <c r="FI25">
        <v>0</v>
      </c>
      <c r="FJ25">
        <v>2.370635721711316</v>
      </c>
      <c r="FK25">
        <v>0.006109326561250698</v>
      </c>
      <c r="FL25">
        <v>20.14933471097928</v>
      </c>
      <c r="FM25">
        <v>39464.71908548581</v>
      </c>
      <c r="FN25">
        <v>15</v>
      </c>
      <c r="FO25">
        <v>1686237652.1</v>
      </c>
      <c r="FP25" t="s">
        <v>431</v>
      </c>
      <c r="FQ25">
        <v>1686237637.6</v>
      </c>
      <c r="FR25">
        <v>1686237652.1</v>
      </c>
      <c r="FS25">
        <v>1</v>
      </c>
      <c r="FT25">
        <v>0.184</v>
      </c>
      <c r="FU25">
        <v>-0.079</v>
      </c>
      <c r="FV25">
        <v>-1.228</v>
      </c>
      <c r="FW25">
        <v>-0.379</v>
      </c>
      <c r="FX25">
        <v>962</v>
      </c>
      <c r="FY25">
        <v>1</v>
      </c>
      <c r="FZ25">
        <v>0.05</v>
      </c>
      <c r="GA25">
        <v>0.15</v>
      </c>
      <c r="GB25">
        <v>-3.781584187858945</v>
      </c>
      <c r="GC25">
        <v>-0.02161348390512724</v>
      </c>
      <c r="GD25">
        <v>28.39673215297404</v>
      </c>
      <c r="GE25">
        <v>1</v>
      </c>
      <c r="GF25">
        <v>0.7626029969269896</v>
      </c>
      <c r="GG25">
        <v>0.002463403739062563</v>
      </c>
      <c r="GH25">
        <v>0.6711027135842959</v>
      </c>
      <c r="GI25">
        <v>1</v>
      </c>
      <c r="GJ25">
        <v>2</v>
      </c>
      <c r="GK25">
        <v>2</v>
      </c>
      <c r="GL25" t="s">
        <v>432</v>
      </c>
      <c r="GM25">
        <v>3.10188</v>
      </c>
      <c r="GN25">
        <v>2.75828</v>
      </c>
      <c r="GO25">
        <v>0.181737</v>
      </c>
      <c r="GP25">
        <v>0.18526</v>
      </c>
      <c r="GQ25">
        <v>0.09360830000000001</v>
      </c>
      <c r="GR25">
        <v>0.0889157</v>
      </c>
      <c r="GS25">
        <v>21009.3</v>
      </c>
      <c r="GT25">
        <v>20570</v>
      </c>
      <c r="GU25">
        <v>26230.7</v>
      </c>
      <c r="GV25">
        <v>25596.4</v>
      </c>
      <c r="GW25">
        <v>38164.1</v>
      </c>
      <c r="GX25">
        <v>35359.2</v>
      </c>
      <c r="GY25">
        <v>45867.3</v>
      </c>
      <c r="GZ25">
        <v>41982.4</v>
      </c>
      <c r="HA25">
        <v>1.86033</v>
      </c>
      <c r="HB25">
        <v>1.79048</v>
      </c>
      <c r="HC25">
        <v>0.0373386</v>
      </c>
      <c r="HD25">
        <v>0</v>
      </c>
      <c r="HE25">
        <v>27.4106</v>
      </c>
      <c r="HF25">
        <v>999.9</v>
      </c>
      <c r="HG25">
        <v>32.9</v>
      </c>
      <c r="HH25">
        <v>39.2</v>
      </c>
      <c r="HI25">
        <v>25.8635</v>
      </c>
      <c r="HJ25">
        <v>62.1458</v>
      </c>
      <c r="HK25">
        <v>28.0649</v>
      </c>
      <c r="HL25">
        <v>1</v>
      </c>
      <c r="HM25">
        <v>0.33593</v>
      </c>
      <c r="HN25">
        <v>3.19056</v>
      </c>
      <c r="HO25">
        <v>20.2771</v>
      </c>
      <c r="HP25">
        <v>5.21205</v>
      </c>
      <c r="HQ25">
        <v>11.98</v>
      </c>
      <c r="HR25">
        <v>4.96345</v>
      </c>
      <c r="HS25">
        <v>3.27403</v>
      </c>
      <c r="HT25">
        <v>9999</v>
      </c>
      <c r="HU25">
        <v>9999</v>
      </c>
      <c r="HV25">
        <v>9999</v>
      </c>
      <c r="HW25">
        <v>63.1</v>
      </c>
      <c r="HX25">
        <v>1.86399</v>
      </c>
      <c r="HY25">
        <v>1.86016</v>
      </c>
      <c r="HZ25">
        <v>1.85848</v>
      </c>
      <c r="IA25">
        <v>1.85979</v>
      </c>
      <c r="IB25">
        <v>1.85978</v>
      </c>
      <c r="IC25">
        <v>1.85837</v>
      </c>
      <c r="ID25">
        <v>1.85745</v>
      </c>
      <c r="IE25">
        <v>1.8524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-2.03</v>
      </c>
      <c r="IT25">
        <v>-0.4193</v>
      </c>
      <c r="IU25">
        <v>-0.978965299820194</v>
      </c>
      <c r="IV25">
        <v>-0.0009990091014681097</v>
      </c>
      <c r="IW25">
        <v>2.104149348677739E-07</v>
      </c>
      <c r="IX25">
        <v>-7.744919442628664E-11</v>
      </c>
      <c r="IY25">
        <v>-0.2997322961878402</v>
      </c>
      <c r="IZ25">
        <v>-0.02716134682049196</v>
      </c>
      <c r="JA25">
        <v>0.00140419417660109</v>
      </c>
      <c r="JB25">
        <v>-1.682636133130545E-05</v>
      </c>
      <c r="JC25">
        <v>3</v>
      </c>
      <c r="JD25">
        <v>2001</v>
      </c>
      <c r="JE25">
        <v>1</v>
      </c>
      <c r="JF25">
        <v>25</v>
      </c>
      <c r="JG25">
        <v>-1287.5</v>
      </c>
      <c r="JH25">
        <v>-1287.8</v>
      </c>
      <c r="JI25">
        <v>2.81494</v>
      </c>
      <c r="JJ25">
        <v>2.63306</v>
      </c>
      <c r="JK25">
        <v>1.49658</v>
      </c>
      <c r="JL25">
        <v>2.38281</v>
      </c>
      <c r="JM25">
        <v>1.54907</v>
      </c>
      <c r="JN25">
        <v>2.37549</v>
      </c>
      <c r="JO25">
        <v>41.8223</v>
      </c>
      <c r="JP25">
        <v>14.7362</v>
      </c>
      <c r="JQ25">
        <v>18</v>
      </c>
      <c r="JR25">
        <v>494.902</v>
      </c>
      <c r="JS25">
        <v>464.528</v>
      </c>
      <c r="JT25">
        <v>23.5003</v>
      </c>
      <c r="JU25">
        <v>31.4138</v>
      </c>
      <c r="JV25">
        <v>29.9999</v>
      </c>
      <c r="JW25">
        <v>31.5018</v>
      </c>
      <c r="JX25">
        <v>31.4607</v>
      </c>
      <c r="JY25">
        <v>56.4915</v>
      </c>
      <c r="JZ25">
        <v>26.2776</v>
      </c>
      <c r="KA25">
        <v>0</v>
      </c>
      <c r="KB25">
        <v>23.4996</v>
      </c>
      <c r="KC25">
        <v>1286.89</v>
      </c>
      <c r="KD25">
        <v>18.1322</v>
      </c>
      <c r="KE25">
        <v>100.235</v>
      </c>
      <c r="KF25">
        <v>99.8579</v>
      </c>
    </row>
    <row r="26" spans="1:292">
      <c r="A26">
        <v>6</v>
      </c>
      <c r="B26">
        <v>1686160390</v>
      </c>
      <c r="C26">
        <v>24.5</v>
      </c>
      <c r="D26" t="s">
        <v>445</v>
      </c>
      <c r="E26" t="s">
        <v>446</v>
      </c>
      <c r="F26">
        <v>5</v>
      </c>
      <c r="G26" t="s">
        <v>428</v>
      </c>
      <c r="H26">
        <v>1686160382.196429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1298.125188814296</v>
      </c>
      <c r="AJ26">
        <v>1267.744</v>
      </c>
      <c r="AK26">
        <v>3.455217600371987</v>
      </c>
      <c r="AL26">
        <v>66.65959030394622</v>
      </c>
      <c r="AM26">
        <f>(AO26 - AN26 + DX26*1E3/(8.314*(DZ26+273.15)) * AQ26/DW26 * AP26) * DW26/(100*DK26) * 1000/(1000 - AO26)</f>
        <v>0</v>
      </c>
      <c r="AN26">
        <v>18.10716790611649</v>
      </c>
      <c r="AO26">
        <v>19.19175999999999</v>
      </c>
      <c r="AP26">
        <v>6.955546739635303E-06</v>
      </c>
      <c r="AQ26">
        <v>105.1270775011947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1.65</v>
      </c>
      <c r="DL26">
        <v>0.5</v>
      </c>
      <c r="DM26" t="s">
        <v>430</v>
      </c>
      <c r="DN26">
        <v>2</v>
      </c>
      <c r="DO26" t="b">
        <v>1</v>
      </c>
      <c r="DP26">
        <v>1686160382.196429</v>
      </c>
      <c r="DQ26">
        <v>1218.8125</v>
      </c>
      <c r="DR26">
        <v>1258.680357142857</v>
      </c>
      <c r="DS26">
        <v>19.17790714285714</v>
      </c>
      <c r="DT26">
        <v>18.087275</v>
      </c>
      <c r="DU26">
        <v>1220.837857142857</v>
      </c>
      <c r="DV26">
        <v>19.59729285714286</v>
      </c>
      <c r="DW26">
        <v>499.9728571428571</v>
      </c>
      <c r="DX26">
        <v>90.35462500000001</v>
      </c>
      <c r="DY26">
        <v>0.09989406785714286</v>
      </c>
      <c r="DZ26">
        <v>26.81856428571428</v>
      </c>
      <c r="EA26">
        <v>28.00771071428571</v>
      </c>
      <c r="EB26">
        <v>999.9000000000002</v>
      </c>
      <c r="EC26">
        <v>0</v>
      </c>
      <c r="ED26">
        <v>0</v>
      </c>
      <c r="EE26">
        <v>10009.22178571428</v>
      </c>
      <c r="EF26">
        <v>0</v>
      </c>
      <c r="EG26">
        <v>731.3698214285714</v>
      </c>
      <c r="EH26">
        <v>-39.86776428571429</v>
      </c>
      <c r="EI26">
        <v>1242.643214285714</v>
      </c>
      <c r="EJ26">
        <v>1281.864642857143</v>
      </c>
      <c r="EK26">
        <v>1.090624642857143</v>
      </c>
      <c r="EL26">
        <v>1258.680357142857</v>
      </c>
      <c r="EM26">
        <v>18.087275</v>
      </c>
      <c r="EN26">
        <v>1.732813214285715</v>
      </c>
      <c r="EO26">
        <v>1.634271071428572</v>
      </c>
      <c r="EP26">
        <v>15.19353214285714</v>
      </c>
      <c r="EQ26">
        <v>14.285775</v>
      </c>
      <c r="ER26">
        <v>2000.005714285714</v>
      </c>
      <c r="ES26">
        <v>0.979999142857143</v>
      </c>
      <c r="ET26">
        <v>0.02000096071428571</v>
      </c>
      <c r="EU26">
        <v>0</v>
      </c>
      <c r="EV26">
        <v>173.79275</v>
      </c>
      <c r="EW26">
        <v>5.00078</v>
      </c>
      <c r="EX26">
        <v>4950.926785714285</v>
      </c>
      <c r="EY26">
        <v>16379.65714285715</v>
      </c>
      <c r="EZ26">
        <v>42.07799999999999</v>
      </c>
      <c r="FA26">
        <v>43.72975</v>
      </c>
      <c r="FB26">
        <v>42.74521428571427</v>
      </c>
      <c r="FC26">
        <v>42.5645</v>
      </c>
      <c r="FD26">
        <v>42.50432142857143</v>
      </c>
      <c r="FE26">
        <v>1955.105714285714</v>
      </c>
      <c r="FF26">
        <v>39.9</v>
      </c>
      <c r="FG26">
        <v>0</v>
      </c>
      <c r="FH26">
        <v>1686160390.4</v>
      </c>
      <c r="FI26">
        <v>0</v>
      </c>
      <c r="FJ26">
        <v>2.493933011027649</v>
      </c>
      <c r="FK26">
        <v>0.007509306741715127</v>
      </c>
      <c r="FL26">
        <v>19.8570277388102</v>
      </c>
      <c r="FM26">
        <v>39439.89337414097</v>
      </c>
      <c r="FN26">
        <v>15</v>
      </c>
      <c r="FO26">
        <v>1686237652.1</v>
      </c>
      <c r="FP26" t="s">
        <v>431</v>
      </c>
      <c r="FQ26">
        <v>1686237637.6</v>
      </c>
      <c r="FR26">
        <v>1686237652.1</v>
      </c>
      <c r="FS26">
        <v>1</v>
      </c>
      <c r="FT26">
        <v>0.184</v>
      </c>
      <c r="FU26">
        <v>-0.079</v>
      </c>
      <c r="FV26">
        <v>-1.228</v>
      </c>
      <c r="FW26">
        <v>-0.379</v>
      </c>
      <c r="FX26">
        <v>962</v>
      </c>
      <c r="FY26">
        <v>1</v>
      </c>
      <c r="FZ26">
        <v>0.05</v>
      </c>
      <c r="GA26">
        <v>0.15</v>
      </c>
      <c r="GB26">
        <v>-3.805589578115756</v>
      </c>
      <c r="GC26">
        <v>-0.02182475606764826</v>
      </c>
      <c r="GD26">
        <v>28.40259904691547</v>
      </c>
      <c r="GE26">
        <v>1</v>
      </c>
      <c r="GF26">
        <v>0.7628152675757943</v>
      </c>
      <c r="GG26">
        <v>0.002464462322407181</v>
      </c>
      <c r="GH26">
        <v>0.6709306798545533</v>
      </c>
      <c r="GI26">
        <v>1</v>
      </c>
      <c r="GJ26">
        <v>2</v>
      </c>
      <c r="GK26">
        <v>2</v>
      </c>
      <c r="GL26" t="s">
        <v>432</v>
      </c>
      <c r="GM26">
        <v>3.10193</v>
      </c>
      <c r="GN26">
        <v>2.75814</v>
      </c>
      <c r="GO26">
        <v>0.183276</v>
      </c>
      <c r="GP26">
        <v>0.18675</v>
      </c>
      <c r="GQ26">
        <v>0.0936255</v>
      </c>
      <c r="GR26">
        <v>0.0889139</v>
      </c>
      <c r="GS26">
        <v>20969.8</v>
      </c>
      <c r="GT26">
        <v>20532.4</v>
      </c>
      <c r="GU26">
        <v>26230.7</v>
      </c>
      <c r="GV26">
        <v>25596.4</v>
      </c>
      <c r="GW26">
        <v>38163.5</v>
      </c>
      <c r="GX26">
        <v>35359.4</v>
      </c>
      <c r="GY26">
        <v>45867.2</v>
      </c>
      <c r="GZ26">
        <v>41982.4</v>
      </c>
      <c r="HA26">
        <v>1.86022</v>
      </c>
      <c r="HB26">
        <v>1.79045</v>
      </c>
      <c r="HC26">
        <v>0.0362433</v>
      </c>
      <c r="HD26">
        <v>0</v>
      </c>
      <c r="HE26">
        <v>27.4129</v>
      </c>
      <c r="HF26">
        <v>999.9</v>
      </c>
      <c r="HG26">
        <v>32.9</v>
      </c>
      <c r="HH26">
        <v>39.1</v>
      </c>
      <c r="HI26">
        <v>25.7233</v>
      </c>
      <c r="HJ26">
        <v>61.7658</v>
      </c>
      <c r="HK26">
        <v>28.109</v>
      </c>
      <c r="HL26">
        <v>1</v>
      </c>
      <c r="HM26">
        <v>0.335412</v>
      </c>
      <c r="HN26">
        <v>3.22717</v>
      </c>
      <c r="HO26">
        <v>20.2762</v>
      </c>
      <c r="HP26">
        <v>5.21145</v>
      </c>
      <c r="HQ26">
        <v>11.98</v>
      </c>
      <c r="HR26">
        <v>4.9627</v>
      </c>
      <c r="HS26">
        <v>3.27405</v>
      </c>
      <c r="HT26">
        <v>9999</v>
      </c>
      <c r="HU26">
        <v>9999</v>
      </c>
      <c r="HV26">
        <v>9999</v>
      </c>
      <c r="HW26">
        <v>63.1</v>
      </c>
      <c r="HX26">
        <v>1.86399</v>
      </c>
      <c r="HY26">
        <v>1.86019</v>
      </c>
      <c r="HZ26">
        <v>1.85848</v>
      </c>
      <c r="IA26">
        <v>1.85977</v>
      </c>
      <c r="IB26">
        <v>1.8598</v>
      </c>
      <c r="IC26">
        <v>1.85837</v>
      </c>
      <c r="ID26">
        <v>1.85745</v>
      </c>
      <c r="IE26">
        <v>1.85236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-2.05</v>
      </c>
      <c r="IT26">
        <v>-0.4193</v>
      </c>
      <c r="IU26">
        <v>-0.978965299820194</v>
      </c>
      <c r="IV26">
        <v>-0.0009990091014681097</v>
      </c>
      <c r="IW26">
        <v>2.104149348677739E-07</v>
      </c>
      <c r="IX26">
        <v>-7.744919442628664E-11</v>
      </c>
      <c r="IY26">
        <v>-0.2997322961878402</v>
      </c>
      <c r="IZ26">
        <v>-0.02716134682049196</v>
      </c>
      <c r="JA26">
        <v>0.00140419417660109</v>
      </c>
      <c r="JB26">
        <v>-1.682636133130545E-05</v>
      </c>
      <c r="JC26">
        <v>3</v>
      </c>
      <c r="JD26">
        <v>2001</v>
      </c>
      <c r="JE26">
        <v>1</v>
      </c>
      <c r="JF26">
        <v>25</v>
      </c>
      <c r="JG26">
        <v>-1287.5</v>
      </c>
      <c r="JH26">
        <v>-1287.7</v>
      </c>
      <c r="JI26">
        <v>2.8418</v>
      </c>
      <c r="JJ26">
        <v>2.62573</v>
      </c>
      <c r="JK26">
        <v>1.49658</v>
      </c>
      <c r="JL26">
        <v>2.38281</v>
      </c>
      <c r="JM26">
        <v>1.54785</v>
      </c>
      <c r="JN26">
        <v>2.45728</v>
      </c>
      <c r="JO26">
        <v>41.8223</v>
      </c>
      <c r="JP26">
        <v>14.7449</v>
      </c>
      <c r="JQ26">
        <v>18</v>
      </c>
      <c r="JR26">
        <v>494.834</v>
      </c>
      <c r="JS26">
        <v>464.5</v>
      </c>
      <c r="JT26">
        <v>23.4984</v>
      </c>
      <c r="JU26">
        <v>31.4111</v>
      </c>
      <c r="JV26">
        <v>29.9999</v>
      </c>
      <c r="JW26">
        <v>31.5007</v>
      </c>
      <c r="JX26">
        <v>31.459</v>
      </c>
      <c r="JY26">
        <v>57.1197</v>
      </c>
      <c r="JZ26">
        <v>26.2776</v>
      </c>
      <c r="KA26">
        <v>0</v>
      </c>
      <c r="KB26">
        <v>23.4837</v>
      </c>
      <c r="KC26">
        <v>1307</v>
      </c>
      <c r="KD26">
        <v>18.1409</v>
      </c>
      <c r="KE26">
        <v>100.235</v>
      </c>
      <c r="KF26">
        <v>99.8578</v>
      </c>
    </row>
    <row r="27" spans="1:292">
      <c r="A27">
        <v>7</v>
      </c>
      <c r="B27">
        <v>1686160395</v>
      </c>
      <c r="C27">
        <v>29.5</v>
      </c>
      <c r="D27" t="s">
        <v>447</v>
      </c>
      <c r="E27" t="s">
        <v>448</v>
      </c>
      <c r="F27">
        <v>5</v>
      </c>
      <c r="G27" t="s">
        <v>428</v>
      </c>
      <c r="H27">
        <v>1686160387.5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1315.453613554153</v>
      </c>
      <c r="AJ27">
        <v>1284.977454545455</v>
      </c>
      <c r="AK27">
        <v>3.442707811288042</v>
      </c>
      <c r="AL27">
        <v>66.65959030394622</v>
      </c>
      <c r="AM27">
        <f>(AO27 - AN27 + DX27*1E3/(8.314*(DZ27+273.15)) * AQ27/DW27 * AP27) * DW27/(100*DK27) * 1000/(1000 - AO27)</f>
        <v>0</v>
      </c>
      <c r="AN27">
        <v>18.10653141593741</v>
      </c>
      <c r="AO27">
        <v>19.19108</v>
      </c>
      <c r="AP27">
        <v>-3.307006725475277E-07</v>
      </c>
      <c r="AQ27">
        <v>105.1270775011947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1.65</v>
      </c>
      <c r="DL27">
        <v>0.5</v>
      </c>
      <c r="DM27" t="s">
        <v>430</v>
      </c>
      <c r="DN27">
        <v>2</v>
      </c>
      <c r="DO27" t="b">
        <v>1</v>
      </c>
      <c r="DP27">
        <v>1686160387.5</v>
      </c>
      <c r="DQ27">
        <v>1236.668148148148</v>
      </c>
      <c r="DR27">
        <v>1276.631851851852</v>
      </c>
      <c r="DS27">
        <v>19.18644444444445</v>
      </c>
      <c r="DT27">
        <v>18.10724814814815</v>
      </c>
      <c r="DU27">
        <v>1238.708518518519</v>
      </c>
      <c r="DV27">
        <v>19.60574444444444</v>
      </c>
      <c r="DW27">
        <v>500.01</v>
      </c>
      <c r="DX27">
        <v>90.35387407407407</v>
      </c>
      <c r="DY27">
        <v>0.1000277814814815</v>
      </c>
      <c r="DZ27">
        <v>26.82076296296296</v>
      </c>
      <c r="EA27">
        <v>28.01302962962963</v>
      </c>
      <c r="EB27">
        <v>999.9000000000001</v>
      </c>
      <c r="EC27">
        <v>0</v>
      </c>
      <c r="ED27">
        <v>0</v>
      </c>
      <c r="EE27">
        <v>10002.10666666667</v>
      </c>
      <c r="EF27">
        <v>0</v>
      </c>
      <c r="EG27">
        <v>729.4407777777778</v>
      </c>
      <c r="EH27">
        <v>-39.96355185185185</v>
      </c>
      <c r="EI27">
        <v>1260.85962962963</v>
      </c>
      <c r="EJ27">
        <v>1300.173703703704</v>
      </c>
      <c r="EK27">
        <v>1.079177777777778</v>
      </c>
      <c r="EL27">
        <v>1276.631851851852</v>
      </c>
      <c r="EM27">
        <v>18.10724814814815</v>
      </c>
      <c r="EN27">
        <v>1.733569259259259</v>
      </c>
      <c r="EO27">
        <v>1.636061851851852</v>
      </c>
      <c r="EP27">
        <v>15.20033703703704</v>
      </c>
      <c r="EQ27">
        <v>14.30272592592593</v>
      </c>
      <c r="ER27">
        <v>2000.005185185185</v>
      </c>
      <c r="ES27">
        <v>0.9799992222222222</v>
      </c>
      <c r="ET27">
        <v>0.02000087777777777</v>
      </c>
      <c r="EU27">
        <v>0</v>
      </c>
      <c r="EV27">
        <v>173.8918888888889</v>
      </c>
      <c r="EW27">
        <v>5.00078</v>
      </c>
      <c r="EX27">
        <v>4944.483703703703</v>
      </c>
      <c r="EY27">
        <v>16379.65925925926</v>
      </c>
      <c r="EZ27">
        <v>42.05303703703703</v>
      </c>
      <c r="FA27">
        <v>43.71966666666667</v>
      </c>
      <c r="FB27">
        <v>42.80525925925926</v>
      </c>
      <c r="FC27">
        <v>42.57844444444444</v>
      </c>
      <c r="FD27">
        <v>42.52759259259258</v>
      </c>
      <c r="FE27">
        <v>1955.105185185185</v>
      </c>
      <c r="FF27">
        <v>39.9</v>
      </c>
      <c r="FG27">
        <v>0</v>
      </c>
      <c r="FH27">
        <v>1686160395.2</v>
      </c>
      <c r="FI27">
        <v>0</v>
      </c>
      <c r="FJ27">
        <v>2.603526808816483</v>
      </c>
      <c r="FK27">
        <v>0.008754319122659339</v>
      </c>
      <c r="FL27">
        <v>19.59734410441942</v>
      </c>
      <c r="FM27">
        <v>39417.85036447852</v>
      </c>
      <c r="FN27">
        <v>15</v>
      </c>
      <c r="FO27">
        <v>1686237652.1</v>
      </c>
      <c r="FP27" t="s">
        <v>431</v>
      </c>
      <c r="FQ27">
        <v>1686237637.6</v>
      </c>
      <c r="FR27">
        <v>1686237652.1</v>
      </c>
      <c r="FS27">
        <v>1</v>
      </c>
      <c r="FT27">
        <v>0.184</v>
      </c>
      <c r="FU27">
        <v>-0.079</v>
      </c>
      <c r="FV27">
        <v>-1.228</v>
      </c>
      <c r="FW27">
        <v>-0.379</v>
      </c>
      <c r="FX27">
        <v>962</v>
      </c>
      <c r="FY27">
        <v>1</v>
      </c>
      <c r="FZ27">
        <v>0.05</v>
      </c>
      <c r="GA27">
        <v>0.15</v>
      </c>
      <c r="GB27">
        <v>-3.824783159192137</v>
      </c>
      <c r="GC27">
        <v>-0.02199378247968236</v>
      </c>
      <c r="GD27">
        <v>28.40728690998629</v>
      </c>
      <c r="GE27">
        <v>1</v>
      </c>
      <c r="GF27">
        <v>0.7629859536368826</v>
      </c>
      <c r="GG27">
        <v>0.002465317605953955</v>
      </c>
      <c r="GH27">
        <v>0.6707936483298899</v>
      </c>
      <c r="GI27">
        <v>1</v>
      </c>
      <c r="GJ27">
        <v>2</v>
      </c>
      <c r="GK27">
        <v>2</v>
      </c>
      <c r="GL27" t="s">
        <v>432</v>
      </c>
      <c r="GM27">
        <v>3.10195</v>
      </c>
      <c r="GN27">
        <v>2.75808</v>
      </c>
      <c r="GO27">
        <v>0.184795</v>
      </c>
      <c r="GP27">
        <v>0.188253</v>
      </c>
      <c r="GQ27">
        <v>0.093624</v>
      </c>
      <c r="GR27">
        <v>0.0889032</v>
      </c>
      <c r="GS27">
        <v>20930.7</v>
      </c>
      <c r="GT27">
        <v>20494.6</v>
      </c>
      <c r="GU27">
        <v>26230.7</v>
      </c>
      <c r="GV27">
        <v>25596.6</v>
      </c>
      <c r="GW27">
        <v>38163.9</v>
      </c>
      <c r="GX27">
        <v>35360</v>
      </c>
      <c r="GY27">
        <v>45867.4</v>
      </c>
      <c r="GZ27">
        <v>41982.4</v>
      </c>
      <c r="HA27">
        <v>1.86042</v>
      </c>
      <c r="HB27">
        <v>1.79045</v>
      </c>
      <c r="HC27">
        <v>0.0367053</v>
      </c>
      <c r="HD27">
        <v>0</v>
      </c>
      <c r="HE27">
        <v>27.4144</v>
      </c>
      <c r="HF27">
        <v>999.9</v>
      </c>
      <c r="HG27">
        <v>32.9</v>
      </c>
      <c r="HH27">
        <v>39.2</v>
      </c>
      <c r="HI27">
        <v>25.8621</v>
      </c>
      <c r="HJ27">
        <v>61.9558</v>
      </c>
      <c r="HK27">
        <v>27.8686</v>
      </c>
      <c r="HL27">
        <v>1</v>
      </c>
      <c r="HM27">
        <v>0.335612</v>
      </c>
      <c r="HN27">
        <v>3.25025</v>
      </c>
      <c r="HO27">
        <v>20.2756</v>
      </c>
      <c r="HP27">
        <v>5.21145</v>
      </c>
      <c r="HQ27">
        <v>11.98</v>
      </c>
      <c r="HR27">
        <v>4.9635</v>
      </c>
      <c r="HS27">
        <v>3.27395</v>
      </c>
      <c r="HT27">
        <v>9999</v>
      </c>
      <c r="HU27">
        <v>9999</v>
      </c>
      <c r="HV27">
        <v>9999</v>
      </c>
      <c r="HW27">
        <v>63.1</v>
      </c>
      <c r="HX27">
        <v>1.86398</v>
      </c>
      <c r="HY27">
        <v>1.86019</v>
      </c>
      <c r="HZ27">
        <v>1.85845</v>
      </c>
      <c r="IA27">
        <v>1.85982</v>
      </c>
      <c r="IB27">
        <v>1.85979</v>
      </c>
      <c r="IC27">
        <v>1.85837</v>
      </c>
      <c r="ID27">
        <v>1.85745</v>
      </c>
      <c r="IE27">
        <v>1.85238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-2.06</v>
      </c>
      <c r="IT27">
        <v>-0.4193</v>
      </c>
      <c r="IU27">
        <v>-0.978965299820194</v>
      </c>
      <c r="IV27">
        <v>-0.0009990091014681097</v>
      </c>
      <c r="IW27">
        <v>2.104149348677739E-07</v>
      </c>
      <c r="IX27">
        <v>-7.744919442628664E-11</v>
      </c>
      <c r="IY27">
        <v>-0.2997322961878402</v>
      </c>
      <c r="IZ27">
        <v>-0.02716134682049196</v>
      </c>
      <c r="JA27">
        <v>0.00140419417660109</v>
      </c>
      <c r="JB27">
        <v>-1.682636133130545E-05</v>
      </c>
      <c r="JC27">
        <v>3</v>
      </c>
      <c r="JD27">
        <v>2001</v>
      </c>
      <c r="JE27">
        <v>1</v>
      </c>
      <c r="JF27">
        <v>25</v>
      </c>
      <c r="JG27">
        <v>-1287.4</v>
      </c>
      <c r="JH27">
        <v>-1287.6</v>
      </c>
      <c r="JI27">
        <v>2.87476</v>
      </c>
      <c r="JJ27">
        <v>2.6416</v>
      </c>
      <c r="JK27">
        <v>1.49658</v>
      </c>
      <c r="JL27">
        <v>2.38281</v>
      </c>
      <c r="JM27">
        <v>1.54907</v>
      </c>
      <c r="JN27">
        <v>2.37915</v>
      </c>
      <c r="JO27">
        <v>41.8223</v>
      </c>
      <c r="JP27">
        <v>14.7274</v>
      </c>
      <c r="JQ27">
        <v>18</v>
      </c>
      <c r="JR27">
        <v>494.942</v>
      </c>
      <c r="JS27">
        <v>464.492</v>
      </c>
      <c r="JT27">
        <v>23.4844</v>
      </c>
      <c r="JU27">
        <v>31.4086</v>
      </c>
      <c r="JV27">
        <v>30.0001</v>
      </c>
      <c r="JW27">
        <v>31.4991</v>
      </c>
      <c r="JX27">
        <v>31.458</v>
      </c>
      <c r="JY27">
        <v>57.6798</v>
      </c>
      <c r="JZ27">
        <v>26.2776</v>
      </c>
      <c r="KA27">
        <v>0</v>
      </c>
      <c r="KB27">
        <v>23.4752</v>
      </c>
      <c r="KC27">
        <v>1320.4</v>
      </c>
      <c r="KD27">
        <v>18.1466</v>
      </c>
      <c r="KE27">
        <v>100.235</v>
      </c>
      <c r="KF27">
        <v>99.8582</v>
      </c>
    </row>
    <row r="28" spans="1:292">
      <c r="A28">
        <v>8</v>
      </c>
      <c r="B28">
        <v>1686160400</v>
      </c>
      <c r="C28">
        <v>34.5</v>
      </c>
      <c r="D28" t="s">
        <v>449</v>
      </c>
      <c r="E28" t="s">
        <v>450</v>
      </c>
      <c r="F28">
        <v>5</v>
      </c>
      <c r="G28" t="s">
        <v>428</v>
      </c>
      <c r="H28">
        <v>1686160392.214286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1332.347948218147</v>
      </c>
      <c r="AJ28">
        <v>1302.119757575758</v>
      </c>
      <c r="AK28">
        <v>3.433167850789505</v>
      </c>
      <c r="AL28">
        <v>66.65959030394622</v>
      </c>
      <c r="AM28">
        <f>(AO28 - AN28 + DX28*1E3/(8.314*(DZ28+273.15)) * AQ28/DW28 * AP28) * DW28/(100*DK28) * 1000/(1000 - AO28)</f>
        <v>0</v>
      </c>
      <c r="AN28">
        <v>18.10234941831321</v>
      </c>
      <c r="AO28">
        <v>19.18177757575757</v>
      </c>
      <c r="AP28">
        <v>-1.092037898165034E-05</v>
      </c>
      <c r="AQ28">
        <v>105.1270775011947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1.65</v>
      </c>
      <c r="DL28">
        <v>0.5</v>
      </c>
      <c r="DM28" t="s">
        <v>430</v>
      </c>
      <c r="DN28">
        <v>2</v>
      </c>
      <c r="DO28" t="b">
        <v>1</v>
      </c>
      <c r="DP28">
        <v>1686160392.214286</v>
      </c>
      <c r="DQ28">
        <v>1252.5725</v>
      </c>
      <c r="DR28">
        <v>1292.473928571428</v>
      </c>
      <c r="DS28">
        <v>19.18939285714286</v>
      </c>
      <c r="DT28">
        <v>18.10561071428571</v>
      </c>
      <c r="DU28">
        <v>1254.626785714285</v>
      </c>
      <c r="DV28">
        <v>19.60866785714285</v>
      </c>
      <c r="DW28">
        <v>500.0232857142857</v>
      </c>
      <c r="DX28">
        <v>90.35388214285715</v>
      </c>
      <c r="DY28">
        <v>0.1000006071428571</v>
      </c>
      <c r="DZ28">
        <v>26.81958571428572</v>
      </c>
      <c r="EA28">
        <v>28.01327142857143</v>
      </c>
      <c r="EB28">
        <v>999.9000000000002</v>
      </c>
      <c r="EC28">
        <v>0</v>
      </c>
      <c r="ED28">
        <v>0</v>
      </c>
      <c r="EE28">
        <v>9995.652857142859</v>
      </c>
      <c r="EF28">
        <v>0</v>
      </c>
      <c r="EG28">
        <v>723.1157142857143</v>
      </c>
      <c r="EH28">
        <v>-39.90080357142858</v>
      </c>
      <c r="EI28">
        <v>1277.078214285714</v>
      </c>
      <c r="EJ28">
        <v>1316.305357142857</v>
      </c>
      <c r="EK28">
        <v>1.083770714285714</v>
      </c>
      <c r="EL28">
        <v>1292.473928571428</v>
      </c>
      <c r="EM28">
        <v>18.10561071428571</v>
      </c>
      <c r="EN28">
        <v>1.733835714285714</v>
      </c>
      <c r="EO28">
        <v>1.635913214285714</v>
      </c>
      <c r="EP28">
        <v>15.20273214285714</v>
      </c>
      <c r="EQ28">
        <v>14.301325</v>
      </c>
      <c r="ER28">
        <v>2000.023928571429</v>
      </c>
      <c r="ES28">
        <v>0.9799995714285714</v>
      </c>
      <c r="ET28">
        <v>0.02000052857142857</v>
      </c>
      <c r="EU28">
        <v>0</v>
      </c>
      <c r="EV28">
        <v>173.9378928571429</v>
      </c>
      <c r="EW28">
        <v>5.00078</v>
      </c>
      <c r="EX28">
        <v>4941.716428571427</v>
      </c>
      <c r="EY28">
        <v>16379.825</v>
      </c>
      <c r="EZ28">
        <v>42.06221428571428</v>
      </c>
      <c r="FA28">
        <v>43.72525</v>
      </c>
      <c r="FB28">
        <v>42.83010714285713</v>
      </c>
      <c r="FC28">
        <v>42.60239285714285</v>
      </c>
      <c r="FD28">
        <v>42.59574999999999</v>
      </c>
      <c r="FE28">
        <v>1955.123928571429</v>
      </c>
      <c r="FF28">
        <v>39.9</v>
      </c>
      <c r="FG28">
        <v>0</v>
      </c>
      <c r="FH28">
        <v>1686160400</v>
      </c>
      <c r="FI28">
        <v>0</v>
      </c>
      <c r="FJ28">
        <v>2.712912984836393</v>
      </c>
      <c r="FK28">
        <v>0.009997553659207197</v>
      </c>
      <c r="FL28">
        <v>19.33788400064545</v>
      </c>
      <c r="FM28">
        <v>39395.83780079809</v>
      </c>
      <c r="FN28">
        <v>15</v>
      </c>
      <c r="FO28">
        <v>1686237652.1</v>
      </c>
      <c r="FP28" t="s">
        <v>431</v>
      </c>
      <c r="FQ28">
        <v>1686237637.6</v>
      </c>
      <c r="FR28">
        <v>1686237652.1</v>
      </c>
      <c r="FS28">
        <v>1</v>
      </c>
      <c r="FT28">
        <v>0.184</v>
      </c>
      <c r="FU28">
        <v>-0.079</v>
      </c>
      <c r="FV28">
        <v>-1.228</v>
      </c>
      <c r="FW28">
        <v>-0.379</v>
      </c>
      <c r="FX28">
        <v>962</v>
      </c>
      <c r="FY28">
        <v>1</v>
      </c>
      <c r="FZ28">
        <v>0.05</v>
      </c>
      <c r="GA28">
        <v>0.15</v>
      </c>
      <c r="GB28">
        <v>-3.851026201808335</v>
      </c>
      <c r="GC28">
        <v>-0.02222499325307668</v>
      </c>
      <c r="GD28">
        <v>28.41355675642893</v>
      </c>
      <c r="GE28">
        <v>1</v>
      </c>
      <c r="GF28">
        <v>0.7632205637143964</v>
      </c>
      <c r="GG28">
        <v>0.002466493555842489</v>
      </c>
      <c r="GH28">
        <v>0.6706054530515559</v>
      </c>
      <c r="GI28">
        <v>1</v>
      </c>
      <c r="GJ28">
        <v>2</v>
      </c>
      <c r="GK28">
        <v>2</v>
      </c>
      <c r="GL28" t="s">
        <v>432</v>
      </c>
      <c r="GM28">
        <v>3.10181</v>
      </c>
      <c r="GN28">
        <v>2.75792</v>
      </c>
      <c r="GO28">
        <v>0.186309</v>
      </c>
      <c r="GP28">
        <v>0.189681</v>
      </c>
      <c r="GQ28">
        <v>0.09359049999999999</v>
      </c>
      <c r="GR28">
        <v>0.0888924</v>
      </c>
      <c r="GS28">
        <v>20892</v>
      </c>
      <c r="GT28">
        <v>20458.4</v>
      </c>
      <c r="GU28">
        <v>26230.9</v>
      </c>
      <c r="GV28">
        <v>25596.4</v>
      </c>
      <c r="GW28">
        <v>38165.7</v>
      </c>
      <c r="GX28">
        <v>35360.5</v>
      </c>
      <c r="GY28">
        <v>45867.6</v>
      </c>
      <c r="GZ28">
        <v>41982.3</v>
      </c>
      <c r="HA28">
        <v>1.8601</v>
      </c>
      <c r="HB28">
        <v>1.79097</v>
      </c>
      <c r="HC28">
        <v>0.0369065</v>
      </c>
      <c r="HD28">
        <v>0</v>
      </c>
      <c r="HE28">
        <v>27.4153</v>
      </c>
      <c r="HF28">
        <v>999.9</v>
      </c>
      <c r="HG28">
        <v>32.9</v>
      </c>
      <c r="HH28">
        <v>39.1</v>
      </c>
      <c r="HI28">
        <v>25.7254</v>
      </c>
      <c r="HJ28">
        <v>61.7258</v>
      </c>
      <c r="HK28">
        <v>27.9728</v>
      </c>
      <c r="HL28">
        <v>1</v>
      </c>
      <c r="HM28">
        <v>0.335633</v>
      </c>
      <c r="HN28">
        <v>3.27072</v>
      </c>
      <c r="HO28">
        <v>20.2751</v>
      </c>
      <c r="HP28">
        <v>5.21115</v>
      </c>
      <c r="HQ28">
        <v>11.98</v>
      </c>
      <c r="HR28">
        <v>4.96315</v>
      </c>
      <c r="HS28">
        <v>3.27383</v>
      </c>
      <c r="HT28">
        <v>9999</v>
      </c>
      <c r="HU28">
        <v>9999</v>
      </c>
      <c r="HV28">
        <v>9999</v>
      </c>
      <c r="HW28">
        <v>63.1</v>
      </c>
      <c r="HX28">
        <v>1.864</v>
      </c>
      <c r="HY28">
        <v>1.86016</v>
      </c>
      <c r="HZ28">
        <v>1.85846</v>
      </c>
      <c r="IA28">
        <v>1.85979</v>
      </c>
      <c r="IB28">
        <v>1.85984</v>
      </c>
      <c r="IC28">
        <v>1.85837</v>
      </c>
      <c r="ID28">
        <v>1.85745</v>
      </c>
      <c r="IE28">
        <v>1.85239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-2.08</v>
      </c>
      <c r="IT28">
        <v>-0.4193</v>
      </c>
      <c r="IU28">
        <v>-0.978965299820194</v>
      </c>
      <c r="IV28">
        <v>-0.0009990091014681097</v>
      </c>
      <c r="IW28">
        <v>2.104149348677739E-07</v>
      </c>
      <c r="IX28">
        <v>-7.744919442628664E-11</v>
      </c>
      <c r="IY28">
        <v>-0.2997322961878402</v>
      </c>
      <c r="IZ28">
        <v>-0.02716134682049196</v>
      </c>
      <c r="JA28">
        <v>0.00140419417660109</v>
      </c>
      <c r="JB28">
        <v>-1.682636133130545E-05</v>
      </c>
      <c r="JC28">
        <v>3</v>
      </c>
      <c r="JD28">
        <v>2001</v>
      </c>
      <c r="JE28">
        <v>1</v>
      </c>
      <c r="JF28">
        <v>25</v>
      </c>
      <c r="JG28">
        <v>-1287.3</v>
      </c>
      <c r="JH28">
        <v>-1287.5</v>
      </c>
      <c r="JI28">
        <v>2.90039</v>
      </c>
      <c r="JJ28">
        <v>2.63794</v>
      </c>
      <c r="JK28">
        <v>1.49658</v>
      </c>
      <c r="JL28">
        <v>2.38281</v>
      </c>
      <c r="JM28">
        <v>1.54907</v>
      </c>
      <c r="JN28">
        <v>2.33643</v>
      </c>
      <c r="JO28">
        <v>41.8223</v>
      </c>
      <c r="JP28">
        <v>14.7274</v>
      </c>
      <c r="JQ28">
        <v>18</v>
      </c>
      <c r="JR28">
        <v>494.728</v>
      </c>
      <c r="JS28">
        <v>464.807</v>
      </c>
      <c r="JT28">
        <v>23.4725</v>
      </c>
      <c r="JU28">
        <v>31.4072</v>
      </c>
      <c r="JV28">
        <v>30.0001</v>
      </c>
      <c r="JW28">
        <v>31.4966</v>
      </c>
      <c r="JX28">
        <v>31.4552</v>
      </c>
      <c r="JY28">
        <v>58.2962</v>
      </c>
      <c r="JZ28">
        <v>26.2776</v>
      </c>
      <c r="KA28">
        <v>0</v>
      </c>
      <c r="KB28">
        <v>23.4591</v>
      </c>
      <c r="KC28">
        <v>1340.56</v>
      </c>
      <c r="KD28">
        <v>18.1683</v>
      </c>
      <c r="KE28">
        <v>100.236</v>
      </c>
      <c r="KF28">
        <v>99.8578</v>
      </c>
    </row>
    <row r="29" spans="1:292">
      <c r="A29">
        <v>9</v>
      </c>
      <c r="B29">
        <v>1686160405.5</v>
      </c>
      <c r="C29">
        <v>40</v>
      </c>
      <c r="D29" t="s">
        <v>451</v>
      </c>
      <c r="E29" t="s">
        <v>452</v>
      </c>
      <c r="F29">
        <v>5</v>
      </c>
      <c r="G29" t="s">
        <v>428</v>
      </c>
      <c r="H29">
        <v>1686160397.767857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1350.818149458732</v>
      </c>
      <c r="AJ29">
        <v>1320.847818181818</v>
      </c>
      <c r="AK29">
        <v>3.382110960434865</v>
      </c>
      <c r="AL29">
        <v>66.65959030394622</v>
      </c>
      <c r="AM29">
        <f>(AO29 - AN29 + DX29*1E3/(8.314*(DZ29+273.15)) * AQ29/DW29 * AP29) * DW29/(100*DK29) * 1000/(1000 - AO29)</f>
        <v>0</v>
      </c>
      <c r="AN29">
        <v>18.10132654969728</v>
      </c>
      <c r="AO29">
        <v>19.17283030303029</v>
      </c>
      <c r="AP29">
        <v>-9.016000209656223E-06</v>
      </c>
      <c r="AQ29">
        <v>105.1270775011947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1.65</v>
      </c>
      <c r="DL29">
        <v>0.5</v>
      </c>
      <c r="DM29" t="s">
        <v>430</v>
      </c>
      <c r="DN29">
        <v>2</v>
      </c>
      <c r="DO29" t="b">
        <v>1</v>
      </c>
      <c r="DP29">
        <v>1686160397.767857</v>
      </c>
      <c r="DQ29">
        <v>1271.299285714286</v>
      </c>
      <c r="DR29">
        <v>1311.037857142857</v>
      </c>
      <c r="DS29">
        <v>19.18436071428571</v>
      </c>
      <c r="DT29">
        <v>18.1032</v>
      </c>
      <c r="DU29">
        <v>1273.370357142857</v>
      </c>
      <c r="DV29">
        <v>19.60368214285714</v>
      </c>
      <c r="DW29">
        <v>500.0249285714286</v>
      </c>
      <c r="DX29">
        <v>90.3536642857143</v>
      </c>
      <c r="DY29">
        <v>0.1000158678571429</v>
      </c>
      <c r="DZ29">
        <v>26.81859642857143</v>
      </c>
      <c r="EA29">
        <v>28.01233928571429</v>
      </c>
      <c r="EB29">
        <v>999.9000000000002</v>
      </c>
      <c r="EC29">
        <v>0</v>
      </c>
      <c r="ED29">
        <v>0</v>
      </c>
      <c r="EE29">
        <v>9992.948928571428</v>
      </c>
      <c r="EF29">
        <v>0</v>
      </c>
      <c r="EG29">
        <v>713.3964999999999</v>
      </c>
      <c r="EH29">
        <v>-39.73802142857142</v>
      </c>
      <c r="EI29">
        <v>1296.165714285714</v>
      </c>
      <c r="EJ29">
        <v>1335.209642857143</v>
      </c>
      <c r="EK29">
        <v>1.081163214285714</v>
      </c>
      <c r="EL29">
        <v>1311.037857142857</v>
      </c>
      <c r="EM29">
        <v>18.1032</v>
      </c>
      <c r="EN29">
        <v>1.7333775</v>
      </c>
      <c r="EO29">
        <v>1.63569</v>
      </c>
      <c r="EP29">
        <v>15.19861785714286</v>
      </c>
      <c r="EQ29">
        <v>14.29921785714286</v>
      </c>
      <c r="ER29">
        <v>2000.011785714286</v>
      </c>
      <c r="ES29">
        <v>0.9799997857142857</v>
      </c>
      <c r="ET29">
        <v>0.02000031428571428</v>
      </c>
      <c r="EU29">
        <v>0</v>
      </c>
      <c r="EV29">
        <v>173.9838928571428</v>
      </c>
      <c r="EW29">
        <v>5.00078</v>
      </c>
      <c r="EX29">
        <v>4939.380000000002</v>
      </c>
      <c r="EY29">
        <v>16379.73214285714</v>
      </c>
      <c r="EZ29">
        <v>42.06664285714284</v>
      </c>
      <c r="FA29">
        <v>43.73424999999999</v>
      </c>
      <c r="FB29">
        <v>42.91724999999999</v>
      </c>
      <c r="FC29">
        <v>42.64032142857143</v>
      </c>
      <c r="FD29">
        <v>42.6760357142857</v>
      </c>
      <c r="FE29">
        <v>1955.111785714286</v>
      </c>
      <c r="FF29">
        <v>39.9</v>
      </c>
      <c r="FG29">
        <v>0</v>
      </c>
      <c r="FH29">
        <v>1686160406</v>
      </c>
      <c r="FI29">
        <v>0</v>
      </c>
      <c r="FJ29">
        <v>2.849439848484848</v>
      </c>
      <c r="FK29">
        <v>0.01155007223766428</v>
      </c>
      <c r="FL29">
        <v>19.0138342050645</v>
      </c>
      <c r="FM29">
        <v>39368.36137272728</v>
      </c>
      <c r="FN29">
        <v>15</v>
      </c>
      <c r="FO29">
        <v>1686237652.1</v>
      </c>
      <c r="FP29" t="s">
        <v>431</v>
      </c>
      <c r="FQ29">
        <v>1686237637.6</v>
      </c>
      <c r="FR29">
        <v>1686237652.1</v>
      </c>
      <c r="FS29">
        <v>1</v>
      </c>
      <c r="FT29">
        <v>0.184</v>
      </c>
      <c r="FU29">
        <v>-0.079</v>
      </c>
      <c r="FV29">
        <v>-1.228</v>
      </c>
      <c r="FW29">
        <v>-0.379</v>
      </c>
      <c r="FX29">
        <v>962</v>
      </c>
      <c r="FY29">
        <v>1</v>
      </c>
      <c r="FZ29">
        <v>0.05</v>
      </c>
      <c r="GA29">
        <v>0.15</v>
      </c>
      <c r="GB29">
        <v>-3.876944924865608</v>
      </c>
      <c r="GC29">
        <v>-0.02245341431503889</v>
      </c>
      <c r="GD29">
        <v>28.41943205805393</v>
      </c>
      <c r="GE29">
        <v>1</v>
      </c>
      <c r="GF29">
        <v>0.7634484275872293</v>
      </c>
      <c r="GG29">
        <v>0.002467608583258361</v>
      </c>
      <c r="GH29">
        <v>0.6704143705209118</v>
      </c>
      <c r="GI29">
        <v>1</v>
      </c>
      <c r="GJ29">
        <v>2</v>
      </c>
      <c r="GK29">
        <v>2</v>
      </c>
      <c r="GL29" t="s">
        <v>432</v>
      </c>
      <c r="GM29">
        <v>3.10188</v>
      </c>
      <c r="GN29">
        <v>2.75798</v>
      </c>
      <c r="GO29">
        <v>0.187935</v>
      </c>
      <c r="GP29">
        <v>0.191338</v>
      </c>
      <c r="GQ29">
        <v>0.0935594</v>
      </c>
      <c r="GR29">
        <v>0.0888827</v>
      </c>
      <c r="GS29">
        <v>20850.2</v>
      </c>
      <c r="GT29">
        <v>20416.5</v>
      </c>
      <c r="GU29">
        <v>26230.8</v>
      </c>
      <c r="GV29">
        <v>25596.4</v>
      </c>
      <c r="GW29">
        <v>38167.6</v>
      </c>
      <c r="GX29">
        <v>35360.7</v>
      </c>
      <c r="GY29">
        <v>45868.1</v>
      </c>
      <c r="GZ29">
        <v>41981.9</v>
      </c>
      <c r="HA29">
        <v>1.8602</v>
      </c>
      <c r="HB29">
        <v>1.79075</v>
      </c>
      <c r="HC29">
        <v>0.0365749</v>
      </c>
      <c r="HD29">
        <v>0</v>
      </c>
      <c r="HE29">
        <v>27.4176</v>
      </c>
      <c r="HF29">
        <v>999.9</v>
      </c>
      <c r="HG29">
        <v>32.8</v>
      </c>
      <c r="HH29">
        <v>39.1</v>
      </c>
      <c r="HI29">
        <v>25.6461</v>
      </c>
      <c r="HJ29">
        <v>61.4958</v>
      </c>
      <c r="HK29">
        <v>27.8966</v>
      </c>
      <c r="HL29">
        <v>1</v>
      </c>
      <c r="HM29">
        <v>0.335617</v>
      </c>
      <c r="HN29">
        <v>3.28868</v>
      </c>
      <c r="HO29">
        <v>20.2749</v>
      </c>
      <c r="HP29">
        <v>5.2125</v>
      </c>
      <c r="HQ29">
        <v>11.98</v>
      </c>
      <c r="HR29">
        <v>4.96345</v>
      </c>
      <c r="HS29">
        <v>3.27393</v>
      </c>
      <c r="HT29">
        <v>9999</v>
      </c>
      <c r="HU29">
        <v>9999</v>
      </c>
      <c r="HV29">
        <v>9999</v>
      </c>
      <c r="HW29">
        <v>63.1</v>
      </c>
      <c r="HX29">
        <v>1.86398</v>
      </c>
      <c r="HY29">
        <v>1.86018</v>
      </c>
      <c r="HZ29">
        <v>1.85844</v>
      </c>
      <c r="IA29">
        <v>1.85977</v>
      </c>
      <c r="IB29">
        <v>1.85982</v>
      </c>
      <c r="IC29">
        <v>1.85837</v>
      </c>
      <c r="ID29">
        <v>1.85745</v>
      </c>
      <c r="IE29">
        <v>1.85236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-2.09</v>
      </c>
      <c r="IT29">
        <v>-0.4194</v>
      </c>
      <c r="IU29">
        <v>-0.978965299820194</v>
      </c>
      <c r="IV29">
        <v>-0.0009990091014681097</v>
      </c>
      <c r="IW29">
        <v>2.104149348677739E-07</v>
      </c>
      <c r="IX29">
        <v>-7.744919442628664E-11</v>
      </c>
      <c r="IY29">
        <v>-0.2997322961878402</v>
      </c>
      <c r="IZ29">
        <v>-0.02716134682049196</v>
      </c>
      <c r="JA29">
        <v>0.00140419417660109</v>
      </c>
      <c r="JB29">
        <v>-1.682636133130545E-05</v>
      </c>
      <c r="JC29">
        <v>3</v>
      </c>
      <c r="JD29">
        <v>2001</v>
      </c>
      <c r="JE29">
        <v>1</v>
      </c>
      <c r="JF29">
        <v>25</v>
      </c>
      <c r="JG29">
        <v>-1287.2</v>
      </c>
      <c r="JH29">
        <v>-1287.4</v>
      </c>
      <c r="JI29">
        <v>2.93579</v>
      </c>
      <c r="JJ29">
        <v>2.62451</v>
      </c>
      <c r="JK29">
        <v>1.49658</v>
      </c>
      <c r="JL29">
        <v>2.38281</v>
      </c>
      <c r="JM29">
        <v>1.54907</v>
      </c>
      <c r="JN29">
        <v>2.44751</v>
      </c>
      <c r="JO29">
        <v>41.8223</v>
      </c>
      <c r="JP29">
        <v>14.7449</v>
      </c>
      <c r="JQ29">
        <v>18</v>
      </c>
      <c r="JR29">
        <v>494.785</v>
      </c>
      <c r="JS29">
        <v>464.658</v>
      </c>
      <c r="JT29">
        <v>23.4548</v>
      </c>
      <c r="JU29">
        <v>31.4055</v>
      </c>
      <c r="JV29">
        <v>30.0001</v>
      </c>
      <c r="JW29">
        <v>31.4962</v>
      </c>
      <c r="JX29">
        <v>31.4545</v>
      </c>
      <c r="JY29">
        <v>58.8975</v>
      </c>
      <c r="JZ29">
        <v>26.2776</v>
      </c>
      <c r="KA29">
        <v>0</v>
      </c>
      <c r="KB29">
        <v>23.4459</v>
      </c>
      <c r="KC29">
        <v>1360.61</v>
      </c>
      <c r="KD29">
        <v>18.1879</v>
      </c>
      <c r="KE29">
        <v>100.237</v>
      </c>
      <c r="KF29">
        <v>99.8571</v>
      </c>
    </row>
    <row r="30" spans="1:292">
      <c r="A30">
        <v>10</v>
      </c>
      <c r="B30">
        <v>1686160410</v>
      </c>
      <c r="C30">
        <v>44.5</v>
      </c>
      <c r="D30" t="s">
        <v>453</v>
      </c>
      <c r="E30" t="s">
        <v>454</v>
      </c>
      <c r="F30">
        <v>5</v>
      </c>
      <c r="G30" t="s">
        <v>428</v>
      </c>
      <c r="H30">
        <v>1686160402.196429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1366.739262597821</v>
      </c>
      <c r="AJ30">
        <v>1336.35412121212</v>
      </c>
      <c r="AK30">
        <v>3.448471536805298</v>
      </c>
      <c r="AL30">
        <v>66.65959030394622</v>
      </c>
      <c r="AM30">
        <f>(AO30 - AN30 + DX30*1E3/(8.314*(DZ30+273.15)) * AQ30/DW30 * AP30) * DW30/(100*DK30) * 1000/(1000 - AO30)</f>
        <v>0</v>
      </c>
      <c r="AN30">
        <v>18.09641542103973</v>
      </c>
      <c r="AO30">
        <v>19.16263818181818</v>
      </c>
      <c r="AP30">
        <v>-1.143248969719575E-05</v>
      </c>
      <c r="AQ30">
        <v>105.1270775011947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1.65</v>
      </c>
      <c r="DL30">
        <v>0.5</v>
      </c>
      <c r="DM30" t="s">
        <v>430</v>
      </c>
      <c r="DN30">
        <v>2</v>
      </c>
      <c r="DO30" t="b">
        <v>1</v>
      </c>
      <c r="DP30">
        <v>1686160402.196429</v>
      </c>
      <c r="DQ30">
        <v>1286.172857142857</v>
      </c>
      <c r="DR30">
        <v>1325.911428571428</v>
      </c>
      <c r="DS30">
        <v>19.17736428571429</v>
      </c>
      <c r="DT30">
        <v>18.10068571428571</v>
      </c>
      <c r="DU30">
        <v>1288.255714285714</v>
      </c>
      <c r="DV30">
        <v>19.59675</v>
      </c>
      <c r="DW30">
        <v>499.9990357142857</v>
      </c>
      <c r="DX30">
        <v>90.35421428571429</v>
      </c>
      <c r="DY30">
        <v>0.09993914999999999</v>
      </c>
      <c r="DZ30">
        <v>26.81621428571428</v>
      </c>
      <c r="EA30">
        <v>28.01533928571428</v>
      </c>
      <c r="EB30">
        <v>999.9000000000002</v>
      </c>
      <c r="EC30">
        <v>0</v>
      </c>
      <c r="ED30">
        <v>0</v>
      </c>
      <c r="EE30">
        <v>9993.328214285715</v>
      </c>
      <c r="EF30">
        <v>0</v>
      </c>
      <c r="EG30">
        <v>712.8666785714286</v>
      </c>
      <c r="EH30">
        <v>-39.73822500000001</v>
      </c>
      <c r="EI30">
        <v>1311.320357142857</v>
      </c>
      <c r="EJ30">
        <v>1350.354285714286</v>
      </c>
      <c r="EK30">
        <v>1.07669</v>
      </c>
      <c r="EL30">
        <v>1325.911428571428</v>
      </c>
      <c r="EM30">
        <v>18.10068571428571</v>
      </c>
      <c r="EN30">
        <v>1.732756428571429</v>
      </c>
      <c r="EO30">
        <v>1.635472142857143</v>
      </c>
      <c r="EP30">
        <v>15.19303928571429</v>
      </c>
      <c r="EQ30">
        <v>14.29716071428572</v>
      </c>
      <c r="ER30">
        <v>2000.011785714285</v>
      </c>
      <c r="ES30">
        <v>0.9800000000000001</v>
      </c>
      <c r="ET30">
        <v>0.0200001</v>
      </c>
      <c r="EU30">
        <v>0</v>
      </c>
      <c r="EV30">
        <v>173.9528571428571</v>
      </c>
      <c r="EW30">
        <v>5.00078</v>
      </c>
      <c r="EX30">
        <v>4941.78</v>
      </c>
      <c r="EY30">
        <v>16379.73214285714</v>
      </c>
      <c r="EZ30">
        <v>42.11128571428571</v>
      </c>
      <c r="FA30">
        <v>43.73875</v>
      </c>
      <c r="FB30">
        <v>42.89932142857141</v>
      </c>
      <c r="FC30">
        <v>42.68503571428572</v>
      </c>
      <c r="FD30">
        <v>42.75639285714284</v>
      </c>
      <c r="FE30">
        <v>1955.111785714285</v>
      </c>
      <c r="FF30">
        <v>39.9</v>
      </c>
      <c r="FG30">
        <v>0</v>
      </c>
      <c r="FH30">
        <v>1686160410.2</v>
      </c>
      <c r="FI30">
        <v>0</v>
      </c>
      <c r="FJ30">
        <v>2.944923144974894</v>
      </c>
      <c r="FK30">
        <v>0.01263640086313842</v>
      </c>
      <c r="FL30">
        <v>18.78721080757181</v>
      </c>
      <c r="FM30">
        <v>39349.15634366781</v>
      </c>
      <c r="FN30">
        <v>15</v>
      </c>
      <c r="FO30">
        <v>1686237652.1</v>
      </c>
      <c r="FP30" t="s">
        <v>431</v>
      </c>
      <c r="FQ30">
        <v>1686237637.6</v>
      </c>
      <c r="FR30">
        <v>1686237652.1</v>
      </c>
      <c r="FS30">
        <v>1</v>
      </c>
      <c r="FT30">
        <v>0.184</v>
      </c>
      <c r="FU30">
        <v>-0.079</v>
      </c>
      <c r="FV30">
        <v>-1.228</v>
      </c>
      <c r="FW30">
        <v>-0.379</v>
      </c>
      <c r="FX30">
        <v>962</v>
      </c>
      <c r="FY30">
        <v>1</v>
      </c>
      <c r="FZ30">
        <v>0.05</v>
      </c>
      <c r="GA30">
        <v>0.15</v>
      </c>
      <c r="GB30">
        <v>-3.898458269822351</v>
      </c>
      <c r="GC30">
        <v>-0.02264324671479932</v>
      </c>
      <c r="GD30">
        <v>28.42463631231167</v>
      </c>
      <c r="GE30">
        <v>1</v>
      </c>
      <c r="GF30">
        <v>0.763631638792186</v>
      </c>
      <c r="GG30">
        <v>0.002468491922805854</v>
      </c>
      <c r="GH30">
        <v>0.6702567640186915</v>
      </c>
      <c r="GI30">
        <v>1</v>
      </c>
      <c r="GJ30">
        <v>2</v>
      </c>
      <c r="GK30">
        <v>2</v>
      </c>
      <c r="GL30" t="s">
        <v>432</v>
      </c>
      <c r="GM30">
        <v>3.10187</v>
      </c>
      <c r="GN30">
        <v>2.75792</v>
      </c>
      <c r="GO30">
        <v>0.189277</v>
      </c>
      <c r="GP30">
        <v>0.19265</v>
      </c>
      <c r="GQ30">
        <v>0.0935285</v>
      </c>
      <c r="GR30">
        <v>0.0889088</v>
      </c>
      <c r="GS30">
        <v>20815.7</v>
      </c>
      <c r="GT30">
        <v>20383.3</v>
      </c>
      <c r="GU30">
        <v>26230.8</v>
      </c>
      <c r="GV30">
        <v>25596.3</v>
      </c>
      <c r="GW30">
        <v>38169</v>
      </c>
      <c r="GX30">
        <v>35359.7</v>
      </c>
      <c r="GY30">
        <v>45868</v>
      </c>
      <c r="GZ30">
        <v>41981.8</v>
      </c>
      <c r="HA30">
        <v>1.86022</v>
      </c>
      <c r="HB30">
        <v>1.79107</v>
      </c>
      <c r="HC30">
        <v>0.0364743</v>
      </c>
      <c r="HD30">
        <v>0</v>
      </c>
      <c r="HE30">
        <v>27.4176</v>
      </c>
      <c r="HF30">
        <v>999.9</v>
      </c>
      <c r="HG30">
        <v>32.8</v>
      </c>
      <c r="HH30">
        <v>39.1</v>
      </c>
      <c r="HI30">
        <v>25.6432</v>
      </c>
      <c r="HJ30">
        <v>61.5658</v>
      </c>
      <c r="HK30">
        <v>27.9287</v>
      </c>
      <c r="HL30">
        <v>1</v>
      </c>
      <c r="HM30">
        <v>0.335656</v>
      </c>
      <c r="HN30">
        <v>3.30013</v>
      </c>
      <c r="HO30">
        <v>20.2748</v>
      </c>
      <c r="HP30">
        <v>5.21235</v>
      </c>
      <c r="HQ30">
        <v>11.98</v>
      </c>
      <c r="HR30">
        <v>4.96365</v>
      </c>
      <c r="HS30">
        <v>3.27405</v>
      </c>
      <c r="HT30">
        <v>9999</v>
      </c>
      <c r="HU30">
        <v>9999</v>
      </c>
      <c r="HV30">
        <v>9999</v>
      </c>
      <c r="HW30">
        <v>63.1</v>
      </c>
      <c r="HX30">
        <v>1.86396</v>
      </c>
      <c r="HY30">
        <v>1.86019</v>
      </c>
      <c r="HZ30">
        <v>1.85844</v>
      </c>
      <c r="IA30">
        <v>1.85979</v>
      </c>
      <c r="IB30">
        <v>1.8598</v>
      </c>
      <c r="IC30">
        <v>1.85837</v>
      </c>
      <c r="ID30">
        <v>1.85745</v>
      </c>
      <c r="IE30">
        <v>1.85234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-2.1</v>
      </c>
      <c r="IT30">
        <v>-0.4195</v>
      </c>
      <c r="IU30">
        <v>-0.978965299820194</v>
      </c>
      <c r="IV30">
        <v>-0.0009990091014681097</v>
      </c>
      <c r="IW30">
        <v>2.104149348677739E-07</v>
      </c>
      <c r="IX30">
        <v>-7.744919442628664E-11</v>
      </c>
      <c r="IY30">
        <v>-0.2997322961878402</v>
      </c>
      <c r="IZ30">
        <v>-0.02716134682049196</v>
      </c>
      <c r="JA30">
        <v>0.00140419417660109</v>
      </c>
      <c r="JB30">
        <v>-1.682636133130545E-05</v>
      </c>
      <c r="JC30">
        <v>3</v>
      </c>
      <c r="JD30">
        <v>2001</v>
      </c>
      <c r="JE30">
        <v>1</v>
      </c>
      <c r="JF30">
        <v>25</v>
      </c>
      <c r="JG30">
        <v>-1287.1</v>
      </c>
      <c r="JH30">
        <v>-1287.4</v>
      </c>
      <c r="JI30">
        <v>2.95898</v>
      </c>
      <c r="JJ30">
        <v>2.63062</v>
      </c>
      <c r="JK30">
        <v>1.49658</v>
      </c>
      <c r="JL30">
        <v>2.38281</v>
      </c>
      <c r="JM30">
        <v>1.54907</v>
      </c>
      <c r="JN30">
        <v>2.44141</v>
      </c>
      <c r="JO30">
        <v>41.8223</v>
      </c>
      <c r="JP30">
        <v>14.7362</v>
      </c>
      <c r="JQ30">
        <v>18</v>
      </c>
      <c r="JR30">
        <v>494.781</v>
      </c>
      <c r="JS30">
        <v>464.85</v>
      </c>
      <c r="JT30">
        <v>23.4422</v>
      </c>
      <c r="JU30">
        <v>31.4029</v>
      </c>
      <c r="JV30">
        <v>30.0001</v>
      </c>
      <c r="JW30">
        <v>31.4936</v>
      </c>
      <c r="JX30">
        <v>31.4525</v>
      </c>
      <c r="JY30">
        <v>59.4764</v>
      </c>
      <c r="JZ30">
        <v>26.0069</v>
      </c>
      <c r="KA30">
        <v>0</v>
      </c>
      <c r="KB30">
        <v>23.4308</v>
      </c>
      <c r="KC30">
        <v>1374.03</v>
      </c>
      <c r="KD30">
        <v>18.21</v>
      </c>
      <c r="KE30">
        <v>100.236</v>
      </c>
      <c r="KF30">
        <v>99.85680000000001</v>
      </c>
    </row>
    <row r="31" spans="1:292">
      <c r="A31">
        <v>11</v>
      </c>
      <c r="B31">
        <v>1686160415</v>
      </c>
      <c r="C31">
        <v>49.5</v>
      </c>
      <c r="D31" t="s">
        <v>455</v>
      </c>
      <c r="E31" t="s">
        <v>456</v>
      </c>
      <c r="F31">
        <v>5</v>
      </c>
      <c r="G31" t="s">
        <v>428</v>
      </c>
      <c r="H31">
        <v>1686160407.481482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1383.740328668078</v>
      </c>
      <c r="AJ31">
        <v>1353.611393939394</v>
      </c>
      <c r="AK31">
        <v>3.447808702573526</v>
      </c>
      <c r="AL31">
        <v>66.65959030394622</v>
      </c>
      <c r="AM31">
        <f>(AO31 - AN31 + DX31*1E3/(8.314*(DZ31+273.15)) * AQ31/DW31 * AP31) * DW31/(100*DK31) * 1000/(1000 - AO31)</f>
        <v>0</v>
      </c>
      <c r="AN31">
        <v>18.12085318715078</v>
      </c>
      <c r="AO31">
        <v>19.15911454545455</v>
      </c>
      <c r="AP31">
        <v>-2.523426925795686E-06</v>
      </c>
      <c r="AQ31">
        <v>105.1270775011947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1.65</v>
      </c>
      <c r="DL31">
        <v>0.5</v>
      </c>
      <c r="DM31" t="s">
        <v>430</v>
      </c>
      <c r="DN31">
        <v>2</v>
      </c>
      <c r="DO31" t="b">
        <v>1</v>
      </c>
      <c r="DP31">
        <v>1686160407.481482</v>
      </c>
      <c r="DQ31">
        <v>1303.973703703704</v>
      </c>
      <c r="DR31">
        <v>1343.712222222222</v>
      </c>
      <c r="DS31">
        <v>19.16788148148148</v>
      </c>
      <c r="DT31">
        <v>18.10592592592593</v>
      </c>
      <c r="DU31">
        <v>1306.070370370371</v>
      </c>
      <c r="DV31">
        <v>19.58734814814815</v>
      </c>
      <c r="DW31">
        <v>499.991</v>
      </c>
      <c r="DX31">
        <v>90.3546</v>
      </c>
      <c r="DY31">
        <v>0.09996150000000001</v>
      </c>
      <c r="DZ31">
        <v>26.81485925925926</v>
      </c>
      <c r="EA31">
        <v>28.01097777777777</v>
      </c>
      <c r="EB31">
        <v>999.9000000000001</v>
      </c>
      <c r="EC31">
        <v>0</v>
      </c>
      <c r="ED31">
        <v>0</v>
      </c>
      <c r="EE31">
        <v>9990.444444444445</v>
      </c>
      <c r="EF31">
        <v>0</v>
      </c>
      <c r="EG31">
        <v>711.1215185185188</v>
      </c>
      <c r="EH31">
        <v>-39.73938888888889</v>
      </c>
      <c r="EI31">
        <v>1329.456296296296</v>
      </c>
      <c r="EJ31">
        <v>1368.491481481482</v>
      </c>
      <c r="EK31">
        <v>1.061969259259259</v>
      </c>
      <c r="EL31">
        <v>1343.712222222222</v>
      </c>
      <c r="EM31">
        <v>18.10592592592593</v>
      </c>
      <c r="EN31">
        <v>1.731907037037037</v>
      </c>
      <c r="EO31">
        <v>1.635952222222222</v>
      </c>
      <c r="EP31">
        <v>15.18540740740741</v>
      </c>
      <c r="EQ31">
        <v>14.30168888888889</v>
      </c>
      <c r="ER31">
        <v>2000.006296296296</v>
      </c>
      <c r="ES31">
        <v>0.98</v>
      </c>
      <c r="ET31">
        <v>0.0200001</v>
      </c>
      <c r="EU31">
        <v>0</v>
      </c>
      <c r="EV31">
        <v>173.9192962962963</v>
      </c>
      <c r="EW31">
        <v>5.00078</v>
      </c>
      <c r="EX31">
        <v>4962.03962962963</v>
      </c>
      <c r="EY31">
        <v>16379.67777777778</v>
      </c>
      <c r="EZ31">
        <v>42.1154074074074</v>
      </c>
      <c r="FA31">
        <v>43.73833333333333</v>
      </c>
      <c r="FB31">
        <v>42.9511111111111</v>
      </c>
      <c r="FC31">
        <v>42.72196296296296</v>
      </c>
      <c r="FD31">
        <v>42.7821111111111</v>
      </c>
      <c r="FE31">
        <v>1955.106296296296</v>
      </c>
      <c r="FF31">
        <v>39.9</v>
      </c>
      <c r="FG31">
        <v>0</v>
      </c>
      <c r="FH31">
        <v>1686160415</v>
      </c>
      <c r="FI31">
        <v>0</v>
      </c>
      <c r="FJ31">
        <v>3.053812162485065</v>
      </c>
      <c r="FK31">
        <v>0.01387577981618818</v>
      </c>
      <c r="FL31">
        <v>18.52879386102651</v>
      </c>
      <c r="FM31">
        <v>39327.26855467942</v>
      </c>
      <c r="FN31">
        <v>15</v>
      </c>
      <c r="FO31">
        <v>1686237652.1</v>
      </c>
      <c r="FP31" t="s">
        <v>431</v>
      </c>
      <c r="FQ31">
        <v>1686237637.6</v>
      </c>
      <c r="FR31">
        <v>1686237652.1</v>
      </c>
      <c r="FS31">
        <v>1</v>
      </c>
      <c r="FT31">
        <v>0.184</v>
      </c>
      <c r="FU31">
        <v>-0.079</v>
      </c>
      <c r="FV31">
        <v>-1.228</v>
      </c>
      <c r="FW31">
        <v>-0.379</v>
      </c>
      <c r="FX31">
        <v>962</v>
      </c>
      <c r="FY31">
        <v>1</v>
      </c>
      <c r="FZ31">
        <v>0.05</v>
      </c>
      <c r="GA31">
        <v>0.15</v>
      </c>
      <c r="GB31">
        <v>-3.92455937124595</v>
      </c>
      <c r="GC31">
        <v>-0.02287365482364876</v>
      </c>
      <c r="GD31">
        <v>28.43076516848135</v>
      </c>
      <c r="GE31">
        <v>1</v>
      </c>
      <c r="GF31">
        <v>0.7638356673524033</v>
      </c>
      <c r="GG31">
        <v>0.002469389768616117</v>
      </c>
      <c r="GH31">
        <v>0.6700557122305573</v>
      </c>
      <c r="GI31">
        <v>1</v>
      </c>
      <c r="GJ31">
        <v>2</v>
      </c>
      <c r="GK31">
        <v>2</v>
      </c>
      <c r="GL31" t="s">
        <v>432</v>
      </c>
      <c r="GM31">
        <v>3.1019</v>
      </c>
      <c r="GN31">
        <v>2.75797</v>
      </c>
      <c r="GO31">
        <v>0.190756</v>
      </c>
      <c r="GP31">
        <v>0.194088</v>
      </c>
      <c r="GQ31">
        <v>0.093516</v>
      </c>
      <c r="GR31">
        <v>0.0889701</v>
      </c>
      <c r="GS31">
        <v>20777.8</v>
      </c>
      <c r="GT31">
        <v>20347</v>
      </c>
      <c r="GU31">
        <v>26230.9</v>
      </c>
      <c r="GV31">
        <v>25596.3</v>
      </c>
      <c r="GW31">
        <v>38169.6</v>
      </c>
      <c r="GX31">
        <v>35357.6</v>
      </c>
      <c r="GY31">
        <v>45867.9</v>
      </c>
      <c r="GZ31">
        <v>41981.9</v>
      </c>
      <c r="HA31">
        <v>1.8603</v>
      </c>
      <c r="HB31">
        <v>1.79102</v>
      </c>
      <c r="HC31">
        <v>0.0362583</v>
      </c>
      <c r="HD31">
        <v>0</v>
      </c>
      <c r="HE31">
        <v>27.4185</v>
      </c>
      <c r="HF31">
        <v>999.9</v>
      </c>
      <c r="HG31">
        <v>32.8</v>
      </c>
      <c r="HH31">
        <v>39.2</v>
      </c>
      <c r="HI31">
        <v>25.7809</v>
      </c>
      <c r="HJ31">
        <v>61.8158</v>
      </c>
      <c r="HK31">
        <v>28.0128</v>
      </c>
      <c r="HL31">
        <v>1</v>
      </c>
      <c r="HM31">
        <v>0.335755</v>
      </c>
      <c r="HN31">
        <v>3.30405</v>
      </c>
      <c r="HO31">
        <v>20.2744</v>
      </c>
      <c r="HP31">
        <v>5.21295</v>
      </c>
      <c r="HQ31">
        <v>11.98</v>
      </c>
      <c r="HR31">
        <v>4.96365</v>
      </c>
      <c r="HS31">
        <v>3.27423</v>
      </c>
      <c r="HT31">
        <v>9999</v>
      </c>
      <c r="HU31">
        <v>9999</v>
      </c>
      <c r="HV31">
        <v>9999</v>
      </c>
      <c r="HW31">
        <v>63.1</v>
      </c>
      <c r="HX31">
        <v>1.86396</v>
      </c>
      <c r="HY31">
        <v>1.86019</v>
      </c>
      <c r="HZ31">
        <v>1.85845</v>
      </c>
      <c r="IA31">
        <v>1.85979</v>
      </c>
      <c r="IB31">
        <v>1.85982</v>
      </c>
      <c r="IC31">
        <v>1.85837</v>
      </c>
      <c r="ID31">
        <v>1.85745</v>
      </c>
      <c r="IE31">
        <v>1.85234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-2.12</v>
      </c>
      <c r="IT31">
        <v>-0.4195</v>
      </c>
      <c r="IU31">
        <v>-0.978965299820194</v>
      </c>
      <c r="IV31">
        <v>-0.0009990091014681097</v>
      </c>
      <c r="IW31">
        <v>2.104149348677739E-07</v>
      </c>
      <c r="IX31">
        <v>-7.744919442628664E-11</v>
      </c>
      <c r="IY31">
        <v>-0.2997322961878402</v>
      </c>
      <c r="IZ31">
        <v>-0.02716134682049196</v>
      </c>
      <c r="JA31">
        <v>0.00140419417660109</v>
      </c>
      <c r="JB31">
        <v>-1.682636133130545E-05</v>
      </c>
      <c r="JC31">
        <v>3</v>
      </c>
      <c r="JD31">
        <v>2001</v>
      </c>
      <c r="JE31">
        <v>1</v>
      </c>
      <c r="JF31">
        <v>25</v>
      </c>
      <c r="JG31">
        <v>-1287</v>
      </c>
      <c r="JH31">
        <v>-1287.3</v>
      </c>
      <c r="JI31">
        <v>2.9895</v>
      </c>
      <c r="JJ31">
        <v>2.63672</v>
      </c>
      <c r="JK31">
        <v>1.49658</v>
      </c>
      <c r="JL31">
        <v>2.38281</v>
      </c>
      <c r="JM31">
        <v>1.54907</v>
      </c>
      <c r="JN31">
        <v>2.35596</v>
      </c>
      <c r="JO31">
        <v>41.8223</v>
      </c>
      <c r="JP31">
        <v>14.7274</v>
      </c>
      <c r="JQ31">
        <v>18</v>
      </c>
      <c r="JR31">
        <v>494.823</v>
      </c>
      <c r="JS31">
        <v>464.818</v>
      </c>
      <c r="JT31">
        <v>23.427</v>
      </c>
      <c r="JU31">
        <v>31.4017</v>
      </c>
      <c r="JV31">
        <v>30</v>
      </c>
      <c r="JW31">
        <v>31.4932</v>
      </c>
      <c r="JX31">
        <v>31.4525</v>
      </c>
      <c r="JY31">
        <v>59.984</v>
      </c>
      <c r="JZ31">
        <v>25.7214</v>
      </c>
      <c r="KA31">
        <v>0</v>
      </c>
      <c r="KB31">
        <v>23.4203</v>
      </c>
      <c r="KC31">
        <v>1387.44</v>
      </c>
      <c r="KD31">
        <v>18.2314</v>
      </c>
      <c r="KE31">
        <v>100.236</v>
      </c>
      <c r="KF31">
        <v>99.8569</v>
      </c>
    </row>
    <row r="32" spans="1:292">
      <c r="A32">
        <v>12</v>
      </c>
      <c r="B32">
        <v>1686160420.5</v>
      </c>
      <c r="C32">
        <v>55</v>
      </c>
      <c r="D32" t="s">
        <v>457</v>
      </c>
      <c r="E32" t="s">
        <v>458</v>
      </c>
      <c r="F32">
        <v>5</v>
      </c>
      <c r="G32" t="s">
        <v>428</v>
      </c>
      <c r="H32">
        <v>1686160413.037037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1401.728214538656</v>
      </c>
      <c r="AJ32">
        <v>1372.239757575757</v>
      </c>
      <c r="AK32">
        <v>3.362346258791784</v>
      </c>
      <c r="AL32">
        <v>66.65959030394622</v>
      </c>
      <c r="AM32">
        <f>(AO32 - AN32 + DX32*1E3/(8.314*(DZ32+273.15)) * AQ32/DW32 * AP32) * DW32/(100*DK32) * 1000/(1000 - AO32)</f>
        <v>0</v>
      </c>
      <c r="AN32">
        <v>18.16541738723114</v>
      </c>
      <c r="AO32">
        <v>19.16481696969696</v>
      </c>
      <c r="AP32">
        <v>5.330216214626193E-06</v>
      </c>
      <c r="AQ32">
        <v>105.1270775011947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1.65</v>
      </c>
      <c r="DL32">
        <v>0.5</v>
      </c>
      <c r="DM32" t="s">
        <v>430</v>
      </c>
      <c r="DN32">
        <v>2</v>
      </c>
      <c r="DO32" t="b">
        <v>1</v>
      </c>
      <c r="DP32">
        <v>1686160413.037037</v>
      </c>
      <c r="DQ32">
        <v>1322.671111111111</v>
      </c>
      <c r="DR32">
        <v>1362.18925925926</v>
      </c>
      <c r="DS32">
        <v>19.1616962962963</v>
      </c>
      <c r="DT32">
        <v>18.12908518518518</v>
      </c>
      <c r="DU32">
        <v>1324.782592592593</v>
      </c>
      <c r="DV32">
        <v>19.58121851851852</v>
      </c>
      <c r="DW32">
        <v>500.0247407407408</v>
      </c>
      <c r="DX32">
        <v>90.35516296296294</v>
      </c>
      <c r="DY32">
        <v>0.09999210000000001</v>
      </c>
      <c r="DZ32">
        <v>26.81162962962963</v>
      </c>
      <c r="EA32">
        <v>28.01385185185185</v>
      </c>
      <c r="EB32">
        <v>999.9000000000001</v>
      </c>
      <c r="EC32">
        <v>0</v>
      </c>
      <c r="ED32">
        <v>0</v>
      </c>
      <c r="EE32">
        <v>9989.267037037036</v>
      </c>
      <c r="EF32">
        <v>0</v>
      </c>
      <c r="EG32">
        <v>715.1362962962962</v>
      </c>
      <c r="EH32">
        <v>-39.51896296296296</v>
      </c>
      <c r="EI32">
        <v>1348.50962962963</v>
      </c>
      <c r="EJ32">
        <v>1387.341111111111</v>
      </c>
      <c r="EK32">
        <v>1.032628962962963</v>
      </c>
      <c r="EL32">
        <v>1362.18925925926</v>
      </c>
      <c r="EM32">
        <v>18.12908518518518</v>
      </c>
      <c r="EN32">
        <v>1.731359259259259</v>
      </c>
      <c r="EO32">
        <v>1.638055185185185</v>
      </c>
      <c r="EP32">
        <v>15.18047777777778</v>
      </c>
      <c r="EQ32">
        <v>14.32151481481482</v>
      </c>
      <c r="ER32">
        <v>2000.01</v>
      </c>
      <c r="ES32">
        <v>0.9799998888888888</v>
      </c>
      <c r="ET32">
        <v>0.02000021111111111</v>
      </c>
      <c r="EU32">
        <v>0</v>
      </c>
      <c r="EV32">
        <v>173.9310000000001</v>
      </c>
      <c r="EW32">
        <v>5.00078</v>
      </c>
      <c r="EX32">
        <v>4991.409629629629</v>
      </c>
      <c r="EY32">
        <v>16379.71111111111</v>
      </c>
      <c r="EZ32">
        <v>42.11770370370369</v>
      </c>
      <c r="FA32">
        <v>43.729</v>
      </c>
      <c r="FB32">
        <v>42.98814814814815</v>
      </c>
      <c r="FC32">
        <v>42.73348148148147</v>
      </c>
      <c r="FD32">
        <v>42.79599999999999</v>
      </c>
      <c r="FE32">
        <v>1955.11</v>
      </c>
      <c r="FF32">
        <v>39.9</v>
      </c>
      <c r="FG32">
        <v>0</v>
      </c>
      <c r="FH32">
        <v>1686160421</v>
      </c>
      <c r="FI32">
        <v>0</v>
      </c>
      <c r="FJ32">
        <v>3.189830378034222</v>
      </c>
      <c r="FK32">
        <v>0.01542475042707962</v>
      </c>
      <c r="FL32">
        <v>18.20632570677719</v>
      </c>
      <c r="FM32">
        <v>39299.9720035018</v>
      </c>
      <c r="FN32">
        <v>15</v>
      </c>
      <c r="FO32">
        <v>1686237652.1</v>
      </c>
      <c r="FP32" t="s">
        <v>431</v>
      </c>
      <c r="FQ32">
        <v>1686237637.6</v>
      </c>
      <c r="FR32">
        <v>1686237652.1</v>
      </c>
      <c r="FS32">
        <v>1</v>
      </c>
      <c r="FT32">
        <v>0.184</v>
      </c>
      <c r="FU32">
        <v>-0.079</v>
      </c>
      <c r="FV32">
        <v>-1.228</v>
      </c>
      <c r="FW32">
        <v>-0.379</v>
      </c>
      <c r="FX32">
        <v>962</v>
      </c>
      <c r="FY32">
        <v>1</v>
      </c>
      <c r="FZ32">
        <v>0.05</v>
      </c>
      <c r="GA32">
        <v>0.15</v>
      </c>
      <c r="GB32">
        <v>-3.945448691033104</v>
      </c>
      <c r="GC32">
        <v>-0.02305802109440183</v>
      </c>
      <c r="GD32">
        <v>28.43520942272681</v>
      </c>
      <c r="GE32">
        <v>1</v>
      </c>
      <c r="GF32">
        <v>0.7639822083193536</v>
      </c>
      <c r="GG32">
        <v>0.002469937600924526</v>
      </c>
      <c r="GH32">
        <v>0.6698836335133095</v>
      </c>
      <c r="GI32">
        <v>1</v>
      </c>
      <c r="GJ32">
        <v>2</v>
      </c>
      <c r="GK32">
        <v>2</v>
      </c>
      <c r="GL32" t="s">
        <v>432</v>
      </c>
      <c r="GM32">
        <v>3.10194</v>
      </c>
      <c r="GN32">
        <v>2.75812</v>
      </c>
      <c r="GO32">
        <v>0.192332</v>
      </c>
      <c r="GP32">
        <v>0.195567</v>
      </c>
      <c r="GQ32">
        <v>0.0935496</v>
      </c>
      <c r="GR32">
        <v>0.0893337</v>
      </c>
      <c r="GS32">
        <v>20737.2</v>
      </c>
      <c r="GT32">
        <v>20309.9</v>
      </c>
      <c r="GU32">
        <v>26230.8</v>
      </c>
      <c r="GV32">
        <v>25596.7</v>
      </c>
      <c r="GW32">
        <v>38168.3</v>
      </c>
      <c r="GX32">
        <v>35343.9</v>
      </c>
      <c r="GY32">
        <v>45867.7</v>
      </c>
      <c r="GZ32">
        <v>41982.2</v>
      </c>
      <c r="HA32">
        <v>1.86042</v>
      </c>
      <c r="HB32">
        <v>1.7914</v>
      </c>
      <c r="HC32">
        <v>0.0366271</v>
      </c>
      <c r="HD32">
        <v>0</v>
      </c>
      <c r="HE32">
        <v>27.4199</v>
      </c>
      <c r="HF32">
        <v>999.9</v>
      </c>
      <c r="HG32">
        <v>32.8</v>
      </c>
      <c r="HH32">
        <v>39.1</v>
      </c>
      <c r="HI32">
        <v>25.6457</v>
      </c>
      <c r="HJ32">
        <v>61.5858</v>
      </c>
      <c r="HK32">
        <v>27.8726</v>
      </c>
      <c r="HL32">
        <v>1</v>
      </c>
      <c r="HM32">
        <v>0.335473</v>
      </c>
      <c r="HN32">
        <v>3.30031</v>
      </c>
      <c r="HO32">
        <v>20.2746</v>
      </c>
      <c r="HP32">
        <v>5.21295</v>
      </c>
      <c r="HQ32">
        <v>11.98</v>
      </c>
      <c r="HR32">
        <v>4.9637</v>
      </c>
      <c r="HS32">
        <v>3.2743</v>
      </c>
      <c r="HT32">
        <v>9999</v>
      </c>
      <c r="HU32">
        <v>9999</v>
      </c>
      <c r="HV32">
        <v>9999</v>
      </c>
      <c r="HW32">
        <v>63.1</v>
      </c>
      <c r="HX32">
        <v>1.86399</v>
      </c>
      <c r="HY32">
        <v>1.86016</v>
      </c>
      <c r="HZ32">
        <v>1.85845</v>
      </c>
      <c r="IA32">
        <v>1.85978</v>
      </c>
      <c r="IB32">
        <v>1.85979</v>
      </c>
      <c r="IC32">
        <v>1.85837</v>
      </c>
      <c r="ID32">
        <v>1.85745</v>
      </c>
      <c r="IE32">
        <v>1.8523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-2.14</v>
      </c>
      <c r="IT32">
        <v>-0.4195</v>
      </c>
      <c r="IU32">
        <v>-0.978965299820194</v>
      </c>
      <c r="IV32">
        <v>-0.0009990091014681097</v>
      </c>
      <c r="IW32">
        <v>2.104149348677739E-07</v>
      </c>
      <c r="IX32">
        <v>-7.744919442628664E-11</v>
      </c>
      <c r="IY32">
        <v>-0.2997322961878402</v>
      </c>
      <c r="IZ32">
        <v>-0.02716134682049196</v>
      </c>
      <c r="JA32">
        <v>0.00140419417660109</v>
      </c>
      <c r="JB32">
        <v>-1.682636133130545E-05</v>
      </c>
      <c r="JC32">
        <v>3</v>
      </c>
      <c r="JD32">
        <v>2001</v>
      </c>
      <c r="JE32">
        <v>1</v>
      </c>
      <c r="JF32">
        <v>25</v>
      </c>
      <c r="JG32">
        <v>-1287</v>
      </c>
      <c r="JH32">
        <v>-1287.2</v>
      </c>
      <c r="JI32">
        <v>3.02246</v>
      </c>
      <c r="JJ32">
        <v>2.63062</v>
      </c>
      <c r="JK32">
        <v>1.49658</v>
      </c>
      <c r="JL32">
        <v>2.38281</v>
      </c>
      <c r="JM32">
        <v>1.54907</v>
      </c>
      <c r="JN32">
        <v>2.38525</v>
      </c>
      <c r="JO32">
        <v>41.8223</v>
      </c>
      <c r="JP32">
        <v>14.7362</v>
      </c>
      <c r="JQ32">
        <v>18</v>
      </c>
      <c r="JR32">
        <v>494.881</v>
      </c>
      <c r="JS32">
        <v>465.038</v>
      </c>
      <c r="JT32">
        <v>23.414</v>
      </c>
      <c r="JU32">
        <v>31.4001</v>
      </c>
      <c r="JV32">
        <v>30</v>
      </c>
      <c r="JW32">
        <v>31.4909</v>
      </c>
      <c r="JX32">
        <v>31.4498</v>
      </c>
      <c r="JY32">
        <v>60.6421</v>
      </c>
      <c r="JZ32">
        <v>25.7214</v>
      </c>
      <c r="KA32">
        <v>0</v>
      </c>
      <c r="KB32">
        <v>23.4088</v>
      </c>
      <c r="KC32">
        <v>1407.97</v>
      </c>
      <c r="KD32">
        <v>18.2326</v>
      </c>
      <c r="KE32">
        <v>100.236</v>
      </c>
      <c r="KF32">
        <v>99.858</v>
      </c>
    </row>
    <row r="33" spans="1:292">
      <c r="A33">
        <v>13</v>
      </c>
      <c r="B33">
        <v>1686160425</v>
      </c>
      <c r="C33">
        <v>59.5</v>
      </c>
      <c r="D33" t="s">
        <v>459</v>
      </c>
      <c r="E33" t="s">
        <v>460</v>
      </c>
      <c r="F33">
        <v>5</v>
      </c>
      <c r="G33" t="s">
        <v>428</v>
      </c>
      <c r="H33">
        <v>1686160417.481482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1416.919571587005</v>
      </c>
      <c r="AJ33">
        <v>1387.17896969697</v>
      </c>
      <c r="AK33">
        <v>3.325159245828621</v>
      </c>
      <c r="AL33">
        <v>66.65959030394622</v>
      </c>
      <c r="AM33">
        <f>(AO33 - AN33 + DX33*1E3/(8.314*(DZ33+273.15)) * AQ33/DW33 * AP33) * DW33/(100*DK33) * 1000/(1000 - AO33)</f>
        <v>0</v>
      </c>
      <c r="AN33">
        <v>18.23772801853387</v>
      </c>
      <c r="AO33">
        <v>19.19990606060606</v>
      </c>
      <c r="AP33">
        <v>0.007947391989754655</v>
      </c>
      <c r="AQ33">
        <v>105.1270775011947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1.65</v>
      </c>
      <c r="DL33">
        <v>0.5</v>
      </c>
      <c r="DM33" t="s">
        <v>430</v>
      </c>
      <c r="DN33">
        <v>2</v>
      </c>
      <c r="DO33" t="b">
        <v>1</v>
      </c>
      <c r="DP33">
        <v>1686160417.481482</v>
      </c>
      <c r="DQ33">
        <v>1337.495185185185</v>
      </c>
      <c r="DR33">
        <v>1376.746296296296</v>
      </c>
      <c r="DS33">
        <v>19.16735185185185</v>
      </c>
      <c r="DT33">
        <v>18.17030740740741</v>
      </c>
      <c r="DU33">
        <v>1339.62037037037</v>
      </c>
      <c r="DV33">
        <v>19.58682222222222</v>
      </c>
      <c r="DW33">
        <v>500.0163333333334</v>
      </c>
      <c r="DX33">
        <v>90.35511481481483</v>
      </c>
      <c r="DY33">
        <v>0.1000356</v>
      </c>
      <c r="DZ33">
        <v>26.81052962962963</v>
      </c>
      <c r="EA33">
        <v>28.00982962962964</v>
      </c>
      <c r="EB33">
        <v>999.9000000000001</v>
      </c>
      <c r="EC33">
        <v>0</v>
      </c>
      <c r="ED33">
        <v>0</v>
      </c>
      <c r="EE33">
        <v>9987.484814814814</v>
      </c>
      <c r="EF33">
        <v>0</v>
      </c>
      <c r="EG33">
        <v>746.0205185185185</v>
      </c>
      <c r="EH33">
        <v>-39.25152222222222</v>
      </c>
      <c r="EI33">
        <v>1363.631851851852</v>
      </c>
      <c r="EJ33">
        <v>1402.226296296296</v>
      </c>
      <c r="EK33">
        <v>0.9970565185185186</v>
      </c>
      <c r="EL33">
        <v>1376.746296296296</v>
      </c>
      <c r="EM33">
        <v>18.17030740740741</v>
      </c>
      <c r="EN33">
        <v>1.731868888888889</v>
      </c>
      <c r="EO33">
        <v>1.641779259259259</v>
      </c>
      <c r="EP33">
        <v>15.18505185185185</v>
      </c>
      <c r="EQ33">
        <v>14.35658148148148</v>
      </c>
      <c r="ER33">
        <v>2000.00037037037</v>
      </c>
      <c r="ES33">
        <v>0.9799995555555555</v>
      </c>
      <c r="ET33">
        <v>0.02000054444444445</v>
      </c>
      <c r="EU33">
        <v>0</v>
      </c>
      <c r="EV33">
        <v>173.9827407407408</v>
      </c>
      <c r="EW33">
        <v>5.00078</v>
      </c>
      <c r="EX33">
        <v>5038.647407407408</v>
      </c>
      <c r="EY33">
        <v>16379.63333333334</v>
      </c>
      <c r="EZ33">
        <v>42.11303703703702</v>
      </c>
      <c r="FA33">
        <v>43.72433333333333</v>
      </c>
      <c r="FB33">
        <v>43.13629629629629</v>
      </c>
      <c r="FC33">
        <v>42.74725925925924</v>
      </c>
      <c r="FD33">
        <v>42.81918518518518</v>
      </c>
      <c r="FE33">
        <v>1955.100370370371</v>
      </c>
      <c r="FF33">
        <v>39.9</v>
      </c>
      <c r="FG33">
        <v>0</v>
      </c>
      <c r="FH33">
        <v>1686160425.2</v>
      </c>
      <c r="FI33">
        <v>0</v>
      </c>
      <c r="FJ33">
        <v>3.285041258351892</v>
      </c>
      <c r="FK33">
        <v>0.01650954323561569</v>
      </c>
      <c r="FL33">
        <v>17.98125950746206</v>
      </c>
      <c r="FM33">
        <v>39280.93193875279</v>
      </c>
      <c r="FN33">
        <v>15</v>
      </c>
      <c r="FO33">
        <v>1686237652.1</v>
      </c>
      <c r="FP33" t="s">
        <v>431</v>
      </c>
      <c r="FQ33">
        <v>1686237637.6</v>
      </c>
      <c r="FR33">
        <v>1686237652.1</v>
      </c>
      <c r="FS33">
        <v>1</v>
      </c>
      <c r="FT33">
        <v>0.184</v>
      </c>
      <c r="FU33">
        <v>-0.079</v>
      </c>
      <c r="FV33">
        <v>-1.228</v>
      </c>
      <c r="FW33">
        <v>-0.379</v>
      </c>
      <c r="FX33">
        <v>962</v>
      </c>
      <c r="FY33">
        <v>1</v>
      </c>
      <c r="FZ33">
        <v>0.05</v>
      </c>
      <c r="GA33">
        <v>0.15</v>
      </c>
      <c r="GB33">
        <v>-3.966234180155518</v>
      </c>
      <c r="GC33">
        <v>-0.02324154858373326</v>
      </c>
      <c r="GD33">
        <v>28.43953405750112</v>
      </c>
      <c r="GE33">
        <v>1</v>
      </c>
      <c r="GF33">
        <v>0.7640909040286006</v>
      </c>
      <c r="GG33">
        <v>0.002470138031830182</v>
      </c>
      <c r="GH33">
        <v>0.6696993802917043</v>
      </c>
      <c r="GI33">
        <v>1</v>
      </c>
      <c r="GJ33">
        <v>2</v>
      </c>
      <c r="GK33">
        <v>2</v>
      </c>
      <c r="GL33" t="s">
        <v>432</v>
      </c>
      <c r="GM33">
        <v>3.10201</v>
      </c>
      <c r="GN33">
        <v>2.75792</v>
      </c>
      <c r="GO33">
        <v>0.193595</v>
      </c>
      <c r="GP33">
        <v>0.19686</v>
      </c>
      <c r="GQ33">
        <v>0.0936636</v>
      </c>
      <c r="GR33">
        <v>0.0893866</v>
      </c>
      <c r="GS33">
        <v>20704.7</v>
      </c>
      <c r="GT33">
        <v>20277</v>
      </c>
      <c r="GU33">
        <v>26230.7</v>
      </c>
      <c r="GV33">
        <v>25596.3</v>
      </c>
      <c r="GW33">
        <v>38163.5</v>
      </c>
      <c r="GX33">
        <v>35341.7</v>
      </c>
      <c r="GY33">
        <v>45867.6</v>
      </c>
      <c r="GZ33">
        <v>41982</v>
      </c>
      <c r="HA33">
        <v>1.8606</v>
      </c>
      <c r="HB33">
        <v>1.79137</v>
      </c>
      <c r="HC33">
        <v>0.035204</v>
      </c>
      <c r="HD33">
        <v>0</v>
      </c>
      <c r="HE33">
        <v>27.4199</v>
      </c>
      <c r="HF33">
        <v>999.9</v>
      </c>
      <c r="HG33">
        <v>32.8</v>
      </c>
      <c r="HH33">
        <v>39.1</v>
      </c>
      <c r="HI33">
        <v>25.6458</v>
      </c>
      <c r="HJ33">
        <v>61.8058</v>
      </c>
      <c r="HK33">
        <v>27.8966</v>
      </c>
      <c r="HL33">
        <v>1</v>
      </c>
      <c r="HM33">
        <v>0.335452</v>
      </c>
      <c r="HN33">
        <v>3.30894</v>
      </c>
      <c r="HO33">
        <v>20.2743</v>
      </c>
      <c r="HP33">
        <v>5.21295</v>
      </c>
      <c r="HQ33">
        <v>11.98</v>
      </c>
      <c r="HR33">
        <v>4.96375</v>
      </c>
      <c r="HS33">
        <v>3.2741</v>
      </c>
      <c r="HT33">
        <v>9999</v>
      </c>
      <c r="HU33">
        <v>9999</v>
      </c>
      <c r="HV33">
        <v>9999</v>
      </c>
      <c r="HW33">
        <v>63.1</v>
      </c>
      <c r="HX33">
        <v>1.86399</v>
      </c>
      <c r="HY33">
        <v>1.86019</v>
      </c>
      <c r="HZ33">
        <v>1.85842</v>
      </c>
      <c r="IA33">
        <v>1.85979</v>
      </c>
      <c r="IB33">
        <v>1.85978</v>
      </c>
      <c r="IC33">
        <v>1.85837</v>
      </c>
      <c r="ID33">
        <v>1.85745</v>
      </c>
      <c r="IE33">
        <v>1.85233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-2.15</v>
      </c>
      <c r="IT33">
        <v>-0.4192</v>
      </c>
      <c r="IU33">
        <v>-0.978965299820194</v>
      </c>
      <c r="IV33">
        <v>-0.0009990091014681097</v>
      </c>
      <c r="IW33">
        <v>2.104149348677739E-07</v>
      </c>
      <c r="IX33">
        <v>-7.744919442628664E-11</v>
      </c>
      <c r="IY33">
        <v>-0.2997322961878402</v>
      </c>
      <c r="IZ33">
        <v>-0.02716134682049196</v>
      </c>
      <c r="JA33">
        <v>0.00140419417660109</v>
      </c>
      <c r="JB33">
        <v>-1.682636133130545E-05</v>
      </c>
      <c r="JC33">
        <v>3</v>
      </c>
      <c r="JD33">
        <v>2001</v>
      </c>
      <c r="JE33">
        <v>1</v>
      </c>
      <c r="JF33">
        <v>25</v>
      </c>
      <c r="JG33">
        <v>-1286.9</v>
      </c>
      <c r="JH33">
        <v>-1287.1</v>
      </c>
      <c r="JI33">
        <v>3.0481</v>
      </c>
      <c r="JJ33">
        <v>2.62939</v>
      </c>
      <c r="JK33">
        <v>1.49658</v>
      </c>
      <c r="JL33">
        <v>2.38281</v>
      </c>
      <c r="JM33">
        <v>1.54907</v>
      </c>
      <c r="JN33">
        <v>2.45728</v>
      </c>
      <c r="JO33">
        <v>41.7961</v>
      </c>
      <c r="JP33">
        <v>14.7362</v>
      </c>
      <c r="JQ33">
        <v>18</v>
      </c>
      <c r="JR33">
        <v>494.986</v>
      </c>
      <c r="JS33">
        <v>465.022</v>
      </c>
      <c r="JT33">
        <v>23.4032</v>
      </c>
      <c r="JU33">
        <v>31.3976</v>
      </c>
      <c r="JV33">
        <v>30</v>
      </c>
      <c r="JW33">
        <v>31.4909</v>
      </c>
      <c r="JX33">
        <v>31.4498</v>
      </c>
      <c r="JY33">
        <v>61.157</v>
      </c>
      <c r="JZ33">
        <v>25.7214</v>
      </c>
      <c r="KA33">
        <v>0</v>
      </c>
      <c r="KB33">
        <v>23.3939</v>
      </c>
      <c r="KC33">
        <v>1421.66</v>
      </c>
      <c r="KD33">
        <v>18.2155</v>
      </c>
      <c r="KE33">
        <v>100.236</v>
      </c>
      <c r="KF33">
        <v>99.8571</v>
      </c>
    </row>
    <row r="34" spans="1:292">
      <c r="A34">
        <v>14</v>
      </c>
      <c r="B34">
        <v>1686160430</v>
      </c>
      <c r="C34">
        <v>64.5</v>
      </c>
      <c r="D34" t="s">
        <v>461</v>
      </c>
      <c r="E34" t="s">
        <v>462</v>
      </c>
      <c r="F34">
        <v>5</v>
      </c>
      <c r="G34" t="s">
        <v>428</v>
      </c>
      <c r="H34">
        <v>1686160422.196429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1434.126640854284</v>
      </c>
      <c r="AJ34">
        <v>1404.169212121212</v>
      </c>
      <c r="AK34">
        <v>3.395567655564362</v>
      </c>
      <c r="AL34">
        <v>66.65959030394622</v>
      </c>
      <c r="AM34">
        <f>(AO34 - AN34 + DX34*1E3/(8.314*(DZ34+273.15)) * AQ34/DW34 * AP34) * DW34/(100*DK34) * 1000/(1000 - AO34)</f>
        <v>0</v>
      </c>
      <c r="AN34">
        <v>18.24348868974861</v>
      </c>
      <c r="AO34">
        <v>19.21950545454545</v>
      </c>
      <c r="AP34">
        <v>0.001777770078317506</v>
      </c>
      <c r="AQ34">
        <v>105.1270775011947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1.65</v>
      </c>
      <c r="DL34">
        <v>0.5</v>
      </c>
      <c r="DM34" t="s">
        <v>430</v>
      </c>
      <c r="DN34">
        <v>2</v>
      </c>
      <c r="DO34" t="b">
        <v>1</v>
      </c>
      <c r="DP34">
        <v>1686160422.196429</v>
      </c>
      <c r="DQ34">
        <v>1353.085</v>
      </c>
      <c r="DR34">
        <v>1392.265714285714</v>
      </c>
      <c r="DS34">
        <v>19.1842</v>
      </c>
      <c r="DT34">
        <v>18.20888214285714</v>
      </c>
      <c r="DU34">
        <v>1355.223928571428</v>
      </c>
      <c r="DV34">
        <v>19.60352142857143</v>
      </c>
      <c r="DW34">
        <v>500.0351071428572</v>
      </c>
      <c r="DX34">
        <v>90.35447499999998</v>
      </c>
      <c r="DY34">
        <v>0.1000701785714286</v>
      </c>
      <c r="DZ34">
        <v>26.80755357142857</v>
      </c>
      <c r="EA34">
        <v>28.00766785714286</v>
      </c>
      <c r="EB34">
        <v>999.9000000000002</v>
      </c>
      <c r="EC34">
        <v>0</v>
      </c>
      <c r="ED34">
        <v>0</v>
      </c>
      <c r="EE34">
        <v>9978.467142857144</v>
      </c>
      <c r="EF34">
        <v>0</v>
      </c>
      <c r="EG34">
        <v>786.3795357142857</v>
      </c>
      <c r="EH34">
        <v>-39.18081428571428</v>
      </c>
      <c r="EI34">
        <v>1379.550714285715</v>
      </c>
      <c r="EJ34">
        <v>1418.088571428572</v>
      </c>
      <c r="EK34">
        <v>0.9753188571428572</v>
      </c>
      <c r="EL34">
        <v>1392.265714285714</v>
      </c>
      <c r="EM34">
        <v>18.20888214285714</v>
      </c>
      <c r="EN34">
        <v>1.733378571428571</v>
      </c>
      <c r="EO34">
        <v>1.645253571428571</v>
      </c>
      <c r="EP34">
        <v>15.19860357142857</v>
      </c>
      <c r="EQ34">
        <v>14.38928214285714</v>
      </c>
      <c r="ER34">
        <v>1999.992857142857</v>
      </c>
      <c r="ES34">
        <v>0.97999925</v>
      </c>
      <c r="ET34">
        <v>0.02000084999999999</v>
      </c>
      <c r="EU34">
        <v>0</v>
      </c>
      <c r="EV34">
        <v>174.0798928571428</v>
      </c>
      <c r="EW34">
        <v>5.00078</v>
      </c>
      <c r="EX34">
        <v>5070.684999999999</v>
      </c>
      <c r="EY34">
        <v>16379.57857142857</v>
      </c>
      <c r="EZ34">
        <v>42.11564285714284</v>
      </c>
      <c r="FA34">
        <v>43.72525</v>
      </c>
      <c r="FB34">
        <v>43.19392857142856</v>
      </c>
      <c r="FC34">
        <v>42.75407142857141</v>
      </c>
      <c r="FD34">
        <v>42.81896428571427</v>
      </c>
      <c r="FE34">
        <v>1955.092857142857</v>
      </c>
      <c r="FF34">
        <v>39.9</v>
      </c>
      <c r="FG34">
        <v>0</v>
      </c>
      <c r="FH34">
        <v>1686160430.6</v>
      </c>
      <c r="FI34">
        <v>0</v>
      </c>
      <c r="FJ34">
        <v>3.40723517208489</v>
      </c>
      <c r="FK34">
        <v>0.01790239799219447</v>
      </c>
      <c r="FL34">
        <v>17.69210541136949</v>
      </c>
      <c r="FM34">
        <v>39256.4824770686</v>
      </c>
      <c r="FN34">
        <v>15</v>
      </c>
      <c r="FO34">
        <v>1686237652.1</v>
      </c>
      <c r="FP34" t="s">
        <v>431</v>
      </c>
      <c r="FQ34">
        <v>1686237637.6</v>
      </c>
      <c r="FR34">
        <v>1686237652.1</v>
      </c>
      <c r="FS34">
        <v>1</v>
      </c>
      <c r="FT34">
        <v>0.184</v>
      </c>
      <c r="FU34">
        <v>-0.079</v>
      </c>
      <c r="FV34">
        <v>-1.228</v>
      </c>
      <c r="FW34">
        <v>-0.379</v>
      </c>
      <c r="FX34">
        <v>962</v>
      </c>
      <c r="FY34">
        <v>1</v>
      </c>
      <c r="FZ34">
        <v>0.05</v>
      </c>
      <c r="GA34">
        <v>0.15</v>
      </c>
      <c r="GB34">
        <v>-3.9943343246516</v>
      </c>
      <c r="GC34">
        <v>-0.02348997964340859</v>
      </c>
      <c r="GD34">
        <v>28.4457924597673</v>
      </c>
      <c r="GE34">
        <v>1</v>
      </c>
      <c r="GF34">
        <v>0.7642511793272914</v>
      </c>
      <c r="GG34">
        <v>0.002470546549445112</v>
      </c>
      <c r="GH34">
        <v>0.669458415500733</v>
      </c>
      <c r="GI34">
        <v>1</v>
      </c>
      <c r="GJ34">
        <v>2</v>
      </c>
      <c r="GK34">
        <v>2</v>
      </c>
      <c r="GL34" t="s">
        <v>432</v>
      </c>
      <c r="GM34">
        <v>3.10194</v>
      </c>
      <c r="GN34">
        <v>2.75767</v>
      </c>
      <c r="GO34">
        <v>0.195023</v>
      </c>
      <c r="GP34">
        <v>0.19829</v>
      </c>
      <c r="GQ34">
        <v>0.0937302</v>
      </c>
      <c r="GR34">
        <v>0.0894071</v>
      </c>
      <c r="GS34">
        <v>20668.1</v>
      </c>
      <c r="GT34">
        <v>20240.9</v>
      </c>
      <c r="GU34">
        <v>26230.8</v>
      </c>
      <c r="GV34">
        <v>25596.3</v>
      </c>
      <c r="GW34">
        <v>38160.8</v>
      </c>
      <c r="GX34">
        <v>35340.9</v>
      </c>
      <c r="GY34">
        <v>45867.5</v>
      </c>
      <c r="GZ34">
        <v>41981.8</v>
      </c>
      <c r="HA34">
        <v>1.8601</v>
      </c>
      <c r="HB34">
        <v>1.7916</v>
      </c>
      <c r="HC34">
        <v>0.0356659</v>
      </c>
      <c r="HD34">
        <v>0</v>
      </c>
      <c r="HE34">
        <v>27.4185</v>
      </c>
      <c r="HF34">
        <v>999.9</v>
      </c>
      <c r="HG34">
        <v>32.8</v>
      </c>
      <c r="HH34">
        <v>39.1</v>
      </c>
      <c r="HI34">
        <v>25.645</v>
      </c>
      <c r="HJ34">
        <v>61.9058</v>
      </c>
      <c r="HK34">
        <v>27.9046</v>
      </c>
      <c r="HL34">
        <v>1</v>
      </c>
      <c r="HM34">
        <v>0.335417</v>
      </c>
      <c r="HN34">
        <v>3.17191</v>
      </c>
      <c r="HO34">
        <v>20.2773</v>
      </c>
      <c r="HP34">
        <v>5.21205</v>
      </c>
      <c r="HQ34">
        <v>11.98</v>
      </c>
      <c r="HR34">
        <v>4.96355</v>
      </c>
      <c r="HS34">
        <v>3.274</v>
      </c>
      <c r="HT34">
        <v>9999</v>
      </c>
      <c r="HU34">
        <v>9999</v>
      </c>
      <c r="HV34">
        <v>9999</v>
      </c>
      <c r="HW34">
        <v>63.1</v>
      </c>
      <c r="HX34">
        <v>1.86397</v>
      </c>
      <c r="HY34">
        <v>1.86019</v>
      </c>
      <c r="HZ34">
        <v>1.85845</v>
      </c>
      <c r="IA34">
        <v>1.85981</v>
      </c>
      <c r="IB34">
        <v>1.85977</v>
      </c>
      <c r="IC34">
        <v>1.85837</v>
      </c>
      <c r="ID34">
        <v>1.85745</v>
      </c>
      <c r="IE34">
        <v>1.85234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-2.16</v>
      </c>
      <c r="IT34">
        <v>-0.419</v>
      </c>
      <c r="IU34">
        <v>-0.978965299820194</v>
      </c>
      <c r="IV34">
        <v>-0.0009990091014681097</v>
      </c>
      <c r="IW34">
        <v>2.104149348677739E-07</v>
      </c>
      <c r="IX34">
        <v>-7.744919442628664E-11</v>
      </c>
      <c r="IY34">
        <v>-0.2997322961878402</v>
      </c>
      <c r="IZ34">
        <v>-0.02716134682049196</v>
      </c>
      <c r="JA34">
        <v>0.00140419417660109</v>
      </c>
      <c r="JB34">
        <v>-1.682636133130545E-05</v>
      </c>
      <c r="JC34">
        <v>3</v>
      </c>
      <c r="JD34">
        <v>2001</v>
      </c>
      <c r="JE34">
        <v>1</v>
      </c>
      <c r="JF34">
        <v>25</v>
      </c>
      <c r="JG34">
        <v>-1286.8</v>
      </c>
      <c r="JH34">
        <v>-1287</v>
      </c>
      <c r="JI34">
        <v>3.07495</v>
      </c>
      <c r="JJ34">
        <v>2.63428</v>
      </c>
      <c r="JK34">
        <v>1.49658</v>
      </c>
      <c r="JL34">
        <v>2.38281</v>
      </c>
      <c r="JM34">
        <v>1.54907</v>
      </c>
      <c r="JN34">
        <v>2.35107</v>
      </c>
      <c r="JO34">
        <v>41.8223</v>
      </c>
      <c r="JP34">
        <v>14.7274</v>
      </c>
      <c r="JQ34">
        <v>18</v>
      </c>
      <c r="JR34">
        <v>494.665</v>
      </c>
      <c r="JS34">
        <v>465.149</v>
      </c>
      <c r="JT34">
        <v>23.3929</v>
      </c>
      <c r="JU34">
        <v>31.3974</v>
      </c>
      <c r="JV34">
        <v>29.9999</v>
      </c>
      <c r="JW34">
        <v>31.4881</v>
      </c>
      <c r="JX34">
        <v>31.4475</v>
      </c>
      <c r="JY34">
        <v>61.6993</v>
      </c>
      <c r="JZ34">
        <v>25.7214</v>
      </c>
      <c r="KA34">
        <v>0</v>
      </c>
      <c r="KB34">
        <v>23.4471</v>
      </c>
      <c r="KC34">
        <v>1441.77</v>
      </c>
      <c r="KD34">
        <v>18.214</v>
      </c>
      <c r="KE34">
        <v>100.236</v>
      </c>
      <c r="KF34">
        <v>99.85680000000001</v>
      </c>
    </row>
    <row r="35" spans="1:292">
      <c r="A35">
        <v>15</v>
      </c>
      <c r="B35">
        <v>1686160435.5</v>
      </c>
      <c r="C35">
        <v>70</v>
      </c>
      <c r="D35" t="s">
        <v>463</v>
      </c>
      <c r="E35" t="s">
        <v>464</v>
      </c>
      <c r="F35">
        <v>5</v>
      </c>
      <c r="G35" t="s">
        <v>428</v>
      </c>
      <c r="H35">
        <v>1686160427.75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1453.235023346109</v>
      </c>
      <c r="AJ35">
        <v>1423.068606060606</v>
      </c>
      <c r="AK35">
        <v>3.431739826851943</v>
      </c>
      <c r="AL35">
        <v>66.65959030394622</v>
      </c>
      <c r="AM35">
        <f>(AO35 - AN35 + DX35*1E3/(8.314*(DZ35+273.15)) * AQ35/DW35 * AP35) * DW35/(100*DK35) * 1000/(1000 - AO35)</f>
        <v>0</v>
      </c>
      <c r="AN35">
        <v>18.24983804932732</v>
      </c>
      <c r="AO35">
        <v>19.23193818181818</v>
      </c>
      <c r="AP35">
        <v>0.0004094468854679987</v>
      </c>
      <c r="AQ35">
        <v>105.1270775011947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1.65</v>
      </c>
      <c r="DL35">
        <v>0.5</v>
      </c>
      <c r="DM35" t="s">
        <v>430</v>
      </c>
      <c r="DN35">
        <v>2</v>
      </c>
      <c r="DO35" t="b">
        <v>1</v>
      </c>
      <c r="DP35">
        <v>1686160427.75</v>
      </c>
      <c r="DQ35">
        <v>1371.441428571429</v>
      </c>
      <c r="DR35">
        <v>1410.869285714286</v>
      </c>
      <c r="DS35">
        <v>19.208925</v>
      </c>
      <c r="DT35">
        <v>18.24310357142857</v>
      </c>
      <c r="DU35">
        <v>1373.595714285714</v>
      </c>
      <c r="DV35">
        <v>19.62803928571429</v>
      </c>
      <c r="DW35">
        <v>500.0013214285714</v>
      </c>
      <c r="DX35">
        <v>90.35458214285715</v>
      </c>
      <c r="DY35">
        <v>0.1000354535714286</v>
      </c>
      <c r="DZ35">
        <v>26.804325</v>
      </c>
      <c r="EA35">
        <v>28.00194285714285</v>
      </c>
      <c r="EB35">
        <v>999.9000000000002</v>
      </c>
      <c r="EC35">
        <v>0</v>
      </c>
      <c r="ED35">
        <v>0</v>
      </c>
      <c r="EE35">
        <v>9972.077857142856</v>
      </c>
      <c r="EF35">
        <v>0</v>
      </c>
      <c r="EG35">
        <v>828.5199642857143</v>
      </c>
      <c r="EH35">
        <v>-39.42903571428571</v>
      </c>
      <c r="EI35">
        <v>1398.301071428572</v>
      </c>
      <c r="EJ35">
        <v>1437.086785714286</v>
      </c>
      <c r="EK35">
        <v>0.9658134285714286</v>
      </c>
      <c r="EL35">
        <v>1410.869285714286</v>
      </c>
      <c r="EM35">
        <v>18.24310357142857</v>
      </c>
      <c r="EN35">
        <v>1.735615</v>
      </c>
      <c r="EO35">
        <v>1.648348571428571</v>
      </c>
      <c r="EP35">
        <v>15.21867142857143</v>
      </c>
      <c r="EQ35">
        <v>14.41837857142857</v>
      </c>
      <c r="ER35">
        <v>1999.981785714285</v>
      </c>
      <c r="ES35">
        <v>0.979999142857143</v>
      </c>
      <c r="ET35">
        <v>0.02000095714285714</v>
      </c>
      <c r="EU35">
        <v>0</v>
      </c>
      <c r="EV35">
        <v>174.1458214285714</v>
      </c>
      <c r="EW35">
        <v>5.00078</v>
      </c>
      <c r="EX35">
        <v>5099.171071428571</v>
      </c>
      <c r="EY35">
        <v>16379.48928571428</v>
      </c>
      <c r="EZ35">
        <v>42.12007142857141</v>
      </c>
      <c r="FA35">
        <v>43.72975</v>
      </c>
      <c r="FB35">
        <v>43.15157142857144</v>
      </c>
      <c r="FC35">
        <v>42.76749999999999</v>
      </c>
      <c r="FD35">
        <v>42.81007142857144</v>
      </c>
      <c r="FE35">
        <v>1955.081785714286</v>
      </c>
      <c r="FF35">
        <v>39.9</v>
      </c>
      <c r="FG35">
        <v>0</v>
      </c>
      <c r="FH35">
        <v>1686160436</v>
      </c>
      <c r="FI35">
        <v>0</v>
      </c>
      <c r="FJ35">
        <v>3.529291953931692</v>
      </c>
      <c r="FK35">
        <v>0.01929439995088899</v>
      </c>
      <c r="FL35">
        <v>17.40304919319422</v>
      </c>
      <c r="FM35">
        <v>39232.05465798253</v>
      </c>
      <c r="FN35">
        <v>15</v>
      </c>
      <c r="FO35">
        <v>1686237652.1</v>
      </c>
      <c r="FP35" t="s">
        <v>431</v>
      </c>
      <c r="FQ35">
        <v>1686237637.6</v>
      </c>
      <c r="FR35">
        <v>1686237652.1</v>
      </c>
      <c r="FS35">
        <v>1</v>
      </c>
      <c r="FT35">
        <v>0.184</v>
      </c>
      <c r="FU35">
        <v>-0.079</v>
      </c>
      <c r="FV35">
        <v>-1.228</v>
      </c>
      <c r="FW35">
        <v>-0.379</v>
      </c>
      <c r="FX35">
        <v>962</v>
      </c>
      <c r="FY35">
        <v>1</v>
      </c>
      <c r="FZ35">
        <v>0.05</v>
      </c>
      <c r="GA35">
        <v>0.15</v>
      </c>
      <c r="GB35">
        <v>-4.015543760887299</v>
      </c>
      <c r="GC35">
        <v>-0.02367767344840427</v>
      </c>
      <c r="GD35">
        <v>28.45066507140197</v>
      </c>
      <c r="GE35">
        <v>1</v>
      </c>
      <c r="GF35">
        <v>0.7643776607560737</v>
      </c>
      <c r="GG35">
        <v>0.002470910857379442</v>
      </c>
      <c r="GH35">
        <v>0.6692798468346804</v>
      </c>
      <c r="GI35">
        <v>1</v>
      </c>
      <c r="GJ35">
        <v>2</v>
      </c>
      <c r="GK35">
        <v>2</v>
      </c>
      <c r="GL35" t="s">
        <v>432</v>
      </c>
      <c r="GM35">
        <v>3.10189</v>
      </c>
      <c r="GN35">
        <v>2.7579</v>
      </c>
      <c r="GO35">
        <v>0.196595</v>
      </c>
      <c r="GP35">
        <v>0.199834</v>
      </c>
      <c r="GQ35">
        <v>0.0937704</v>
      </c>
      <c r="GR35">
        <v>0.0894278</v>
      </c>
      <c r="GS35">
        <v>20627.7</v>
      </c>
      <c r="GT35">
        <v>20201.9</v>
      </c>
      <c r="GU35">
        <v>26230.8</v>
      </c>
      <c r="GV35">
        <v>25596.3</v>
      </c>
      <c r="GW35">
        <v>38159.3</v>
      </c>
      <c r="GX35">
        <v>35340.6</v>
      </c>
      <c r="GY35">
        <v>45867.5</v>
      </c>
      <c r="GZ35">
        <v>41982.1</v>
      </c>
      <c r="HA35">
        <v>1.86012</v>
      </c>
      <c r="HB35">
        <v>1.79155</v>
      </c>
      <c r="HC35">
        <v>0.0359863</v>
      </c>
      <c r="HD35">
        <v>0</v>
      </c>
      <c r="HE35">
        <v>27.4164</v>
      </c>
      <c r="HF35">
        <v>999.9</v>
      </c>
      <c r="HG35">
        <v>32.8</v>
      </c>
      <c r="HH35">
        <v>39.1</v>
      </c>
      <c r="HI35">
        <v>25.6446</v>
      </c>
      <c r="HJ35">
        <v>62.0658</v>
      </c>
      <c r="HK35">
        <v>27.8846</v>
      </c>
      <c r="HL35">
        <v>1</v>
      </c>
      <c r="HM35">
        <v>0.33452</v>
      </c>
      <c r="HN35">
        <v>3.10947</v>
      </c>
      <c r="HO35">
        <v>20.2785</v>
      </c>
      <c r="HP35">
        <v>5.21235</v>
      </c>
      <c r="HQ35">
        <v>11.98</v>
      </c>
      <c r="HR35">
        <v>4.96365</v>
      </c>
      <c r="HS35">
        <v>3.2741</v>
      </c>
      <c r="HT35">
        <v>9999</v>
      </c>
      <c r="HU35">
        <v>9999</v>
      </c>
      <c r="HV35">
        <v>9999</v>
      </c>
      <c r="HW35">
        <v>63.1</v>
      </c>
      <c r="HX35">
        <v>1.864</v>
      </c>
      <c r="HY35">
        <v>1.86018</v>
      </c>
      <c r="HZ35">
        <v>1.85842</v>
      </c>
      <c r="IA35">
        <v>1.85979</v>
      </c>
      <c r="IB35">
        <v>1.85976</v>
      </c>
      <c r="IC35">
        <v>1.85837</v>
      </c>
      <c r="ID35">
        <v>1.85745</v>
      </c>
      <c r="IE35">
        <v>1.85234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-2.18</v>
      </c>
      <c r="IT35">
        <v>-0.4189</v>
      </c>
      <c r="IU35">
        <v>-0.978965299820194</v>
      </c>
      <c r="IV35">
        <v>-0.0009990091014681097</v>
      </c>
      <c r="IW35">
        <v>2.104149348677739E-07</v>
      </c>
      <c r="IX35">
        <v>-7.744919442628664E-11</v>
      </c>
      <c r="IY35">
        <v>-0.2997322961878402</v>
      </c>
      <c r="IZ35">
        <v>-0.02716134682049196</v>
      </c>
      <c r="JA35">
        <v>0.00140419417660109</v>
      </c>
      <c r="JB35">
        <v>-1.682636133130545E-05</v>
      </c>
      <c r="JC35">
        <v>3</v>
      </c>
      <c r="JD35">
        <v>2001</v>
      </c>
      <c r="JE35">
        <v>1</v>
      </c>
      <c r="JF35">
        <v>25</v>
      </c>
      <c r="JG35">
        <v>-1286.7</v>
      </c>
      <c r="JH35">
        <v>-1286.9</v>
      </c>
      <c r="JI35">
        <v>3.10791</v>
      </c>
      <c r="JJ35">
        <v>2.63428</v>
      </c>
      <c r="JK35">
        <v>1.49658</v>
      </c>
      <c r="JL35">
        <v>2.38281</v>
      </c>
      <c r="JM35">
        <v>1.54907</v>
      </c>
      <c r="JN35">
        <v>2.39624</v>
      </c>
      <c r="JO35">
        <v>41.8223</v>
      </c>
      <c r="JP35">
        <v>14.7362</v>
      </c>
      <c r="JQ35">
        <v>18</v>
      </c>
      <c r="JR35">
        <v>494.68</v>
      </c>
      <c r="JS35">
        <v>465.113</v>
      </c>
      <c r="JT35">
        <v>23.438</v>
      </c>
      <c r="JU35">
        <v>31.3946</v>
      </c>
      <c r="JV35">
        <v>29.9996</v>
      </c>
      <c r="JW35">
        <v>31.488</v>
      </c>
      <c r="JX35">
        <v>31.4471</v>
      </c>
      <c r="JY35">
        <v>62.3615</v>
      </c>
      <c r="JZ35">
        <v>25.7214</v>
      </c>
      <c r="KA35">
        <v>0</v>
      </c>
      <c r="KB35">
        <v>23.4478</v>
      </c>
      <c r="KC35">
        <v>1455.3</v>
      </c>
      <c r="KD35">
        <v>18.214</v>
      </c>
      <c r="KE35">
        <v>100.236</v>
      </c>
      <c r="KF35">
        <v>99.85720000000001</v>
      </c>
    </row>
    <row r="36" spans="1:292">
      <c r="A36">
        <v>16</v>
      </c>
      <c r="B36">
        <v>1686160440</v>
      </c>
      <c r="C36">
        <v>74.5</v>
      </c>
      <c r="D36" t="s">
        <v>465</v>
      </c>
      <c r="E36" t="s">
        <v>466</v>
      </c>
      <c r="F36">
        <v>5</v>
      </c>
      <c r="G36" t="s">
        <v>428</v>
      </c>
      <c r="H36">
        <v>1686160432.196429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1468.686696588312</v>
      </c>
      <c r="AJ36">
        <v>1438.588363636363</v>
      </c>
      <c r="AK36">
        <v>3.454664750449361</v>
      </c>
      <c r="AL36">
        <v>66.65959030394622</v>
      </c>
      <c r="AM36">
        <f>(AO36 - AN36 + DX36*1E3/(8.314*(DZ36+273.15)) * AQ36/DW36 * AP36) * DW36/(100*DK36) * 1000/(1000 - AO36)</f>
        <v>0</v>
      </c>
      <c r="AN36">
        <v>18.25190282872757</v>
      </c>
      <c r="AO36">
        <v>19.23734484848485</v>
      </c>
      <c r="AP36">
        <v>0.0001507131837840445</v>
      </c>
      <c r="AQ36">
        <v>105.1270775011947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1.65</v>
      </c>
      <c r="DL36">
        <v>0.5</v>
      </c>
      <c r="DM36" t="s">
        <v>430</v>
      </c>
      <c r="DN36">
        <v>2</v>
      </c>
      <c r="DO36" t="b">
        <v>1</v>
      </c>
      <c r="DP36">
        <v>1686160432.196429</v>
      </c>
      <c r="DQ36">
        <v>1386.29</v>
      </c>
      <c r="DR36">
        <v>1425.909642857143</v>
      </c>
      <c r="DS36">
        <v>19.224275</v>
      </c>
      <c r="DT36">
        <v>18.24814642857143</v>
      </c>
      <c r="DU36">
        <v>1388.456071428571</v>
      </c>
      <c r="DV36">
        <v>19.64326071428571</v>
      </c>
      <c r="DW36">
        <v>499.98625</v>
      </c>
      <c r="DX36">
        <v>90.3541</v>
      </c>
      <c r="DY36">
        <v>0.1000150678571429</v>
      </c>
      <c r="DZ36">
        <v>26.80179642857143</v>
      </c>
      <c r="EA36">
        <v>27.99836428571429</v>
      </c>
      <c r="EB36">
        <v>999.9000000000002</v>
      </c>
      <c r="EC36">
        <v>0</v>
      </c>
      <c r="ED36">
        <v>0</v>
      </c>
      <c r="EE36">
        <v>9971.160714285714</v>
      </c>
      <c r="EF36">
        <v>0</v>
      </c>
      <c r="EG36">
        <v>834.4223571428572</v>
      </c>
      <c r="EH36">
        <v>-39.62134642857143</v>
      </c>
      <c r="EI36">
        <v>1413.462142857143</v>
      </c>
      <c r="EJ36">
        <v>1452.413571428571</v>
      </c>
      <c r="EK36">
        <v>0.9761254285714286</v>
      </c>
      <c r="EL36">
        <v>1425.909642857143</v>
      </c>
      <c r="EM36">
        <v>18.24814642857143</v>
      </c>
      <c r="EN36">
        <v>1.7369925</v>
      </c>
      <c r="EO36">
        <v>1.648795</v>
      </c>
      <c r="EP36">
        <v>15.231025</v>
      </c>
      <c r="EQ36">
        <v>14.42257142857143</v>
      </c>
      <c r="ER36">
        <v>1999.986428571429</v>
      </c>
      <c r="ES36">
        <v>0.9799993571428571</v>
      </c>
      <c r="ET36">
        <v>0.02000074285714285</v>
      </c>
      <c r="EU36">
        <v>0</v>
      </c>
      <c r="EV36">
        <v>174.1528571428572</v>
      </c>
      <c r="EW36">
        <v>5.00078</v>
      </c>
      <c r="EX36">
        <v>5084.288928571428</v>
      </c>
      <c r="EY36">
        <v>16379.52857142857</v>
      </c>
      <c r="EZ36">
        <v>42.11564285714284</v>
      </c>
      <c r="FA36">
        <v>43.72975</v>
      </c>
      <c r="FB36">
        <v>43.14485714285713</v>
      </c>
      <c r="FC36">
        <v>42.781</v>
      </c>
      <c r="FD36">
        <v>42.81682142857143</v>
      </c>
      <c r="FE36">
        <v>1955.086428571428</v>
      </c>
      <c r="FF36">
        <v>39.9</v>
      </c>
      <c r="FG36">
        <v>0</v>
      </c>
      <c r="FH36">
        <v>1686160440.2</v>
      </c>
      <c r="FI36">
        <v>0</v>
      </c>
      <c r="FJ36">
        <v>3.624133182503771</v>
      </c>
      <c r="FK36">
        <v>0.0203765097145948</v>
      </c>
      <c r="FL36">
        <v>17.17818485106157</v>
      </c>
      <c r="FM36">
        <v>39213.06052425181</v>
      </c>
      <c r="FN36">
        <v>15</v>
      </c>
      <c r="FO36">
        <v>1686237652.1</v>
      </c>
      <c r="FP36" t="s">
        <v>431</v>
      </c>
      <c r="FQ36">
        <v>1686237637.6</v>
      </c>
      <c r="FR36">
        <v>1686237652.1</v>
      </c>
      <c r="FS36">
        <v>1</v>
      </c>
      <c r="FT36">
        <v>0.184</v>
      </c>
      <c r="FU36">
        <v>-0.079</v>
      </c>
      <c r="FV36">
        <v>-1.228</v>
      </c>
      <c r="FW36">
        <v>-0.379</v>
      </c>
      <c r="FX36">
        <v>962</v>
      </c>
      <c r="FY36">
        <v>1</v>
      </c>
      <c r="FZ36">
        <v>0.05</v>
      </c>
      <c r="GA36">
        <v>0.15</v>
      </c>
      <c r="GB36">
        <v>-4.036700104797667</v>
      </c>
      <c r="GC36">
        <v>-0.02386499325021749</v>
      </c>
      <c r="GD36">
        <v>28.45548031707877</v>
      </c>
      <c r="GE36">
        <v>1</v>
      </c>
      <c r="GF36">
        <v>0.7645067648260133</v>
      </c>
      <c r="GG36">
        <v>0.002471299500237906</v>
      </c>
      <c r="GH36">
        <v>0.6691023102081449</v>
      </c>
      <c r="GI36">
        <v>1</v>
      </c>
      <c r="GJ36">
        <v>2</v>
      </c>
      <c r="GK36">
        <v>2</v>
      </c>
      <c r="GL36" t="s">
        <v>432</v>
      </c>
      <c r="GM36">
        <v>3.10192</v>
      </c>
      <c r="GN36">
        <v>2.75809</v>
      </c>
      <c r="GO36">
        <v>0.197874</v>
      </c>
      <c r="GP36">
        <v>0.201076</v>
      </c>
      <c r="GQ36">
        <v>0.0937832</v>
      </c>
      <c r="GR36">
        <v>0.08942559999999999</v>
      </c>
      <c r="GS36">
        <v>20595</v>
      </c>
      <c r="GT36">
        <v>20170.7</v>
      </c>
      <c r="GU36">
        <v>26231</v>
      </c>
      <c r="GV36">
        <v>25596.5</v>
      </c>
      <c r="GW36">
        <v>38159.1</v>
      </c>
      <c r="GX36">
        <v>35340.9</v>
      </c>
      <c r="GY36">
        <v>45867.8</v>
      </c>
      <c r="GZ36">
        <v>41982.2</v>
      </c>
      <c r="HA36">
        <v>1.86042</v>
      </c>
      <c r="HB36">
        <v>1.79163</v>
      </c>
      <c r="HC36">
        <v>0.0352785</v>
      </c>
      <c r="HD36">
        <v>0</v>
      </c>
      <c r="HE36">
        <v>27.4144</v>
      </c>
      <c r="HF36">
        <v>999.9</v>
      </c>
      <c r="HG36">
        <v>32.8</v>
      </c>
      <c r="HH36">
        <v>39.1</v>
      </c>
      <c r="HI36">
        <v>25.6449</v>
      </c>
      <c r="HJ36">
        <v>62.2558</v>
      </c>
      <c r="HK36">
        <v>27.8886</v>
      </c>
      <c r="HL36">
        <v>1</v>
      </c>
      <c r="HM36">
        <v>0.334588</v>
      </c>
      <c r="HN36">
        <v>3.14676</v>
      </c>
      <c r="HO36">
        <v>20.2776</v>
      </c>
      <c r="HP36">
        <v>5.2125</v>
      </c>
      <c r="HQ36">
        <v>11.98</v>
      </c>
      <c r="HR36">
        <v>4.96335</v>
      </c>
      <c r="HS36">
        <v>3.27415</v>
      </c>
      <c r="HT36">
        <v>9999</v>
      </c>
      <c r="HU36">
        <v>9999</v>
      </c>
      <c r="HV36">
        <v>9999</v>
      </c>
      <c r="HW36">
        <v>63.1</v>
      </c>
      <c r="HX36">
        <v>1.86397</v>
      </c>
      <c r="HY36">
        <v>1.86019</v>
      </c>
      <c r="HZ36">
        <v>1.85842</v>
      </c>
      <c r="IA36">
        <v>1.8598</v>
      </c>
      <c r="IB36">
        <v>1.85976</v>
      </c>
      <c r="IC36">
        <v>1.85837</v>
      </c>
      <c r="ID36">
        <v>1.85745</v>
      </c>
      <c r="IE36">
        <v>1.85234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-2.19</v>
      </c>
      <c r="IT36">
        <v>-0.4189</v>
      </c>
      <c r="IU36">
        <v>-0.978965299820194</v>
      </c>
      <c r="IV36">
        <v>-0.0009990091014681097</v>
      </c>
      <c r="IW36">
        <v>2.104149348677739E-07</v>
      </c>
      <c r="IX36">
        <v>-7.744919442628664E-11</v>
      </c>
      <c r="IY36">
        <v>-0.2997322961878402</v>
      </c>
      <c r="IZ36">
        <v>-0.02716134682049196</v>
      </c>
      <c r="JA36">
        <v>0.00140419417660109</v>
      </c>
      <c r="JB36">
        <v>-1.682636133130545E-05</v>
      </c>
      <c r="JC36">
        <v>3</v>
      </c>
      <c r="JD36">
        <v>2001</v>
      </c>
      <c r="JE36">
        <v>1</v>
      </c>
      <c r="JF36">
        <v>25</v>
      </c>
      <c r="JG36">
        <v>-1286.6</v>
      </c>
      <c r="JH36">
        <v>-1286.9</v>
      </c>
      <c r="JI36">
        <v>3.1311</v>
      </c>
      <c r="JJ36">
        <v>2.62817</v>
      </c>
      <c r="JK36">
        <v>1.49658</v>
      </c>
      <c r="JL36">
        <v>2.38281</v>
      </c>
      <c r="JM36">
        <v>1.54785</v>
      </c>
      <c r="JN36">
        <v>2.44629</v>
      </c>
      <c r="JO36">
        <v>41.8223</v>
      </c>
      <c r="JP36">
        <v>14.7362</v>
      </c>
      <c r="JQ36">
        <v>18</v>
      </c>
      <c r="JR36">
        <v>494.84</v>
      </c>
      <c r="JS36">
        <v>465.144</v>
      </c>
      <c r="JT36">
        <v>23.4484</v>
      </c>
      <c r="JU36">
        <v>31.3941</v>
      </c>
      <c r="JV36">
        <v>29.9998</v>
      </c>
      <c r="JW36">
        <v>31.4854</v>
      </c>
      <c r="JX36">
        <v>31.4446</v>
      </c>
      <c r="JY36">
        <v>62.8196</v>
      </c>
      <c r="JZ36">
        <v>25.7214</v>
      </c>
      <c r="KA36">
        <v>0</v>
      </c>
      <c r="KB36">
        <v>23.4459</v>
      </c>
      <c r="KC36">
        <v>1475.48</v>
      </c>
      <c r="KD36">
        <v>18.214</v>
      </c>
      <c r="KE36">
        <v>100.236</v>
      </c>
      <c r="KF36">
        <v>99.8578</v>
      </c>
    </row>
    <row r="37" spans="1:292">
      <c r="A37">
        <v>17</v>
      </c>
      <c r="B37">
        <v>1686160445</v>
      </c>
      <c r="C37">
        <v>79.5</v>
      </c>
      <c r="D37" t="s">
        <v>467</v>
      </c>
      <c r="E37" t="s">
        <v>468</v>
      </c>
      <c r="F37">
        <v>5</v>
      </c>
      <c r="G37" t="s">
        <v>428</v>
      </c>
      <c r="H37">
        <v>1686160437.481482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1484.886690785563</v>
      </c>
      <c r="AJ37">
        <v>1455.334303030303</v>
      </c>
      <c r="AK37">
        <v>3.316552849922614</v>
      </c>
      <c r="AL37">
        <v>66.65959030394622</v>
      </c>
      <c r="AM37">
        <f>(AO37 - AN37 + DX37*1E3/(8.314*(DZ37+273.15)) * AQ37/DW37 * AP37) * DW37/(100*DK37) * 1000/(1000 - AO37)</f>
        <v>0</v>
      </c>
      <c r="AN37">
        <v>18.25308676353146</v>
      </c>
      <c r="AO37">
        <v>19.23650666666667</v>
      </c>
      <c r="AP37">
        <v>-1.30149429618811E-05</v>
      </c>
      <c r="AQ37">
        <v>105.1270775011947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1.65</v>
      </c>
      <c r="DL37">
        <v>0.5</v>
      </c>
      <c r="DM37" t="s">
        <v>430</v>
      </c>
      <c r="DN37">
        <v>2</v>
      </c>
      <c r="DO37" t="b">
        <v>1</v>
      </c>
      <c r="DP37">
        <v>1686160437.481482</v>
      </c>
      <c r="DQ37">
        <v>1404.022222222222</v>
      </c>
      <c r="DR37">
        <v>1443.506666666667</v>
      </c>
      <c r="DS37">
        <v>19.23321481481481</v>
      </c>
      <c r="DT37">
        <v>18.25144814814815</v>
      </c>
      <c r="DU37">
        <v>1406.203703703704</v>
      </c>
      <c r="DV37">
        <v>19.65213333333334</v>
      </c>
      <c r="DW37">
        <v>499.988</v>
      </c>
      <c r="DX37">
        <v>90.35417407407407</v>
      </c>
      <c r="DY37">
        <v>0.09995448518518521</v>
      </c>
      <c r="DZ37">
        <v>26.79944444444444</v>
      </c>
      <c r="EA37">
        <v>27.99746296296296</v>
      </c>
      <c r="EB37">
        <v>999.9000000000001</v>
      </c>
      <c r="EC37">
        <v>0</v>
      </c>
      <c r="ED37">
        <v>0</v>
      </c>
      <c r="EE37">
        <v>9988.335555555555</v>
      </c>
      <c r="EF37">
        <v>0</v>
      </c>
      <c r="EG37">
        <v>828.9961111111111</v>
      </c>
      <c r="EH37">
        <v>-39.48601111111111</v>
      </c>
      <c r="EI37">
        <v>1431.554444444444</v>
      </c>
      <c r="EJ37">
        <v>1470.341851851852</v>
      </c>
      <c r="EK37">
        <v>0.9817706666666667</v>
      </c>
      <c r="EL37">
        <v>1443.506666666667</v>
      </c>
      <c r="EM37">
        <v>18.25144814814815</v>
      </c>
      <c r="EN37">
        <v>1.737801481481481</v>
      </c>
      <c r="EO37">
        <v>1.649094444444445</v>
      </c>
      <c r="EP37">
        <v>15.23827407407407</v>
      </c>
      <c r="EQ37">
        <v>14.42537407407407</v>
      </c>
      <c r="ER37">
        <v>1999.980370370371</v>
      </c>
      <c r="ES37">
        <v>0.9799994444444444</v>
      </c>
      <c r="ET37">
        <v>0.02000065555555556</v>
      </c>
      <c r="EU37">
        <v>0</v>
      </c>
      <c r="EV37">
        <v>174.1052222222222</v>
      </c>
      <c r="EW37">
        <v>5.00078</v>
      </c>
      <c r="EX37">
        <v>5065.133703703705</v>
      </c>
      <c r="EY37">
        <v>16379.48518518519</v>
      </c>
      <c r="EZ37">
        <v>42.11303703703702</v>
      </c>
      <c r="FA37">
        <v>43.729</v>
      </c>
      <c r="FB37">
        <v>43.14551851851851</v>
      </c>
      <c r="FC37">
        <v>42.78914814814815</v>
      </c>
      <c r="FD37">
        <v>42.83548148148148</v>
      </c>
      <c r="FE37">
        <v>1955.08037037037</v>
      </c>
      <c r="FF37">
        <v>39.9</v>
      </c>
      <c r="FG37">
        <v>0</v>
      </c>
      <c r="FH37">
        <v>1686160445</v>
      </c>
      <c r="FI37">
        <v>0</v>
      </c>
      <c r="FJ37">
        <v>3.732270583101943</v>
      </c>
      <c r="FK37">
        <v>0.02161083157539737</v>
      </c>
      <c r="FL37">
        <v>16.92136642695907</v>
      </c>
      <c r="FM37">
        <v>39191.37729028164</v>
      </c>
      <c r="FN37">
        <v>15</v>
      </c>
      <c r="FO37">
        <v>1686237652.1</v>
      </c>
      <c r="FP37" t="s">
        <v>431</v>
      </c>
      <c r="FQ37">
        <v>1686237637.6</v>
      </c>
      <c r="FR37">
        <v>1686237652.1</v>
      </c>
      <c r="FS37">
        <v>1</v>
      </c>
      <c r="FT37">
        <v>0.184</v>
      </c>
      <c r="FU37">
        <v>-0.079</v>
      </c>
      <c r="FV37">
        <v>-1.228</v>
      </c>
      <c r="FW37">
        <v>-0.379</v>
      </c>
      <c r="FX37">
        <v>962</v>
      </c>
      <c r="FY37">
        <v>1</v>
      </c>
      <c r="FZ37">
        <v>0.05</v>
      </c>
      <c r="GA37">
        <v>0.15</v>
      </c>
      <c r="GB37">
        <v>-4.064470292400067</v>
      </c>
      <c r="GC37">
        <v>-0.02411088701087565</v>
      </c>
      <c r="GD37">
        <v>28.46137103356813</v>
      </c>
      <c r="GE37">
        <v>1</v>
      </c>
      <c r="GF37">
        <v>0.7646805399213106</v>
      </c>
      <c r="GG37">
        <v>0.002471833056436268</v>
      </c>
      <c r="GH37">
        <v>0.6688664214676961</v>
      </c>
      <c r="GI37">
        <v>1</v>
      </c>
      <c r="GJ37">
        <v>2</v>
      </c>
      <c r="GK37">
        <v>2</v>
      </c>
      <c r="GL37" t="s">
        <v>432</v>
      </c>
      <c r="GM37">
        <v>3.10202</v>
      </c>
      <c r="GN37">
        <v>2.75809</v>
      </c>
      <c r="GO37">
        <v>0.199247</v>
      </c>
      <c r="GP37">
        <v>0.202448</v>
      </c>
      <c r="GQ37">
        <v>0.09378060000000001</v>
      </c>
      <c r="GR37">
        <v>0.08942940000000001</v>
      </c>
      <c r="GS37">
        <v>20559.6</v>
      </c>
      <c r="GT37">
        <v>20135.8</v>
      </c>
      <c r="GU37">
        <v>26230.8</v>
      </c>
      <c r="GV37">
        <v>25596.3</v>
      </c>
      <c r="GW37">
        <v>38159.3</v>
      </c>
      <c r="GX37">
        <v>35340.5</v>
      </c>
      <c r="GY37">
        <v>45867.6</v>
      </c>
      <c r="GZ37">
        <v>41981.7</v>
      </c>
      <c r="HA37">
        <v>1.86045</v>
      </c>
      <c r="HB37">
        <v>1.79158</v>
      </c>
      <c r="HC37">
        <v>0.0357591</v>
      </c>
      <c r="HD37">
        <v>0</v>
      </c>
      <c r="HE37">
        <v>27.412</v>
      </c>
      <c r="HF37">
        <v>999.9</v>
      </c>
      <c r="HG37">
        <v>32.8</v>
      </c>
      <c r="HH37">
        <v>39.1</v>
      </c>
      <c r="HI37">
        <v>25.6456</v>
      </c>
      <c r="HJ37">
        <v>62.2958</v>
      </c>
      <c r="HK37">
        <v>27.8606</v>
      </c>
      <c r="HL37">
        <v>1</v>
      </c>
      <c r="HM37">
        <v>0.334268</v>
      </c>
      <c r="HN37">
        <v>3.1682</v>
      </c>
      <c r="HO37">
        <v>20.2773</v>
      </c>
      <c r="HP37">
        <v>5.2128</v>
      </c>
      <c r="HQ37">
        <v>11.98</v>
      </c>
      <c r="HR37">
        <v>4.96375</v>
      </c>
      <c r="HS37">
        <v>3.27415</v>
      </c>
      <c r="HT37">
        <v>9999</v>
      </c>
      <c r="HU37">
        <v>9999</v>
      </c>
      <c r="HV37">
        <v>9999</v>
      </c>
      <c r="HW37">
        <v>63.1</v>
      </c>
      <c r="HX37">
        <v>1.86397</v>
      </c>
      <c r="HY37">
        <v>1.86019</v>
      </c>
      <c r="HZ37">
        <v>1.85843</v>
      </c>
      <c r="IA37">
        <v>1.85979</v>
      </c>
      <c r="IB37">
        <v>1.85975</v>
      </c>
      <c r="IC37">
        <v>1.85837</v>
      </c>
      <c r="ID37">
        <v>1.85745</v>
      </c>
      <c r="IE37">
        <v>1.85236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-2.21</v>
      </c>
      <c r="IT37">
        <v>-0.4189</v>
      </c>
      <c r="IU37">
        <v>-0.978965299820194</v>
      </c>
      <c r="IV37">
        <v>-0.0009990091014681097</v>
      </c>
      <c r="IW37">
        <v>2.104149348677739E-07</v>
      </c>
      <c r="IX37">
        <v>-7.744919442628664E-11</v>
      </c>
      <c r="IY37">
        <v>-0.2997322961878402</v>
      </c>
      <c r="IZ37">
        <v>-0.02716134682049196</v>
      </c>
      <c r="JA37">
        <v>0.00140419417660109</v>
      </c>
      <c r="JB37">
        <v>-1.682636133130545E-05</v>
      </c>
      <c r="JC37">
        <v>3</v>
      </c>
      <c r="JD37">
        <v>2001</v>
      </c>
      <c r="JE37">
        <v>1</v>
      </c>
      <c r="JF37">
        <v>25</v>
      </c>
      <c r="JG37">
        <v>-1286.5</v>
      </c>
      <c r="JH37">
        <v>-1286.8</v>
      </c>
      <c r="JI37">
        <v>3.16162</v>
      </c>
      <c r="JJ37">
        <v>2.63062</v>
      </c>
      <c r="JK37">
        <v>1.49658</v>
      </c>
      <c r="JL37">
        <v>2.38281</v>
      </c>
      <c r="JM37">
        <v>1.54907</v>
      </c>
      <c r="JN37">
        <v>2.41089</v>
      </c>
      <c r="JO37">
        <v>41.7961</v>
      </c>
      <c r="JP37">
        <v>14.7274</v>
      </c>
      <c r="JQ37">
        <v>18</v>
      </c>
      <c r="JR37">
        <v>494.852</v>
      </c>
      <c r="JS37">
        <v>465.107</v>
      </c>
      <c r="JT37">
        <v>23.4496</v>
      </c>
      <c r="JU37">
        <v>31.3919</v>
      </c>
      <c r="JV37">
        <v>30</v>
      </c>
      <c r="JW37">
        <v>31.4849</v>
      </c>
      <c r="JX37">
        <v>31.4439</v>
      </c>
      <c r="JY37">
        <v>63.4356</v>
      </c>
      <c r="JZ37">
        <v>25.7214</v>
      </c>
      <c r="KA37">
        <v>0</v>
      </c>
      <c r="KB37">
        <v>23.4478</v>
      </c>
      <c r="KC37">
        <v>1488.89</v>
      </c>
      <c r="KD37">
        <v>18.214</v>
      </c>
      <c r="KE37">
        <v>100.236</v>
      </c>
      <c r="KF37">
        <v>99.8567</v>
      </c>
    </row>
    <row r="38" spans="1:292">
      <c r="A38">
        <v>18</v>
      </c>
      <c r="B38">
        <v>1686160450.5</v>
      </c>
      <c r="C38">
        <v>85</v>
      </c>
      <c r="D38" t="s">
        <v>469</v>
      </c>
      <c r="E38" t="s">
        <v>470</v>
      </c>
      <c r="F38">
        <v>5</v>
      </c>
      <c r="G38" t="s">
        <v>428</v>
      </c>
      <c r="H38">
        <v>1686160443.037037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1504.220307185574</v>
      </c>
      <c r="AJ38">
        <v>1473.973090909091</v>
      </c>
      <c r="AK38">
        <v>3.395216660280598</v>
      </c>
      <c r="AL38">
        <v>66.65959030394622</v>
      </c>
      <c r="AM38">
        <f>(AO38 - AN38 + DX38*1E3/(8.314*(DZ38+273.15)) * AQ38/DW38 * AP38) * DW38/(100*DK38) * 1000/(1000 - AO38)</f>
        <v>0</v>
      </c>
      <c r="AN38">
        <v>18.25371222454113</v>
      </c>
      <c r="AO38">
        <v>19.23233454545454</v>
      </c>
      <c r="AP38">
        <v>-7.414745772358396E-05</v>
      </c>
      <c r="AQ38">
        <v>105.1270775011947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1.65</v>
      </c>
      <c r="DL38">
        <v>0.5</v>
      </c>
      <c r="DM38" t="s">
        <v>430</v>
      </c>
      <c r="DN38">
        <v>2</v>
      </c>
      <c r="DO38" t="b">
        <v>1</v>
      </c>
      <c r="DP38">
        <v>1686160443.037037</v>
      </c>
      <c r="DQ38">
        <v>1422.555185185185</v>
      </c>
      <c r="DR38">
        <v>1462.048888888889</v>
      </c>
      <c r="DS38">
        <v>19.23542592592592</v>
      </c>
      <c r="DT38">
        <v>18.25281481481481</v>
      </c>
      <c r="DU38">
        <v>1424.753703703704</v>
      </c>
      <c r="DV38">
        <v>19.65432222222222</v>
      </c>
      <c r="DW38">
        <v>499.9934444444444</v>
      </c>
      <c r="DX38">
        <v>90.35367037037037</v>
      </c>
      <c r="DY38">
        <v>0.1000330481481481</v>
      </c>
      <c r="DZ38">
        <v>26.7988</v>
      </c>
      <c r="EA38">
        <v>27.99713703703704</v>
      </c>
      <c r="EB38">
        <v>999.9000000000001</v>
      </c>
      <c r="EC38">
        <v>0</v>
      </c>
      <c r="ED38">
        <v>0</v>
      </c>
      <c r="EE38">
        <v>9992.314814814816</v>
      </c>
      <c r="EF38">
        <v>0</v>
      </c>
      <c r="EG38">
        <v>824.7700370370371</v>
      </c>
      <c r="EH38">
        <v>-39.49505555555556</v>
      </c>
      <c r="EI38">
        <v>1450.454074074074</v>
      </c>
      <c r="EJ38">
        <v>1489.231851851852</v>
      </c>
      <c r="EK38">
        <v>0.9826263703703704</v>
      </c>
      <c r="EL38">
        <v>1462.048888888889</v>
      </c>
      <c r="EM38">
        <v>18.25281481481481</v>
      </c>
      <c r="EN38">
        <v>1.737991851851852</v>
      </c>
      <c r="EO38">
        <v>1.649207777777778</v>
      </c>
      <c r="EP38">
        <v>15.23998148148148</v>
      </c>
      <c r="EQ38">
        <v>14.42643703703704</v>
      </c>
      <c r="ER38">
        <v>2000.00962962963</v>
      </c>
      <c r="ES38">
        <v>0.9799995555555555</v>
      </c>
      <c r="ET38">
        <v>0.02000054444444444</v>
      </c>
      <c r="EU38">
        <v>0</v>
      </c>
      <c r="EV38">
        <v>174.1362962962963</v>
      </c>
      <c r="EW38">
        <v>5.00078</v>
      </c>
      <c r="EX38">
        <v>5060.094814814815</v>
      </c>
      <c r="EY38">
        <v>16379.71111111111</v>
      </c>
      <c r="EZ38">
        <v>42.11770370370369</v>
      </c>
      <c r="FA38">
        <v>43.72433333333333</v>
      </c>
      <c r="FB38">
        <v>43.21955555555554</v>
      </c>
      <c r="FC38">
        <v>42.79614814814814</v>
      </c>
      <c r="FD38">
        <v>42.85392592592592</v>
      </c>
      <c r="FE38">
        <v>1955.10962962963</v>
      </c>
      <c r="FF38">
        <v>39.9</v>
      </c>
      <c r="FG38">
        <v>0</v>
      </c>
      <c r="FH38">
        <v>1686160451</v>
      </c>
      <c r="FI38">
        <v>0</v>
      </c>
      <c r="FJ38">
        <v>3.867434300435989</v>
      </c>
      <c r="FK38">
        <v>0.02315443113151882</v>
      </c>
      <c r="FL38">
        <v>16.60091146158018</v>
      </c>
      <c r="FM38">
        <v>39164.33694205312</v>
      </c>
      <c r="FN38">
        <v>15</v>
      </c>
      <c r="FO38">
        <v>1686237652.1</v>
      </c>
      <c r="FP38" t="s">
        <v>431</v>
      </c>
      <c r="FQ38">
        <v>1686237637.6</v>
      </c>
      <c r="FR38">
        <v>1686237652.1</v>
      </c>
      <c r="FS38">
        <v>1</v>
      </c>
      <c r="FT38">
        <v>0.184</v>
      </c>
      <c r="FU38">
        <v>-0.079</v>
      </c>
      <c r="FV38">
        <v>-1.228</v>
      </c>
      <c r="FW38">
        <v>-0.379</v>
      </c>
      <c r="FX38">
        <v>962</v>
      </c>
      <c r="FY38">
        <v>1</v>
      </c>
      <c r="FZ38">
        <v>0.05</v>
      </c>
      <c r="GA38">
        <v>0.15</v>
      </c>
      <c r="GB38">
        <v>-4.085595464663354</v>
      </c>
      <c r="GC38">
        <v>-0.02429818725110822</v>
      </c>
      <c r="GD38">
        <v>28.46616906832421</v>
      </c>
      <c r="GE38">
        <v>1</v>
      </c>
      <c r="GF38">
        <v>0.7648086768267145</v>
      </c>
      <c r="GG38">
        <v>0.002472213165960832</v>
      </c>
      <c r="GH38">
        <v>0.6686890096933592</v>
      </c>
      <c r="GI38">
        <v>1</v>
      </c>
      <c r="GJ38">
        <v>2</v>
      </c>
      <c r="GK38">
        <v>2</v>
      </c>
      <c r="GL38" t="s">
        <v>432</v>
      </c>
      <c r="GM38">
        <v>3.10199</v>
      </c>
      <c r="GN38">
        <v>2.75814</v>
      </c>
      <c r="GO38">
        <v>0.200769</v>
      </c>
      <c r="GP38">
        <v>0.203962</v>
      </c>
      <c r="GQ38">
        <v>0.0937665</v>
      </c>
      <c r="GR38">
        <v>0.0894298</v>
      </c>
      <c r="GS38">
        <v>20520.3</v>
      </c>
      <c r="GT38">
        <v>20097.6</v>
      </c>
      <c r="GU38">
        <v>26230.5</v>
      </c>
      <c r="GV38">
        <v>25596.4</v>
      </c>
      <c r="GW38">
        <v>38159.9</v>
      </c>
      <c r="GX38">
        <v>35340.7</v>
      </c>
      <c r="GY38">
        <v>45867.5</v>
      </c>
      <c r="GZ38">
        <v>41981.7</v>
      </c>
      <c r="HA38">
        <v>1.86033</v>
      </c>
      <c r="HB38">
        <v>1.79195</v>
      </c>
      <c r="HC38">
        <v>0.0355989</v>
      </c>
      <c r="HD38">
        <v>0</v>
      </c>
      <c r="HE38">
        <v>27.4088</v>
      </c>
      <c r="HF38">
        <v>999.9</v>
      </c>
      <c r="HG38">
        <v>32.8</v>
      </c>
      <c r="HH38">
        <v>39.1</v>
      </c>
      <c r="HI38">
        <v>25.6428</v>
      </c>
      <c r="HJ38">
        <v>62.1858</v>
      </c>
      <c r="HK38">
        <v>28.0128</v>
      </c>
      <c r="HL38">
        <v>1</v>
      </c>
      <c r="HM38">
        <v>0.334322</v>
      </c>
      <c r="HN38">
        <v>3.16843</v>
      </c>
      <c r="HO38">
        <v>20.2773</v>
      </c>
      <c r="HP38">
        <v>5.21295</v>
      </c>
      <c r="HQ38">
        <v>11.98</v>
      </c>
      <c r="HR38">
        <v>4.96375</v>
      </c>
      <c r="HS38">
        <v>3.27405</v>
      </c>
      <c r="HT38">
        <v>9999</v>
      </c>
      <c r="HU38">
        <v>9999</v>
      </c>
      <c r="HV38">
        <v>9999</v>
      </c>
      <c r="HW38">
        <v>63.1</v>
      </c>
      <c r="HX38">
        <v>1.86396</v>
      </c>
      <c r="HY38">
        <v>1.86018</v>
      </c>
      <c r="HZ38">
        <v>1.85841</v>
      </c>
      <c r="IA38">
        <v>1.8598</v>
      </c>
      <c r="IB38">
        <v>1.85976</v>
      </c>
      <c r="IC38">
        <v>1.85837</v>
      </c>
      <c r="ID38">
        <v>1.85745</v>
      </c>
      <c r="IE38">
        <v>1.85234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-2.22</v>
      </c>
      <c r="IT38">
        <v>-0.4189</v>
      </c>
      <c r="IU38">
        <v>-0.978965299820194</v>
      </c>
      <c r="IV38">
        <v>-0.0009990091014681097</v>
      </c>
      <c r="IW38">
        <v>2.104149348677739E-07</v>
      </c>
      <c r="IX38">
        <v>-7.744919442628664E-11</v>
      </c>
      <c r="IY38">
        <v>-0.2997322961878402</v>
      </c>
      <c r="IZ38">
        <v>-0.02716134682049196</v>
      </c>
      <c r="JA38">
        <v>0.00140419417660109</v>
      </c>
      <c r="JB38">
        <v>-1.682636133130545E-05</v>
      </c>
      <c r="JC38">
        <v>3</v>
      </c>
      <c r="JD38">
        <v>2001</v>
      </c>
      <c r="JE38">
        <v>1</v>
      </c>
      <c r="JF38">
        <v>25</v>
      </c>
      <c r="JG38">
        <v>-1286.5</v>
      </c>
      <c r="JH38">
        <v>-1286.7</v>
      </c>
      <c r="JI38">
        <v>3.19092</v>
      </c>
      <c r="JJ38">
        <v>2.62329</v>
      </c>
      <c r="JK38">
        <v>1.49658</v>
      </c>
      <c r="JL38">
        <v>2.38281</v>
      </c>
      <c r="JM38">
        <v>1.54907</v>
      </c>
      <c r="JN38">
        <v>2.45972</v>
      </c>
      <c r="JO38">
        <v>41.8223</v>
      </c>
      <c r="JP38">
        <v>14.7362</v>
      </c>
      <c r="JQ38">
        <v>18</v>
      </c>
      <c r="JR38">
        <v>494.76</v>
      </c>
      <c r="JS38">
        <v>465.328</v>
      </c>
      <c r="JT38">
        <v>23.4494</v>
      </c>
      <c r="JU38">
        <v>31.3904</v>
      </c>
      <c r="JV38">
        <v>30</v>
      </c>
      <c r="JW38">
        <v>31.4827</v>
      </c>
      <c r="JX38">
        <v>31.4415</v>
      </c>
      <c r="JY38">
        <v>64.0196</v>
      </c>
      <c r="JZ38">
        <v>25.7214</v>
      </c>
      <c r="KA38">
        <v>0</v>
      </c>
      <c r="KB38">
        <v>23.4494</v>
      </c>
      <c r="KC38">
        <v>1508.97</v>
      </c>
      <c r="KD38">
        <v>18.214</v>
      </c>
      <c r="KE38">
        <v>100.235</v>
      </c>
      <c r="KF38">
        <v>99.85680000000001</v>
      </c>
    </row>
    <row r="39" spans="1:292">
      <c r="A39">
        <v>19</v>
      </c>
      <c r="B39">
        <v>1686160455</v>
      </c>
      <c r="C39">
        <v>89.5</v>
      </c>
      <c r="D39" t="s">
        <v>471</v>
      </c>
      <c r="E39" t="s">
        <v>472</v>
      </c>
      <c r="F39">
        <v>5</v>
      </c>
      <c r="G39" t="s">
        <v>428</v>
      </c>
      <c r="H39">
        <v>1686160447.481482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1519.700923487402</v>
      </c>
      <c r="AJ39">
        <v>1489.390848484848</v>
      </c>
      <c r="AK39">
        <v>3.44516210213749</v>
      </c>
      <c r="AL39">
        <v>66.65959030394622</v>
      </c>
      <c r="AM39">
        <f>(AO39 - AN39 + DX39*1E3/(8.314*(DZ39+273.15)) * AQ39/DW39 * AP39) * DW39/(100*DK39) * 1000/(1000 - AO39)</f>
        <v>0</v>
      </c>
      <c r="AN39">
        <v>18.25195830567068</v>
      </c>
      <c r="AO39">
        <v>19.22910787878789</v>
      </c>
      <c r="AP39">
        <v>-3.969588092302792E-05</v>
      </c>
      <c r="AQ39">
        <v>105.1270775011947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1.65</v>
      </c>
      <c r="DL39">
        <v>0.5</v>
      </c>
      <c r="DM39" t="s">
        <v>430</v>
      </c>
      <c r="DN39">
        <v>2</v>
      </c>
      <c r="DO39" t="b">
        <v>1</v>
      </c>
      <c r="DP39">
        <v>1686160447.481482</v>
      </c>
      <c r="DQ39">
        <v>1437.314074074074</v>
      </c>
      <c r="DR39">
        <v>1476.881851851852</v>
      </c>
      <c r="DS39">
        <v>19.23382962962963</v>
      </c>
      <c r="DT39">
        <v>18.25286666666667</v>
      </c>
      <c r="DU39">
        <v>1439.526666666666</v>
      </c>
      <c r="DV39">
        <v>19.65273703703703</v>
      </c>
      <c r="DW39">
        <v>500.0043703703704</v>
      </c>
      <c r="DX39">
        <v>90.35425185185183</v>
      </c>
      <c r="DY39">
        <v>0.09994928888888888</v>
      </c>
      <c r="DZ39">
        <v>26.79753333333333</v>
      </c>
      <c r="EA39">
        <v>27.9934962962963</v>
      </c>
      <c r="EB39">
        <v>999.9000000000001</v>
      </c>
      <c r="EC39">
        <v>0</v>
      </c>
      <c r="ED39">
        <v>0</v>
      </c>
      <c r="EE39">
        <v>10005.67037037037</v>
      </c>
      <c r="EF39">
        <v>0</v>
      </c>
      <c r="EG39">
        <v>828.3378888888889</v>
      </c>
      <c r="EH39">
        <v>-39.56782222222223</v>
      </c>
      <c r="EI39">
        <v>1465.500740740741</v>
      </c>
      <c r="EJ39">
        <v>1504.340740740741</v>
      </c>
      <c r="EK39">
        <v>0.9809723703703704</v>
      </c>
      <c r="EL39">
        <v>1476.881851851852</v>
      </c>
      <c r="EM39">
        <v>18.25286666666667</v>
      </c>
      <c r="EN39">
        <v>1.737858888888889</v>
      </c>
      <c r="EO39">
        <v>1.649223703703703</v>
      </c>
      <c r="EP39">
        <v>15.23879259259259</v>
      </c>
      <c r="EQ39">
        <v>14.42658518518519</v>
      </c>
      <c r="ER39">
        <v>2000.023703703704</v>
      </c>
      <c r="ES39">
        <v>0.9799994444444444</v>
      </c>
      <c r="ET39">
        <v>0.02000065555555555</v>
      </c>
      <c r="EU39">
        <v>0</v>
      </c>
      <c r="EV39">
        <v>174.1439259259259</v>
      </c>
      <c r="EW39">
        <v>5.00078</v>
      </c>
      <c r="EX39">
        <v>5075.520740740741</v>
      </c>
      <c r="EY39">
        <v>16379.82592592592</v>
      </c>
      <c r="EZ39">
        <v>42.10851851851852</v>
      </c>
      <c r="FA39">
        <v>43.72433333333333</v>
      </c>
      <c r="FB39">
        <v>43.28444444444444</v>
      </c>
      <c r="FC39">
        <v>42.78681481481481</v>
      </c>
      <c r="FD39">
        <v>42.87244444444445</v>
      </c>
      <c r="FE39">
        <v>1955.123703703704</v>
      </c>
      <c r="FF39">
        <v>39.9</v>
      </c>
      <c r="FG39">
        <v>0</v>
      </c>
      <c r="FH39">
        <v>1686160455.2</v>
      </c>
      <c r="FI39">
        <v>0</v>
      </c>
      <c r="FJ39">
        <v>3.961891197908414</v>
      </c>
      <c r="FK39">
        <v>0.02423365351934263</v>
      </c>
      <c r="FL39">
        <v>16.37692989021209</v>
      </c>
      <c r="FM39">
        <v>39145.44736444304</v>
      </c>
      <c r="FN39">
        <v>15</v>
      </c>
      <c r="FO39">
        <v>1686237652.1</v>
      </c>
      <c r="FP39" t="s">
        <v>431</v>
      </c>
      <c r="FQ39">
        <v>1686237637.6</v>
      </c>
      <c r="FR39">
        <v>1686237652.1</v>
      </c>
      <c r="FS39">
        <v>1</v>
      </c>
      <c r="FT39">
        <v>0.184</v>
      </c>
      <c r="FU39">
        <v>-0.079</v>
      </c>
      <c r="FV39">
        <v>-1.228</v>
      </c>
      <c r="FW39">
        <v>-0.379</v>
      </c>
      <c r="FX39">
        <v>962</v>
      </c>
      <c r="FY39">
        <v>1</v>
      </c>
      <c r="FZ39">
        <v>0.05</v>
      </c>
      <c r="GA39">
        <v>0.15</v>
      </c>
      <c r="GB39">
        <v>-4.106801288567716</v>
      </c>
      <c r="GC39">
        <v>-0.02448634745296452</v>
      </c>
      <c r="GD39">
        <v>28.47107761481852</v>
      </c>
      <c r="GE39">
        <v>1</v>
      </c>
      <c r="GF39">
        <v>0.7649352622314742</v>
      </c>
      <c r="GG39">
        <v>0.002472579102407029</v>
      </c>
      <c r="GH39">
        <v>0.6685112856754678</v>
      </c>
      <c r="GI39">
        <v>1</v>
      </c>
      <c r="GJ39">
        <v>2</v>
      </c>
      <c r="GK39">
        <v>2</v>
      </c>
      <c r="GL39" t="s">
        <v>432</v>
      </c>
      <c r="GM39">
        <v>3.10187</v>
      </c>
      <c r="GN39">
        <v>2.75812</v>
      </c>
      <c r="GO39">
        <v>0.202022</v>
      </c>
      <c r="GP39">
        <v>0.205195</v>
      </c>
      <c r="GQ39">
        <v>0.0937562</v>
      </c>
      <c r="GR39">
        <v>0.08942890000000001</v>
      </c>
      <c r="GS39">
        <v>20488.1</v>
      </c>
      <c r="GT39">
        <v>20066.4</v>
      </c>
      <c r="GU39">
        <v>26230.6</v>
      </c>
      <c r="GV39">
        <v>25596.3</v>
      </c>
      <c r="GW39">
        <v>38160.6</v>
      </c>
      <c r="GX39">
        <v>35340.6</v>
      </c>
      <c r="GY39">
        <v>45867.7</v>
      </c>
      <c r="GZ39">
        <v>41981.5</v>
      </c>
      <c r="HA39">
        <v>1.86045</v>
      </c>
      <c r="HB39">
        <v>1.79185</v>
      </c>
      <c r="HC39">
        <v>0.0358485</v>
      </c>
      <c r="HD39">
        <v>0</v>
      </c>
      <c r="HE39">
        <v>27.4062</v>
      </c>
      <c r="HF39">
        <v>999.9</v>
      </c>
      <c r="HG39">
        <v>32.8</v>
      </c>
      <c r="HH39">
        <v>39.1</v>
      </c>
      <c r="HI39">
        <v>25.6447</v>
      </c>
      <c r="HJ39">
        <v>62.1658</v>
      </c>
      <c r="HK39">
        <v>28.0769</v>
      </c>
      <c r="HL39">
        <v>1</v>
      </c>
      <c r="HM39">
        <v>0.334296</v>
      </c>
      <c r="HN39">
        <v>3.14748</v>
      </c>
      <c r="HO39">
        <v>20.2776</v>
      </c>
      <c r="HP39">
        <v>5.2131</v>
      </c>
      <c r="HQ39">
        <v>11.98</v>
      </c>
      <c r="HR39">
        <v>4.9638</v>
      </c>
      <c r="HS39">
        <v>3.27408</v>
      </c>
      <c r="HT39">
        <v>9999</v>
      </c>
      <c r="HU39">
        <v>9999</v>
      </c>
      <c r="HV39">
        <v>9999</v>
      </c>
      <c r="HW39">
        <v>63.1</v>
      </c>
      <c r="HX39">
        <v>1.864</v>
      </c>
      <c r="HY39">
        <v>1.86016</v>
      </c>
      <c r="HZ39">
        <v>1.85842</v>
      </c>
      <c r="IA39">
        <v>1.8598</v>
      </c>
      <c r="IB39">
        <v>1.8598</v>
      </c>
      <c r="IC39">
        <v>1.85837</v>
      </c>
      <c r="ID39">
        <v>1.85745</v>
      </c>
      <c r="IE39">
        <v>1.8523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-2.23</v>
      </c>
      <c r="IT39">
        <v>-0.419</v>
      </c>
      <c r="IU39">
        <v>-0.978965299820194</v>
      </c>
      <c r="IV39">
        <v>-0.0009990091014681097</v>
      </c>
      <c r="IW39">
        <v>2.104149348677739E-07</v>
      </c>
      <c r="IX39">
        <v>-7.744919442628664E-11</v>
      </c>
      <c r="IY39">
        <v>-0.2997322961878402</v>
      </c>
      <c r="IZ39">
        <v>-0.02716134682049196</v>
      </c>
      <c r="JA39">
        <v>0.00140419417660109</v>
      </c>
      <c r="JB39">
        <v>-1.682636133130545E-05</v>
      </c>
      <c r="JC39">
        <v>3</v>
      </c>
      <c r="JD39">
        <v>2001</v>
      </c>
      <c r="JE39">
        <v>1</v>
      </c>
      <c r="JF39">
        <v>25</v>
      </c>
      <c r="JG39">
        <v>-1286.4</v>
      </c>
      <c r="JH39">
        <v>-1286.6</v>
      </c>
      <c r="JI39">
        <v>3.21899</v>
      </c>
      <c r="JJ39">
        <v>2.62085</v>
      </c>
      <c r="JK39">
        <v>1.49658</v>
      </c>
      <c r="JL39">
        <v>2.38281</v>
      </c>
      <c r="JM39">
        <v>1.54907</v>
      </c>
      <c r="JN39">
        <v>2.38525</v>
      </c>
      <c r="JO39">
        <v>41.8223</v>
      </c>
      <c r="JP39">
        <v>14.7274</v>
      </c>
      <c r="JQ39">
        <v>18</v>
      </c>
      <c r="JR39">
        <v>494.822</v>
      </c>
      <c r="JS39">
        <v>465.247</v>
      </c>
      <c r="JT39">
        <v>23.4498</v>
      </c>
      <c r="JU39">
        <v>31.3892</v>
      </c>
      <c r="JV39">
        <v>30</v>
      </c>
      <c r="JW39">
        <v>31.4808</v>
      </c>
      <c r="JX39">
        <v>31.4392</v>
      </c>
      <c r="JY39">
        <v>64.59310000000001</v>
      </c>
      <c r="JZ39">
        <v>25.7214</v>
      </c>
      <c r="KA39">
        <v>0</v>
      </c>
      <c r="KB39">
        <v>23.4565</v>
      </c>
      <c r="KC39">
        <v>1522.43</v>
      </c>
      <c r="KD39">
        <v>18.214</v>
      </c>
      <c r="KE39">
        <v>100.236</v>
      </c>
      <c r="KF39">
        <v>99.8563</v>
      </c>
    </row>
    <row r="40" spans="1:292">
      <c r="A40">
        <v>20</v>
      </c>
      <c r="B40">
        <v>1686160460</v>
      </c>
      <c r="C40">
        <v>94.5</v>
      </c>
      <c r="D40" t="s">
        <v>473</v>
      </c>
      <c r="E40" t="s">
        <v>474</v>
      </c>
      <c r="F40">
        <v>5</v>
      </c>
      <c r="G40" t="s">
        <v>428</v>
      </c>
      <c r="H40">
        <v>1686160452.196429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1536.791696125123</v>
      </c>
      <c r="AJ40">
        <v>1506.543878787879</v>
      </c>
      <c r="AK40">
        <v>3.434845526697505</v>
      </c>
      <c r="AL40">
        <v>66.65959030394622</v>
      </c>
      <c r="AM40">
        <f>(AO40 - AN40 + DX40*1E3/(8.314*(DZ40+273.15)) * AQ40/DW40 * AP40) * DW40/(100*DK40) * 1000/(1000 - AO40)</f>
        <v>0</v>
      </c>
      <c r="AN40">
        <v>18.25248942703624</v>
      </c>
      <c r="AO40">
        <v>19.22229515151514</v>
      </c>
      <c r="AP40">
        <v>-8.504811337567642E-05</v>
      </c>
      <c r="AQ40">
        <v>105.1270775011947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1.65</v>
      </c>
      <c r="DL40">
        <v>0.5</v>
      </c>
      <c r="DM40" t="s">
        <v>430</v>
      </c>
      <c r="DN40">
        <v>2</v>
      </c>
      <c r="DO40" t="b">
        <v>1</v>
      </c>
      <c r="DP40">
        <v>1686160452.196429</v>
      </c>
      <c r="DQ40">
        <v>1453.029642857143</v>
      </c>
      <c r="DR40">
        <v>1492.8725</v>
      </c>
      <c r="DS40">
        <v>19.22996785714286</v>
      </c>
      <c r="DT40">
        <v>18.25279642857143</v>
      </c>
      <c r="DU40">
        <v>1455.256071428571</v>
      </c>
      <c r="DV40">
        <v>19.64890357142857</v>
      </c>
      <c r="DW40">
        <v>499.9845</v>
      </c>
      <c r="DX40">
        <v>90.35435714285713</v>
      </c>
      <c r="DY40">
        <v>0.1000102142857143</v>
      </c>
      <c r="DZ40">
        <v>26.79699285714286</v>
      </c>
      <c r="EA40">
        <v>27.993325</v>
      </c>
      <c r="EB40">
        <v>999.9000000000002</v>
      </c>
      <c r="EC40">
        <v>0</v>
      </c>
      <c r="ED40">
        <v>0</v>
      </c>
      <c r="EE40">
        <v>9999.082857142857</v>
      </c>
      <c r="EF40">
        <v>0</v>
      </c>
      <c r="EG40">
        <v>835.3412857142857</v>
      </c>
      <c r="EH40">
        <v>-39.84282142857143</v>
      </c>
      <c r="EI40">
        <v>1481.518928571428</v>
      </c>
      <c r="EJ40">
        <v>1520.628571428571</v>
      </c>
      <c r="EK40">
        <v>0.9771777500000001</v>
      </c>
      <c r="EL40">
        <v>1492.8725</v>
      </c>
      <c r="EM40">
        <v>18.25279642857143</v>
      </c>
      <c r="EN40">
        <v>1.737511785714286</v>
      </c>
      <c r="EO40">
        <v>1.649218928571428</v>
      </c>
      <c r="EP40">
        <v>15.23568571428571</v>
      </c>
      <c r="EQ40">
        <v>14.42654285714286</v>
      </c>
      <c r="ER40">
        <v>2000.041785714286</v>
      </c>
      <c r="ES40">
        <v>0.9799994642857143</v>
      </c>
      <c r="ET40">
        <v>0.02000063571428571</v>
      </c>
      <c r="EU40">
        <v>0</v>
      </c>
      <c r="EV40">
        <v>174.1751785714286</v>
      </c>
      <c r="EW40">
        <v>5.00078</v>
      </c>
      <c r="EX40">
        <v>5097.208928571429</v>
      </c>
      <c r="EY40">
        <v>16379.96428571429</v>
      </c>
      <c r="EZ40">
        <v>42.11799999999999</v>
      </c>
      <c r="FA40">
        <v>43.7185</v>
      </c>
      <c r="FB40">
        <v>43.20289285714286</v>
      </c>
      <c r="FC40">
        <v>42.78550000000001</v>
      </c>
      <c r="FD40">
        <v>42.86360714285713</v>
      </c>
      <c r="FE40">
        <v>1955.141785714286</v>
      </c>
      <c r="FF40">
        <v>39.9</v>
      </c>
      <c r="FG40">
        <v>0</v>
      </c>
      <c r="FH40">
        <v>1686160460</v>
      </c>
      <c r="FI40">
        <v>0</v>
      </c>
      <c r="FJ40">
        <v>4.069697046714173</v>
      </c>
      <c r="FK40">
        <v>0.02546590154569826</v>
      </c>
      <c r="FL40">
        <v>16.12124545728027</v>
      </c>
      <c r="FM40">
        <v>39123.89425288995</v>
      </c>
      <c r="FN40">
        <v>15</v>
      </c>
      <c r="FO40">
        <v>1686237652.1</v>
      </c>
      <c r="FP40" t="s">
        <v>431</v>
      </c>
      <c r="FQ40">
        <v>1686237637.6</v>
      </c>
      <c r="FR40">
        <v>1686237652.1</v>
      </c>
      <c r="FS40">
        <v>1</v>
      </c>
      <c r="FT40">
        <v>0.184</v>
      </c>
      <c r="FU40">
        <v>-0.079</v>
      </c>
      <c r="FV40">
        <v>-1.228</v>
      </c>
      <c r="FW40">
        <v>-0.379</v>
      </c>
      <c r="FX40">
        <v>962</v>
      </c>
      <c r="FY40">
        <v>1</v>
      </c>
      <c r="FZ40">
        <v>0.05</v>
      </c>
      <c r="GA40">
        <v>0.15</v>
      </c>
      <c r="GB40">
        <v>-4.135027143614526</v>
      </c>
      <c r="GC40">
        <v>-0.02473695583572287</v>
      </c>
      <c r="GD40">
        <v>28.4775754399972</v>
      </c>
      <c r="GE40">
        <v>1</v>
      </c>
      <c r="GF40">
        <v>0.7650995337959315</v>
      </c>
      <c r="GG40">
        <v>0.002473025526724691</v>
      </c>
      <c r="GH40">
        <v>0.6682731921285621</v>
      </c>
      <c r="GI40">
        <v>1</v>
      </c>
      <c r="GJ40">
        <v>2</v>
      </c>
      <c r="GK40">
        <v>2</v>
      </c>
      <c r="GL40" t="s">
        <v>432</v>
      </c>
      <c r="GM40">
        <v>3.10193</v>
      </c>
      <c r="GN40">
        <v>2.75797</v>
      </c>
      <c r="GO40">
        <v>0.203405</v>
      </c>
      <c r="GP40">
        <v>0.20657</v>
      </c>
      <c r="GQ40">
        <v>0.0937359</v>
      </c>
      <c r="GR40">
        <v>0.0894325</v>
      </c>
      <c r="GS40">
        <v>20452.7</v>
      </c>
      <c r="GT40">
        <v>20031.6</v>
      </c>
      <c r="GU40">
        <v>26230.7</v>
      </c>
      <c r="GV40">
        <v>25596.1</v>
      </c>
      <c r="GW40">
        <v>38161.8</v>
      </c>
      <c r="GX40">
        <v>35340.8</v>
      </c>
      <c r="GY40">
        <v>45867.8</v>
      </c>
      <c r="GZ40">
        <v>41981.7</v>
      </c>
      <c r="HA40">
        <v>1.86068</v>
      </c>
      <c r="HB40">
        <v>1.79167</v>
      </c>
      <c r="HC40">
        <v>0.0361726</v>
      </c>
      <c r="HD40">
        <v>0</v>
      </c>
      <c r="HE40">
        <v>27.4027</v>
      </c>
      <c r="HF40">
        <v>999.9</v>
      </c>
      <c r="HG40">
        <v>32.8</v>
      </c>
      <c r="HH40">
        <v>39.1</v>
      </c>
      <c r="HI40">
        <v>25.6452</v>
      </c>
      <c r="HJ40">
        <v>62.3258</v>
      </c>
      <c r="HK40">
        <v>28.0729</v>
      </c>
      <c r="HL40">
        <v>1</v>
      </c>
      <c r="HM40">
        <v>0.334195</v>
      </c>
      <c r="HN40">
        <v>3.1267</v>
      </c>
      <c r="HO40">
        <v>20.2779</v>
      </c>
      <c r="HP40">
        <v>5.21265</v>
      </c>
      <c r="HQ40">
        <v>11.98</v>
      </c>
      <c r="HR40">
        <v>4.9636</v>
      </c>
      <c r="HS40">
        <v>3.27397</v>
      </c>
      <c r="HT40">
        <v>9999</v>
      </c>
      <c r="HU40">
        <v>9999</v>
      </c>
      <c r="HV40">
        <v>9999</v>
      </c>
      <c r="HW40">
        <v>63.1</v>
      </c>
      <c r="HX40">
        <v>1.86401</v>
      </c>
      <c r="HY40">
        <v>1.86018</v>
      </c>
      <c r="HZ40">
        <v>1.85847</v>
      </c>
      <c r="IA40">
        <v>1.8598</v>
      </c>
      <c r="IB40">
        <v>1.85978</v>
      </c>
      <c r="IC40">
        <v>1.85837</v>
      </c>
      <c r="ID40">
        <v>1.85745</v>
      </c>
      <c r="IE40">
        <v>1.85232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-2.25</v>
      </c>
      <c r="IT40">
        <v>-0.419</v>
      </c>
      <c r="IU40">
        <v>-0.978965299820194</v>
      </c>
      <c r="IV40">
        <v>-0.0009990091014681097</v>
      </c>
      <c r="IW40">
        <v>2.104149348677739E-07</v>
      </c>
      <c r="IX40">
        <v>-7.744919442628664E-11</v>
      </c>
      <c r="IY40">
        <v>-0.2997322961878402</v>
      </c>
      <c r="IZ40">
        <v>-0.02716134682049196</v>
      </c>
      <c r="JA40">
        <v>0.00140419417660109</v>
      </c>
      <c r="JB40">
        <v>-1.682636133130545E-05</v>
      </c>
      <c r="JC40">
        <v>3</v>
      </c>
      <c r="JD40">
        <v>2001</v>
      </c>
      <c r="JE40">
        <v>1</v>
      </c>
      <c r="JF40">
        <v>25</v>
      </c>
      <c r="JG40">
        <v>-1286.3</v>
      </c>
      <c r="JH40">
        <v>-1286.5</v>
      </c>
      <c r="JI40">
        <v>3.24341</v>
      </c>
      <c r="JJ40">
        <v>2.62207</v>
      </c>
      <c r="JK40">
        <v>1.49658</v>
      </c>
      <c r="JL40">
        <v>2.38281</v>
      </c>
      <c r="JM40">
        <v>1.54785</v>
      </c>
      <c r="JN40">
        <v>2.45361</v>
      </c>
      <c r="JO40">
        <v>41.8223</v>
      </c>
      <c r="JP40">
        <v>14.7274</v>
      </c>
      <c r="JQ40">
        <v>18</v>
      </c>
      <c r="JR40">
        <v>494.947</v>
      </c>
      <c r="JS40">
        <v>465.119</v>
      </c>
      <c r="JT40">
        <v>23.4552</v>
      </c>
      <c r="JU40">
        <v>31.3864</v>
      </c>
      <c r="JV40">
        <v>30</v>
      </c>
      <c r="JW40">
        <v>31.4795</v>
      </c>
      <c r="JX40">
        <v>31.4371</v>
      </c>
      <c r="JY40">
        <v>65.0829</v>
      </c>
      <c r="JZ40">
        <v>25.7214</v>
      </c>
      <c r="KA40">
        <v>0</v>
      </c>
      <c r="KB40">
        <v>23.4615</v>
      </c>
      <c r="KC40">
        <v>1535.89</v>
      </c>
      <c r="KD40">
        <v>18.214</v>
      </c>
      <c r="KE40">
        <v>100.236</v>
      </c>
      <c r="KF40">
        <v>99.85639999999999</v>
      </c>
    </row>
    <row r="41" spans="1:292">
      <c r="A41">
        <v>21</v>
      </c>
      <c r="B41">
        <v>1686160465.5</v>
      </c>
      <c r="C41">
        <v>100</v>
      </c>
      <c r="D41" t="s">
        <v>475</v>
      </c>
      <c r="E41" t="s">
        <v>476</v>
      </c>
      <c r="F41">
        <v>5</v>
      </c>
      <c r="G41" t="s">
        <v>428</v>
      </c>
      <c r="H41">
        <v>1686160457.75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1555.172783581888</v>
      </c>
      <c r="AJ41">
        <v>1525.350848484848</v>
      </c>
      <c r="AK41">
        <v>3.402141583878046</v>
      </c>
      <c r="AL41">
        <v>66.65959030394622</v>
      </c>
      <c r="AM41">
        <f>(AO41 - AN41 + DX41*1E3/(8.314*(DZ41+273.15)) * AQ41/DW41 * AP41) * DW41/(100*DK41) * 1000/(1000 - AO41)</f>
        <v>0</v>
      </c>
      <c r="AN41">
        <v>18.25229656222054</v>
      </c>
      <c r="AO41">
        <v>19.21764727272726</v>
      </c>
      <c r="AP41">
        <v>-4.471362470846637E-05</v>
      </c>
      <c r="AQ41">
        <v>105.1270775011947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1.65</v>
      </c>
      <c r="DL41">
        <v>0.5</v>
      </c>
      <c r="DM41" t="s">
        <v>430</v>
      </c>
      <c r="DN41">
        <v>2</v>
      </c>
      <c r="DO41" t="b">
        <v>1</v>
      </c>
      <c r="DP41">
        <v>1686160457.75</v>
      </c>
      <c r="DQ41">
        <v>1471.685</v>
      </c>
      <c r="DR41">
        <v>1511.410357142857</v>
      </c>
      <c r="DS41">
        <v>19.22503571428572</v>
      </c>
      <c r="DT41">
        <v>18.25246071428572</v>
      </c>
      <c r="DU41">
        <v>1473.9275</v>
      </c>
      <c r="DV41">
        <v>19.64401071428571</v>
      </c>
      <c r="DW41">
        <v>499.9953571428571</v>
      </c>
      <c r="DX41">
        <v>90.35453571428572</v>
      </c>
      <c r="DY41">
        <v>0.09993621428571429</v>
      </c>
      <c r="DZ41">
        <v>26.79497142857144</v>
      </c>
      <c r="EA41">
        <v>27.99060357142857</v>
      </c>
      <c r="EB41">
        <v>999.9000000000002</v>
      </c>
      <c r="EC41">
        <v>0</v>
      </c>
      <c r="ED41">
        <v>0</v>
      </c>
      <c r="EE41">
        <v>10005.49571428571</v>
      </c>
      <c r="EF41">
        <v>0</v>
      </c>
      <c r="EG41">
        <v>844.7993214285714</v>
      </c>
      <c r="EH41">
        <v>-39.72585714285714</v>
      </c>
      <c r="EI41">
        <v>1500.532857142857</v>
      </c>
      <c r="EJ41">
        <v>1539.510714285714</v>
      </c>
      <c r="EK41">
        <v>0.9725708571428571</v>
      </c>
      <c r="EL41">
        <v>1511.410357142857</v>
      </c>
      <c r="EM41">
        <v>18.25246071428572</v>
      </c>
      <c r="EN41">
        <v>1.737068928571428</v>
      </c>
      <c r="EO41">
        <v>1.649192857142857</v>
      </c>
      <c r="EP41">
        <v>15.23171785714286</v>
      </c>
      <c r="EQ41">
        <v>14.42629285714286</v>
      </c>
      <c r="ER41">
        <v>2000.042857142858</v>
      </c>
      <c r="ES41">
        <v>0.9799993571428571</v>
      </c>
      <c r="ET41">
        <v>0.02000074285714286</v>
      </c>
      <c r="EU41">
        <v>0</v>
      </c>
      <c r="EV41">
        <v>174.2443928571429</v>
      </c>
      <c r="EW41">
        <v>5.00078</v>
      </c>
      <c r="EX41">
        <v>5118.453571428573</v>
      </c>
      <c r="EY41">
        <v>16379.97857142857</v>
      </c>
      <c r="EZ41">
        <v>42.10464285714285</v>
      </c>
      <c r="FA41">
        <v>43.7185</v>
      </c>
      <c r="FB41">
        <v>43.13817857142857</v>
      </c>
      <c r="FC41">
        <v>42.77424999999999</v>
      </c>
      <c r="FD41">
        <v>42.87253571428571</v>
      </c>
      <c r="FE41">
        <v>1955.142857142857</v>
      </c>
      <c r="FF41">
        <v>39.9</v>
      </c>
      <c r="FG41">
        <v>0</v>
      </c>
      <c r="FH41">
        <v>1686160466</v>
      </c>
      <c r="FI41">
        <v>0</v>
      </c>
      <c r="FJ41">
        <v>4.204421495253165</v>
      </c>
      <c r="FK41">
        <v>0.02700661044150383</v>
      </c>
      <c r="FL41">
        <v>15.80205413016021</v>
      </c>
      <c r="FM41">
        <v>39097.00281677215</v>
      </c>
      <c r="FN41">
        <v>15</v>
      </c>
      <c r="FO41">
        <v>1686237652.1</v>
      </c>
      <c r="FP41" t="s">
        <v>431</v>
      </c>
      <c r="FQ41">
        <v>1686237637.6</v>
      </c>
      <c r="FR41">
        <v>1686237652.1</v>
      </c>
      <c r="FS41">
        <v>1</v>
      </c>
      <c r="FT41">
        <v>0.184</v>
      </c>
      <c r="FU41">
        <v>-0.079</v>
      </c>
      <c r="FV41">
        <v>-1.228</v>
      </c>
      <c r="FW41">
        <v>-0.379</v>
      </c>
      <c r="FX41">
        <v>962</v>
      </c>
      <c r="FY41">
        <v>1</v>
      </c>
      <c r="FZ41">
        <v>0.05</v>
      </c>
      <c r="GA41">
        <v>0.15</v>
      </c>
      <c r="GB41">
        <v>-4.155926372181753</v>
      </c>
      <c r="GC41">
        <v>-0.02492254069136261</v>
      </c>
      <c r="GD41">
        <v>28.4821230154425</v>
      </c>
      <c r="GE41">
        <v>1</v>
      </c>
      <c r="GF41">
        <v>0.7652198222349647</v>
      </c>
      <c r="GG41">
        <v>0.002473333503195729</v>
      </c>
      <c r="GH41">
        <v>0.6680939380313815</v>
      </c>
      <c r="GI41">
        <v>1</v>
      </c>
      <c r="GJ41">
        <v>2</v>
      </c>
      <c r="GK41">
        <v>2</v>
      </c>
      <c r="GL41" t="s">
        <v>432</v>
      </c>
      <c r="GM41">
        <v>3.10185</v>
      </c>
      <c r="GN41">
        <v>2.75817</v>
      </c>
      <c r="GO41">
        <v>0.204894</v>
      </c>
      <c r="GP41">
        <v>0.207982</v>
      </c>
      <c r="GQ41">
        <v>0.0937159</v>
      </c>
      <c r="GR41">
        <v>0.0894268</v>
      </c>
      <c r="GS41">
        <v>20414.4</v>
      </c>
      <c r="GT41">
        <v>19996.1</v>
      </c>
      <c r="GU41">
        <v>26230.6</v>
      </c>
      <c r="GV41">
        <v>25596.4</v>
      </c>
      <c r="GW41">
        <v>38163</v>
      </c>
      <c r="GX41">
        <v>35341.3</v>
      </c>
      <c r="GY41">
        <v>45868.1</v>
      </c>
      <c r="GZ41">
        <v>41981.9</v>
      </c>
      <c r="HA41">
        <v>1.86015</v>
      </c>
      <c r="HB41">
        <v>1.79195</v>
      </c>
      <c r="HC41">
        <v>0.0357702</v>
      </c>
      <c r="HD41">
        <v>0</v>
      </c>
      <c r="HE41">
        <v>27.3978</v>
      </c>
      <c r="HF41">
        <v>999.9</v>
      </c>
      <c r="HG41">
        <v>32.8</v>
      </c>
      <c r="HH41">
        <v>39.2</v>
      </c>
      <c r="HI41">
        <v>25.7834</v>
      </c>
      <c r="HJ41">
        <v>62.4558</v>
      </c>
      <c r="HK41">
        <v>28.133</v>
      </c>
      <c r="HL41">
        <v>1</v>
      </c>
      <c r="HM41">
        <v>0.334159</v>
      </c>
      <c r="HN41">
        <v>3.10877</v>
      </c>
      <c r="HO41">
        <v>20.2782</v>
      </c>
      <c r="HP41">
        <v>5.2122</v>
      </c>
      <c r="HQ41">
        <v>11.98</v>
      </c>
      <c r="HR41">
        <v>4.96345</v>
      </c>
      <c r="HS41">
        <v>3.27393</v>
      </c>
      <c r="HT41">
        <v>9999</v>
      </c>
      <c r="HU41">
        <v>9999</v>
      </c>
      <c r="HV41">
        <v>9999</v>
      </c>
      <c r="HW41">
        <v>63.1</v>
      </c>
      <c r="HX41">
        <v>1.86399</v>
      </c>
      <c r="HY41">
        <v>1.86017</v>
      </c>
      <c r="HZ41">
        <v>1.85846</v>
      </c>
      <c r="IA41">
        <v>1.85977</v>
      </c>
      <c r="IB41">
        <v>1.85976</v>
      </c>
      <c r="IC41">
        <v>1.85837</v>
      </c>
      <c r="ID41">
        <v>1.85745</v>
      </c>
      <c r="IE41">
        <v>1.85233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-2.27</v>
      </c>
      <c r="IT41">
        <v>-0.419</v>
      </c>
      <c r="IU41">
        <v>-0.978965299820194</v>
      </c>
      <c r="IV41">
        <v>-0.0009990091014681097</v>
      </c>
      <c r="IW41">
        <v>2.104149348677739E-07</v>
      </c>
      <c r="IX41">
        <v>-7.744919442628664E-11</v>
      </c>
      <c r="IY41">
        <v>-0.2997322961878402</v>
      </c>
      <c r="IZ41">
        <v>-0.02716134682049196</v>
      </c>
      <c r="JA41">
        <v>0.00140419417660109</v>
      </c>
      <c r="JB41">
        <v>-1.682636133130545E-05</v>
      </c>
      <c r="JC41">
        <v>3</v>
      </c>
      <c r="JD41">
        <v>2001</v>
      </c>
      <c r="JE41">
        <v>1</v>
      </c>
      <c r="JF41">
        <v>25</v>
      </c>
      <c r="JG41">
        <v>-1286.2</v>
      </c>
      <c r="JH41">
        <v>-1286.4</v>
      </c>
      <c r="JI41">
        <v>3.27515</v>
      </c>
      <c r="JJ41">
        <v>2.62573</v>
      </c>
      <c r="JK41">
        <v>1.49658</v>
      </c>
      <c r="JL41">
        <v>2.38281</v>
      </c>
      <c r="JM41">
        <v>1.54907</v>
      </c>
      <c r="JN41">
        <v>2.39258</v>
      </c>
      <c r="JO41">
        <v>41.7961</v>
      </c>
      <c r="JP41">
        <v>14.7274</v>
      </c>
      <c r="JQ41">
        <v>18</v>
      </c>
      <c r="JR41">
        <v>494.614</v>
      </c>
      <c r="JS41">
        <v>465.278</v>
      </c>
      <c r="JT41">
        <v>23.4608</v>
      </c>
      <c r="JU41">
        <v>31.3836</v>
      </c>
      <c r="JV41">
        <v>29.9999</v>
      </c>
      <c r="JW41">
        <v>31.4772</v>
      </c>
      <c r="JX41">
        <v>31.4347</v>
      </c>
      <c r="JY41">
        <v>65.7161</v>
      </c>
      <c r="JZ41">
        <v>25.7214</v>
      </c>
      <c r="KA41">
        <v>0</v>
      </c>
      <c r="KB41">
        <v>23.4662</v>
      </c>
      <c r="KC41">
        <v>1556.26</v>
      </c>
      <c r="KD41">
        <v>18.2141</v>
      </c>
      <c r="KE41">
        <v>100.236</v>
      </c>
      <c r="KF41">
        <v>99.857</v>
      </c>
    </row>
    <row r="42" spans="1:292">
      <c r="A42">
        <v>22</v>
      </c>
      <c r="B42">
        <v>1686160470</v>
      </c>
      <c r="C42">
        <v>104.5</v>
      </c>
      <c r="D42" t="s">
        <v>477</v>
      </c>
      <c r="E42" t="s">
        <v>478</v>
      </c>
      <c r="F42">
        <v>5</v>
      </c>
      <c r="G42" t="s">
        <v>428</v>
      </c>
      <c r="H42">
        <v>1686160462.196429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1570.341558844401</v>
      </c>
      <c r="AJ42">
        <v>1540.314606060607</v>
      </c>
      <c r="AK42">
        <v>3.327911022013164</v>
      </c>
      <c r="AL42">
        <v>66.65959030394622</v>
      </c>
      <c r="AM42">
        <f>(AO42 - AN42 + DX42*1E3/(8.314*(DZ42+273.15)) * AQ42/DW42 * AP42) * DW42/(100*DK42) * 1000/(1000 - AO42)</f>
        <v>0</v>
      </c>
      <c r="AN42">
        <v>18.25042321955717</v>
      </c>
      <c r="AO42">
        <v>19.21125454545454</v>
      </c>
      <c r="AP42">
        <v>-6.271587489188744E-05</v>
      </c>
      <c r="AQ42">
        <v>105.1270775011947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1.65</v>
      </c>
      <c r="DL42">
        <v>0.5</v>
      </c>
      <c r="DM42" t="s">
        <v>430</v>
      </c>
      <c r="DN42">
        <v>2</v>
      </c>
      <c r="DO42" t="b">
        <v>1</v>
      </c>
      <c r="DP42">
        <v>1686160462.196429</v>
      </c>
      <c r="DQ42">
        <v>1486.556785714286</v>
      </c>
      <c r="DR42">
        <v>1526.162142857143</v>
      </c>
      <c r="DS42">
        <v>19.22009642857143</v>
      </c>
      <c r="DT42">
        <v>18.25202857142857</v>
      </c>
      <c r="DU42">
        <v>1488.8125</v>
      </c>
      <c r="DV42">
        <v>19.63910714285714</v>
      </c>
      <c r="DW42">
        <v>499.9948928571429</v>
      </c>
      <c r="DX42">
        <v>90.35442142857144</v>
      </c>
      <c r="DY42">
        <v>0.1000284214285714</v>
      </c>
      <c r="DZ42">
        <v>26.79362857142857</v>
      </c>
      <c r="EA42">
        <v>27.98827857142857</v>
      </c>
      <c r="EB42">
        <v>999.9000000000002</v>
      </c>
      <c r="EC42">
        <v>0</v>
      </c>
      <c r="ED42">
        <v>0</v>
      </c>
      <c r="EE42">
        <v>9996.836785714286</v>
      </c>
      <c r="EF42">
        <v>0</v>
      </c>
      <c r="EG42">
        <v>851.8310714285715</v>
      </c>
      <c r="EH42">
        <v>-39.6058</v>
      </c>
      <c r="EI42">
        <v>1515.689642857143</v>
      </c>
      <c r="EJ42">
        <v>1554.535714285714</v>
      </c>
      <c r="EK42">
        <v>0.9680614285714286</v>
      </c>
      <c r="EL42">
        <v>1526.162142857143</v>
      </c>
      <c r="EM42">
        <v>18.25202857142857</v>
      </c>
      <c r="EN42">
        <v>1.73662</v>
      </c>
      <c r="EO42">
        <v>1.649151785714286</v>
      </c>
      <c r="EP42">
        <v>15.22769285714286</v>
      </c>
      <c r="EQ42">
        <v>14.4259</v>
      </c>
      <c r="ER42">
        <v>2000.028928571428</v>
      </c>
      <c r="ES42">
        <v>0.97999925</v>
      </c>
      <c r="ET42">
        <v>0.02000085</v>
      </c>
      <c r="EU42">
        <v>0</v>
      </c>
      <c r="EV42">
        <v>174.2726071428571</v>
      </c>
      <c r="EW42">
        <v>5.00078</v>
      </c>
      <c r="EX42">
        <v>5130.228928571429</v>
      </c>
      <c r="EY42">
        <v>16379.86428571429</v>
      </c>
      <c r="EZ42">
        <v>42.10685714285712</v>
      </c>
      <c r="FA42">
        <v>43.71399999999999</v>
      </c>
      <c r="FB42">
        <v>43.06007142857142</v>
      </c>
      <c r="FC42">
        <v>42.77199999999999</v>
      </c>
      <c r="FD42">
        <v>42.87921428571428</v>
      </c>
      <c r="FE42">
        <v>1955.128928571429</v>
      </c>
      <c r="FF42">
        <v>39.9</v>
      </c>
      <c r="FG42">
        <v>0</v>
      </c>
      <c r="FH42">
        <v>1686160470.2</v>
      </c>
      <c r="FI42">
        <v>0</v>
      </c>
      <c r="FJ42">
        <v>4.298613639598323</v>
      </c>
      <c r="FK42">
        <v>0.02808429111596899</v>
      </c>
      <c r="FL42">
        <v>15.57887463664614</v>
      </c>
      <c r="FM42">
        <v>39078.21007622362</v>
      </c>
      <c r="FN42">
        <v>15</v>
      </c>
      <c r="FO42">
        <v>1686237652.1</v>
      </c>
      <c r="FP42" t="s">
        <v>431</v>
      </c>
      <c r="FQ42">
        <v>1686237637.6</v>
      </c>
      <c r="FR42">
        <v>1686237652.1</v>
      </c>
      <c r="FS42">
        <v>1</v>
      </c>
      <c r="FT42">
        <v>0.184</v>
      </c>
      <c r="FU42">
        <v>-0.079</v>
      </c>
      <c r="FV42">
        <v>-1.228</v>
      </c>
      <c r="FW42">
        <v>-0.379</v>
      </c>
      <c r="FX42">
        <v>962</v>
      </c>
      <c r="FY42">
        <v>1</v>
      </c>
      <c r="FZ42">
        <v>0.05</v>
      </c>
      <c r="GA42">
        <v>0.15</v>
      </c>
      <c r="GB42">
        <v>-4.176746608684764</v>
      </c>
      <c r="GC42">
        <v>-0.02510750587426214</v>
      </c>
      <c r="GD42">
        <v>28.4865813135496</v>
      </c>
      <c r="GE42">
        <v>1</v>
      </c>
      <c r="GF42">
        <v>0.7653371955429069</v>
      </c>
      <c r="GG42">
        <v>0.002473614566227658</v>
      </c>
      <c r="GH42">
        <v>0.6679139924051621</v>
      </c>
      <c r="GI42">
        <v>1</v>
      </c>
      <c r="GJ42">
        <v>2</v>
      </c>
      <c r="GK42">
        <v>2</v>
      </c>
      <c r="GL42" t="s">
        <v>432</v>
      </c>
      <c r="GM42">
        <v>3.10197</v>
      </c>
      <c r="GN42">
        <v>2.75818</v>
      </c>
      <c r="GO42">
        <v>0.206094</v>
      </c>
      <c r="GP42">
        <v>0.209189</v>
      </c>
      <c r="GQ42">
        <v>0.09370000000000001</v>
      </c>
      <c r="GR42">
        <v>0.0894245</v>
      </c>
      <c r="GS42">
        <v>20383.7</v>
      </c>
      <c r="GT42">
        <v>19965.7</v>
      </c>
      <c r="GU42">
        <v>26230.8</v>
      </c>
      <c r="GV42">
        <v>25596.5</v>
      </c>
      <c r="GW42">
        <v>38164</v>
      </c>
      <c r="GX42">
        <v>35341.6</v>
      </c>
      <c r="GY42">
        <v>45868.2</v>
      </c>
      <c r="GZ42">
        <v>41981.9</v>
      </c>
      <c r="HA42">
        <v>1.8607</v>
      </c>
      <c r="HB42">
        <v>1.79175</v>
      </c>
      <c r="HC42">
        <v>0.0357963</v>
      </c>
      <c r="HD42">
        <v>0</v>
      </c>
      <c r="HE42">
        <v>27.3928</v>
      </c>
      <c r="HF42">
        <v>999.9</v>
      </c>
      <c r="HG42">
        <v>32.8</v>
      </c>
      <c r="HH42">
        <v>39.1</v>
      </c>
      <c r="HI42">
        <v>25.6469</v>
      </c>
      <c r="HJ42">
        <v>62.2558</v>
      </c>
      <c r="HK42">
        <v>27.9006</v>
      </c>
      <c r="HL42">
        <v>1</v>
      </c>
      <c r="HM42">
        <v>0.333806</v>
      </c>
      <c r="HN42">
        <v>3.07874</v>
      </c>
      <c r="HO42">
        <v>20.2788</v>
      </c>
      <c r="HP42">
        <v>5.2128</v>
      </c>
      <c r="HQ42">
        <v>11.98</v>
      </c>
      <c r="HR42">
        <v>4.9636</v>
      </c>
      <c r="HS42">
        <v>3.2741</v>
      </c>
      <c r="HT42">
        <v>9999</v>
      </c>
      <c r="HU42">
        <v>9999</v>
      </c>
      <c r="HV42">
        <v>9999</v>
      </c>
      <c r="HW42">
        <v>63.1</v>
      </c>
      <c r="HX42">
        <v>1.86399</v>
      </c>
      <c r="HY42">
        <v>1.86019</v>
      </c>
      <c r="HZ42">
        <v>1.85845</v>
      </c>
      <c r="IA42">
        <v>1.85977</v>
      </c>
      <c r="IB42">
        <v>1.85977</v>
      </c>
      <c r="IC42">
        <v>1.85837</v>
      </c>
      <c r="ID42">
        <v>1.85745</v>
      </c>
      <c r="IE42">
        <v>1.85232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-2.28</v>
      </c>
      <c r="IT42">
        <v>-0.4191</v>
      </c>
      <c r="IU42">
        <v>-0.978965299820194</v>
      </c>
      <c r="IV42">
        <v>-0.0009990091014681097</v>
      </c>
      <c r="IW42">
        <v>2.104149348677739E-07</v>
      </c>
      <c r="IX42">
        <v>-7.744919442628664E-11</v>
      </c>
      <c r="IY42">
        <v>-0.2997322961878402</v>
      </c>
      <c r="IZ42">
        <v>-0.02716134682049196</v>
      </c>
      <c r="JA42">
        <v>0.00140419417660109</v>
      </c>
      <c r="JB42">
        <v>-1.682636133130545E-05</v>
      </c>
      <c r="JC42">
        <v>3</v>
      </c>
      <c r="JD42">
        <v>2001</v>
      </c>
      <c r="JE42">
        <v>1</v>
      </c>
      <c r="JF42">
        <v>25</v>
      </c>
      <c r="JG42">
        <v>-1286.1</v>
      </c>
      <c r="JH42">
        <v>-1286.4</v>
      </c>
      <c r="JI42">
        <v>3.29956</v>
      </c>
      <c r="JJ42">
        <v>2.62817</v>
      </c>
      <c r="JK42">
        <v>1.49658</v>
      </c>
      <c r="JL42">
        <v>2.38281</v>
      </c>
      <c r="JM42">
        <v>1.54785</v>
      </c>
      <c r="JN42">
        <v>2.39014</v>
      </c>
      <c r="JO42">
        <v>41.8223</v>
      </c>
      <c r="JP42">
        <v>14.7187</v>
      </c>
      <c r="JQ42">
        <v>18</v>
      </c>
      <c r="JR42">
        <v>494.927</v>
      </c>
      <c r="JS42">
        <v>465.137</v>
      </c>
      <c r="JT42">
        <v>23.4659</v>
      </c>
      <c r="JU42">
        <v>31.3818</v>
      </c>
      <c r="JV42">
        <v>29.9999</v>
      </c>
      <c r="JW42">
        <v>31.4746</v>
      </c>
      <c r="JX42">
        <v>31.433</v>
      </c>
      <c r="JY42">
        <v>66.2055</v>
      </c>
      <c r="JZ42">
        <v>25.7214</v>
      </c>
      <c r="KA42">
        <v>0</v>
      </c>
      <c r="KB42">
        <v>23.4784</v>
      </c>
      <c r="KC42">
        <v>1569.71</v>
      </c>
      <c r="KD42">
        <v>18.2166</v>
      </c>
      <c r="KE42">
        <v>100.237</v>
      </c>
      <c r="KF42">
        <v>99.8573</v>
      </c>
    </row>
    <row r="43" spans="1:292">
      <c r="A43">
        <v>23</v>
      </c>
      <c r="B43">
        <v>1686160475</v>
      </c>
      <c r="C43">
        <v>109.5</v>
      </c>
      <c r="D43" t="s">
        <v>479</v>
      </c>
      <c r="E43" t="s">
        <v>480</v>
      </c>
      <c r="F43">
        <v>5</v>
      </c>
      <c r="G43" t="s">
        <v>428</v>
      </c>
      <c r="H43">
        <v>1686160467.481482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1587.36736097165</v>
      </c>
      <c r="AJ43">
        <v>1557.270545454545</v>
      </c>
      <c r="AK43">
        <v>3.380239130791555</v>
      </c>
      <c r="AL43">
        <v>66.65959030394622</v>
      </c>
      <c r="AM43">
        <f>(AO43 - AN43 + DX43*1E3/(8.314*(DZ43+273.15)) * AQ43/DW43 * AP43) * DW43/(100*DK43) * 1000/(1000 - AO43)</f>
        <v>0</v>
      </c>
      <c r="AN43">
        <v>18.25103227366192</v>
      </c>
      <c r="AO43">
        <v>19.20665272727273</v>
      </c>
      <c r="AP43">
        <v>-4.033509693785091E-05</v>
      </c>
      <c r="AQ43">
        <v>105.1270775011947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1.65</v>
      </c>
      <c r="DL43">
        <v>0.5</v>
      </c>
      <c r="DM43" t="s">
        <v>430</v>
      </c>
      <c r="DN43">
        <v>2</v>
      </c>
      <c r="DO43" t="b">
        <v>1</v>
      </c>
      <c r="DP43">
        <v>1686160467.481482</v>
      </c>
      <c r="DQ43">
        <v>1504.148518518519</v>
      </c>
      <c r="DR43">
        <v>1543.604074074074</v>
      </c>
      <c r="DS43">
        <v>19.2144</v>
      </c>
      <c r="DT43">
        <v>18.25151851851852</v>
      </c>
      <c r="DU43">
        <v>1506.41962962963</v>
      </c>
      <c r="DV43">
        <v>19.63345925925926</v>
      </c>
      <c r="DW43">
        <v>500.0115925925925</v>
      </c>
      <c r="DX43">
        <v>90.35475555555557</v>
      </c>
      <c r="DY43">
        <v>0.09998598518518519</v>
      </c>
      <c r="DZ43">
        <v>26.7911962962963</v>
      </c>
      <c r="EA43">
        <v>27.98620370370371</v>
      </c>
      <c r="EB43">
        <v>999.9000000000001</v>
      </c>
      <c r="EC43">
        <v>0</v>
      </c>
      <c r="ED43">
        <v>0</v>
      </c>
      <c r="EE43">
        <v>10006.80925925926</v>
      </c>
      <c r="EF43">
        <v>0</v>
      </c>
      <c r="EG43">
        <v>859.4137407407408</v>
      </c>
      <c r="EH43">
        <v>-39.45523703703704</v>
      </c>
      <c r="EI43">
        <v>1533.617037037037</v>
      </c>
      <c r="EJ43">
        <v>1572.3</v>
      </c>
      <c r="EK43">
        <v>0.9628731111111111</v>
      </c>
      <c r="EL43">
        <v>1543.604074074074</v>
      </c>
      <c r="EM43">
        <v>18.25151851851852</v>
      </c>
      <c r="EN43">
        <v>1.736111481481481</v>
      </c>
      <c r="EO43">
        <v>1.649112222222222</v>
      </c>
      <c r="EP43">
        <v>15.22313703703703</v>
      </c>
      <c r="EQ43">
        <v>14.42552222222222</v>
      </c>
      <c r="ER43">
        <v>2000.021481481481</v>
      </c>
      <c r="ES43">
        <v>0.9799992222222222</v>
      </c>
      <c r="ET43">
        <v>0.02000087777777778</v>
      </c>
      <c r="EU43">
        <v>0</v>
      </c>
      <c r="EV43">
        <v>174.3541111111111</v>
      </c>
      <c r="EW43">
        <v>5.00078</v>
      </c>
      <c r="EX43">
        <v>5139.790000000001</v>
      </c>
      <c r="EY43">
        <v>16379.81111111111</v>
      </c>
      <c r="EZ43">
        <v>42.09925925925924</v>
      </c>
      <c r="FA43">
        <v>43.70566666666665</v>
      </c>
      <c r="FB43">
        <v>43.13407407407407</v>
      </c>
      <c r="FC43">
        <v>42.77981481481481</v>
      </c>
      <c r="FD43">
        <v>42.89325925925926</v>
      </c>
      <c r="FE43">
        <v>1955.121481481481</v>
      </c>
      <c r="FF43">
        <v>39.9</v>
      </c>
      <c r="FG43">
        <v>0</v>
      </c>
      <c r="FH43">
        <v>1686160475</v>
      </c>
      <c r="FI43">
        <v>0</v>
      </c>
      <c r="FJ43">
        <v>4.406106574476492</v>
      </c>
      <c r="FK43">
        <v>0.02931464545101378</v>
      </c>
      <c r="FL43">
        <v>15.32400904901971</v>
      </c>
      <c r="FM43">
        <v>39056.75892880285</v>
      </c>
      <c r="FN43">
        <v>15</v>
      </c>
      <c r="FO43">
        <v>1686237652.1</v>
      </c>
      <c r="FP43" t="s">
        <v>431</v>
      </c>
      <c r="FQ43">
        <v>1686237637.6</v>
      </c>
      <c r="FR43">
        <v>1686237652.1</v>
      </c>
      <c r="FS43">
        <v>1</v>
      </c>
      <c r="FT43">
        <v>0.184</v>
      </c>
      <c r="FU43">
        <v>-0.079</v>
      </c>
      <c r="FV43">
        <v>-1.228</v>
      </c>
      <c r="FW43">
        <v>-0.379</v>
      </c>
      <c r="FX43">
        <v>962</v>
      </c>
      <c r="FY43">
        <v>1</v>
      </c>
      <c r="FZ43">
        <v>0.05</v>
      </c>
      <c r="GA43">
        <v>0.15</v>
      </c>
      <c r="GB43">
        <v>-4.204561134148574</v>
      </c>
      <c r="GC43">
        <v>-0.02535480178681867</v>
      </c>
      <c r="GD43">
        <v>28.49260698539766</v>
      </c>
      <c r="GE43">
        <v>1</v>
      </c>
      <c r="GF43">
        <v>0.7654890851233258</v>
      </c>
      <c r="GG43">
        <v>0.002473946697814984</v>
      </c>
      <c r="GH43">
        <v>0.6676730022534845</v>
      </c>
      <c r="GI43">
        <v>1</v>
      </c>
      <c r="GJ43">
        <v>2</v>
      </c>
      <c r="GK43">
        <v>2</v>
      </c>
      <c r="GL43" t="s">
        <v>432</v>
      </c>
      <c r="GM43">
        <v>3.10184</v>
      </c>
      <c r="GN43">
        <v>2.75808</v>
      </c>
      <c r="GO43">
        <v>0.207422</v>
      </c>
      <c r="GP43">
        <v>0.21047</v>
      </c>
      <c r="GQ43">
        <v>0.09368070000000001</v>
      </c>
      <c r="GR43">
        <v>0.0894254</v>
      </c>
      <c r="GS43">
        <v>20349.5</v>
      </c>
      <c r="GT43">
        <v>19933.3</v>
      </c>
      <c r="GU43">
        <v>26230.7</v>
      </c>
      <c r="GV43">
        <v>25596.5</v>
      </c>
      <c r="GW43">
        <v>38165</v>
      </c>
      <c r="GX43">
        <v>35342</v>
      </c>
      <c r="GY43">
        <v>45868.3</v>
      </c>
      <c r="GZ43">
        <v>41982.2</v>
      </c>
      <c r="HA43">
        <v>1.86027</v>
      </c>
      <c r="HB43">
        <v>1.79225</v>
      </c>
      <c r="HC43">
        <v>0.0366271</v>
      </c>
      <c r="HD43">
        <v>0</v>
      </c>
      <c r="HE43">
        <v>27.3879</v>
      </c>
      <c r="HF43">
        <v>999.9</v>
      </c>
      <c r="HG43">
        <v>32.8</v>
      </c>
      <c r="HH43">
        <v>39.1</v>
      </c>
      <c r="HI43">
        <v>25.6485</v>
      </c>
      <c r="HJ43">
        <v>62.2658</v>
      </c>
      <c r="HK43">
        <v>28.0569</v>
      </c>
      <c r="HL43">
        <v>1</v>
      </c>
      <c r="HM43">
        <v>0.333537</v>
      </c>
      <c r="HN43">
        <v>3.04897</v>
      </c>
      <c r="HO43">
        <v>20.2793</v>
      </c>
      <c r="HP43">
        <v>5.2113</v>
      </c>
      <c r="HQ43">
        <v>11.9801</v>
      </c>
      <c r="HR43">
        <v>4.96325</v>
      </c>
      <c r="HS43">
        <v>3.27385</v>
      </c>
      <c r="HT43">
        <v>9999</v>
      </c>
      <c r="HU43">
        <v>9999</v>
      </c>
      <c r="HV43">
        <v>9999</v>
      </c>
      <c r="HW43">
        <v>63.1</v>
      </c>
      <c r="HX43">
        <v>1.86399</v>
      </c>
      <c r="HY43">
        <v>1.86018</v>
      </c>
      <c r="HZ43">
        <v>1.85845</v>
      </c>
      <c r="IA43">
        <v>1.85977</v>
      </c>
      <c r="IB43">
        <v>1.85979</v>
      </c>
      <c r="IC43">
        <v>1.85837</v>
      </c>
      <c r="ID43">
        <v>1.85745</v>
      </c>
      <c r="IE43">
        <v>1.85233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-2.29</v>
      </c>
      <c r="IT43">
        <v>-0.4191</v>
      </c>
      <c r="IU43">
        <v>-0.978965299820194</v>
      </c>
      <c r="IV43">
        <v>-0.0009990091014681097</v>
      </c>
      <c r="IW43">
        <v>2.104149348677739E-07</v>
      </c>
      <c r="IX43">
        <v>-7.744919442628664E-11</v>
      </c>
      <c r="IY43">
        <v>-0.2997322961878402</v>
      </c>
      <c r="IZ43">
        <v>-0.02716134682049196</v>
      </c>
      <c r="JA43">
        <v>0.00140419417660109</v>
      </c>
      <c r="JB43">
        <v>-1.682636133130545E-05</v>
      </c>
      <c r="JC43">
        <v>3</v>
      </c>
      <c r="JD43">
        <v>2001</v>
      </c>
      <c r="JE43">
        <v>1</v>
      </c>
      <c r="JF43">
        <v>25</v>
      </c>
      <c r="JG43">
        <v>-1286</v>
      </c>
      <c r="JH43">
        <v>-1286.3</v>
      </c>
      <c r="JI43">
        <v>3.32886</v>
      </c>
      <c r="JJ43">
        <v>2.62817</v>
      </c>
      <c r="JK43">
        <v>1.49658</v>
      </c>
      <c r="JL43">
        <v>2.38281</v>
      </c>
      <c r="JM43">
        <v>1.54907</v>
      </c>
      <c r="JN43">
        <v>2.37671</v>
      </c>
      <c r="JO43">
        <v>41.7961</v>
      </c>
      <c r="JP43">
        <v>14.7187</v>
      </c>
      <c r="JQ43">
        <v>18</v>
      </c>
      <c r="JR43">
        <v>494.66</v>
      </c>
      <c r="JS43">
        <v>465.438</v>
      </c>
      <c r="JT43">
        <v>23.478</v>
      </c>
      <c r="JU43">
        <v>31.3797</v>
      </c>
      <c r="JV43">
        <v>29.9999</v>
      </c>
      <c r="JW43">
        <v>31.4732</v>
      </c>
      <c r="JX43">
        <v>31.4307</v>
      </c>
      <c r="JY43">
        <v>66.78870000000001</v>
      </c>
      <c r="JZ43">
        <v>25.7214</v>
      </c>
      <c r="KA43">
        <v>0</v>
      </c>
      <c r="KB43">
        <v>23.4903</v>
      </c>
      <c r="KC43">
        <v>1589.93</v>
      </c>
      <c r="KD43">
        <v>18.2255</v>
      </c>
      <c r="KE43">
        <v>100.237</v>
      </c>
      <c r="KF43">
        <v>99.85769999999999</v>
      </c>
    </row>
    <row r="44" spans="1:292">
      <c r="A44">
        <v>24</v>
      </c>
      <c r="B44">
        <v>1686160480</v>
      </c>
      <c r="C44">
        <v>114.5</v>
      </c>
      <c r="D44" t="s">
        <v>481</v>
      </c>
      <c r="E44" t="s">
        <v>482</v>
      </c>
      <c r="F44">
        <v>5</v>
      </c>
      <c r="G44" t="s">
        <v>428</v>
      </c>
      <c r="H44">
        <v>1686160472.196429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1604.113876784721</v>
      </c>
      <c r="AJ44">
        <v>1574.048606060606</v>
      </c>
      <c r="AK44">
        <v>3.363475821268902</v>
      </c>
      <c r="AL44">
        <v>66.65959030394622</v>
      </c>
      <c r="AM44">
        <f>(AO44 - AN44 + DX44*1E3/(8.314*(DZ44+273.15)) * AQ44/DW44 * AP44) * DW44/(100*DK44) * 1000/(1000 - AO44)</f>
        <v>0</v>
      </c>
      <c r="AN44">
        <v>18.24871198904788</v>
      </c>
      <c r="AO44">
        <v>19.20075454545455</v>
      </c>
      <c r="AP44">
        <v>-3.955475501099237E-05</v>
      </c>
      <c r="AQ44">
        <v>105.1270775011947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1.65</v>
      </c>
      <c r="DL44">
        <v>0.5</v>
      </c>
      <c r="DM44" t="s">
        <v>430</v>
      </c>
      <c r="DN44">
        <v>2</v>
      </c>
      <c r="DO44" t="b">
        <v>1</v>
      </c>
      <c r="DP44">
        <v>1686160472.196429</v>
      </c>
      <c r="DQ44">
        <v>1519.693928571429</v>
      </c>
      <c r="DR44">
        <v>1559.238571428571</v>
      </c>
      <c r="DS44">
        <v>19.20886071428571</v>
      </c>
      <c r="DT44">
        <v>18.25027857142857</v>
      </c>
      <c r="DU44">
        <v>1521.978571428571</v>
      </c>
      <c r="DV44">
        <v>19.62797142857143</v>
      </c>
      <c r="DW44">
        <v>499.9983214285715</v>
      </c>
      <c r="DX44">
        <v>90.35448214285714</v>
      </c>
      <c r="DY44">
        <v>0.1000370928571429</v>
      </c>
      <c r="DZ44">
        <v>26.78910357142857</v>
      </c>
      <c r="EA44">
        <v>27.98200714285714</v>
      </c>
      <c r="EB44">
        <v>999.9000000000002</v>
      </c>
      <c r="EC44">
        <v>0</v>
      </c>
      <c r="ED44">
        <v>0</v>
      </c>
      <c r="EE44">
        <v>10003.775</v>
      </c>
      <c r="EF44">
        <v>0</v>
      </c>
      <c r="EG44">
        <v>864.0785357142859</v>
      </c>
      <c r="EH44">
        <v>-39.54458571428572</v>
      </c>
      <c r="EI44">
        <v>1549.457142857142</v>
      </c>
      <c r="EJ44">
        <v>1588.223928571429</v>
      </c>
      <c r="EK44">
        <v>0.9585756428571427</v>
      </c>
      <c r="EL44">
        <v>1559.238571428571</v>
      </c>
      <c r="EM44">
        <v>18.25027857142857</v>
      </c>
      <c r="EN44">
        <v>1.735606785714286</v>
      </c>
      <c r="EO44">
        <v>1.648995714285714</v>
      </c>
      <c r="EP44">
        <v>15.21861071428571</v>
      </c>
      <c r="EQ44">
        <v>14.42442857142857</v>
      </c>
      <c r="ER44">
        <v>1999.9975</v>
      </c>
      <c r="ES44">
        <v>0.9799990357142858</v>
      </c>
      <c r="ET44">
        <v>0.02000106428571429</v>
      </c>
      <c r="EU44">
        <v>0</v>
      </c>
      <c r="EV44">
        <v>174.3593214285714</v>
      </c>
      <c r="EW44">
        <v>5.00078</v>
      </c>
      <c r="EX44">
        <v>5144.060357142857</v>
      </c>
      <c r="EY44">
        <v>16379.61785714286</v>
      </c>
      <c r="EZ44">
        <v>42.09349999999999</v>
      </c>
      <c r="FA44">
        <v>43.68714285714285</v>
      </c>
      <c r="FB44">
        <v>43.17835714285713</v>
      </c>
      <c r="FC44">
        <v>42.78099999999999</v>
      </c>
      <c r="FD44">
        <v>42.88364285714285</v>
      </c>
      <c r="FE44">
        <v>1955.0975</v>
      </c>
      <c r="FF44">
        <v>39.9</v>
      </c>
      <c r="FG44">
        <v>0</v>
      </c>
      <c r="FH44">
        <v>1686160480.4</v>
      </c>
      <c r="FI44">
        <v>0</v>
      </c>
      <c r="FJ44">
        <v>4.526891321857232</v>
      </c>
      <c r="FK44">
        <v>0.0306977708774161</v>
      </c>
      <c r="FL44">
        <v>15.03753506078466</v>
      </c>
      <c r="FM44">
        <v>39032.65971051801</v>
      </c>
      <c r="FN44">
        <v>15</v>
      </c>
      <c r="FO44">
        <v>1686237652.1</v>
      </c>
      <c r="FP44" t="s">
        <v>431</v>
      </c>
      <c r="FQ44">
        <v>1686237637.6</v>
      </c>
      <c r="FR44">
        <v>1686237652.1</v>
      </c>
      <c r="FS44">
        <v>1</v>
      </c>
      <c r="FT44">
        <v>0.184</v>
      </c>
      <c r="FU44">
        <v>-0.079</v>
      </c>
      <c r="FV44">
        <v>-1.228</v>
      </c>
      <c r="FW44">
        <v>-0.379</v>
      </c>
      <c r="FX44">
        <v>962</v>
      </c>
      <c r="FY44">
        <v>1</v>
      </c>
      <c r="FZ44">
        <v>0.05</v>
      </c>
      <c r="GA44">
        <v>0.15</v>
      </c>
      <c r="GB44">
        <v>-4.225453913078209</v>
      </c>
      <c r="GC44">
        <v>-0.02554070092108526</v>
      </c>
      <c r="GD44">
        <v>28.49717779124843</v>
      </c>
      <c r="GE44">
        <v>1</v>
      </c>
      <c r="GF44">
        <v>0.7656005833030745</v>
      </c>
      <c r="GG44">
        <v>0.002474173419789347</v>
      </c>
      <c r="GH44">
        <v>0.667491780968274</v>
      </c>
      <c r="GI44">
        <v>1</v>
      </c>
      <c r="GJ44">
        <v>2</v>
      </c>
      <c r="GK44">
        <v>2</v>
      </c>
      <c r="GL44" t="s">
        <v>432</v>
      </c>
      <c r="GM44">
        <v>3.10182</v>
      </c>
      <c r="GN44">
        <v>2.7581</v>
      </c>
      <c r="GO44">
        <v>0.20874</v>
      </c>
      <c r="GP44">
        <v>0.211839</v>
      </c>
      <c r="GQ44">
        <v>0.0936602</v>
      </c>
      <c r="GR44">
        <v>0.0894012</v>
      </c>
      <c r="GS44">
        <v>20315.6</v>
      </c>
      <c r="GT44">
        <v>19898.7</v>
      </c>
      <c r="GU44">
        <v>26230.7</v>
      </c>
      <c r="GV44">
        <v>25596.3</v>
      </c>
      <c r="GW44">
        <v>38166.1</v>
      </c>
      <c r="GX44">
        <v>35342.7</v>
      </c>
      <c r="GY44">
        <v>45868.4</v>
      </c>
      <c r="GZ44">
        <v>41981.8</v>
      </c>
      <c r="HA44">
        <v>1.86042</v>
      </c>
      <c r="HB44">
        <v>1.79228</v>
      </c>
      <c r="HC44">
        <v>0.0363588</v>
      </c>
      <c r="HD44">
        <v>0</v>
      </c>
      <c r="HE44">
        <v>27.3833</v>
      </c>
      <c r="HF44">
        <v>999.9</v>
      </c>
      <c r="HG44">
        <v>32.8</v>
      </c>
      <c r="HH44">
        <v>39.1</v>
      </c>
      <c r="HI44">
        <v>25.6465</v>
      </c>
      <c r="HJ44">
        <v>62.2758</v>
      </c>
      <c r="HK44">
        <v>28.145</v>
      </c>
      <c r="HL44">
        <v>1</v>
      </c>
      <c r="HM44">
        <v>0.333397</v>
      </c>
      <c r="HN44">
        <v>3.02123</v>
      </c>
      <c r="HO44">
        <v>20.2799</v>
      </c>
      <c r="HP44">
        <v>5.21265</v>
      </c>
      <c r="HQ44">
        <v>11.98</v>
      </c>
      <c r="HR44">
        <v>4.9636</v>
      </c>
      <c r="HS44">
        <v>3.27393</v>
      </c>
      <c r="HT44">
        <v>9999</v>
      </c>
      <c r="HU44">
        <v>9999</v>
      </c>
      <c r="HV44">
        <v>9999</v>
      </c>
      <c r="HW44">
        <v>63.1</v>
      </c>
      <c r="HX44">
        <v>1.86399</v>
      </c>
      <c r="HY44">
        <v>1.86018</v>
      </c>
      <c r="HZ44">
        <v>1.85845</v>
      </c>
      <c r="IA44">
        <v>1.85977</v>
      </c>
      <c r="IB44">
        <v>1.85975</v>
      </c>
      <c r="IC44">
        <v>1.85837</v>
      </c>
      <c r="ID44">
        <v>1.85745</v>
      </c>
      <c r="IE44">
        <v>1.85234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-2.31</v>
      </c>
      <c r="IT44">
        <v>-0.4192</v>
      </c>
      <c r="IU44">
        <v>-0.978965299820194</v>
      </c>
      <c r="IV44">
        <v>-0.0009990091014681097</v>
      </c>
      <c r="IW44">
        <v>2.104149348677739E-07</v>
      </c>
      <c r="IX44">
        <v>-7.744919442628664E-11</v>
      </c>
      <c r="IY44">
        <v>-0.2997322961878402</v>
      </c>
      <c r="IZ44">
        <v>-0.02716134682049196</v>
      </c>
      <c r="JA44">
        <v>0.00140419417660109</v>
      </c>
      <c r="JB44">
        <v>-1.682636133130545E-05</v>
      </c>
      <c r="JC44">
        <v>3</v>
      </c>
      <c r="JD44">
        <v>2001</v>
      </c>
      <c r="JE44">
        <v>1</v>
      </c>
      <c r="JF44">
        <v>25</v>
      </c>
      <c r="JG44">
        <v>-1286</v>
      </c>
      <c r="JH44">
        <v>-1286.2</v>
      </c>
      <c r="JI44">
        <v>3.35571</v>
      </c>
      <c r="JJ44">
        <v>2.61963</v>
      </c>
      <c r="JK44">
        <v>1.49658</v>
      </c>
      <c r="JL44">
        <v>2.38281</v>
      </c>
      <c r="JM44">
        <v>1.54907</v>
      </c>
      <c r="JN44">
        <v>2.41699</v>
      </c>
      <c r="JO44">
        <v>41.8223</v>
      </c>
      <c r="JP44">
        <v>14.7274</v>
      </c>
      <c r="JQ44">
        <v>18</v>
      </c>
      <c r="JR44">
        <v>494.739</v>
      </c>
      <c r="JS44">
        <v>465.437</v>
      </c>
      <c r="JT44">
        <v>23.4898</v>
      </c>
      <c r="JU44">
        <v>31.377</v>
      </c>
      <c r="JV44">
        <v>29.9998</v>
      </c>
      <c r="JW44">
        <v>31.4717</v>
      </c>
      <c r="JX44">
        <v>31.4283</v>
      </c>
      <c r="JY44">
        <v>67.3246</v>
      </c>
      <c r="JZ44">
        <v>25.7214</v>
      </c>
      <c r="KA44">
        <v>0</v>
      </c>
      <c r="KB44">
        <v>23.5016</v>
      </c>
      <c r="KC44">
        <v>1603.37</v>
      </c>
      <c r="KD44">
        <v>18.2314</v>
      </c>
      <c r="KE44">
        <v>100.237</v>
      </c>
      <c r="KF44">
        <v>99.8569</v>
      </c>
    </row>
    <row r="45" spans="1:292">
      <c r="A45">
        <v>25</v>
      </c>
      <c r="B45">
        <v>1686161566.1</v>
      </c>
      <c r="C45">
        <v>1200.599999904633</v>
      </c>
      <c r="D45" t="s">
        <v>483</v>
      </c>
      <c r="E45" t="s">
        <v>484</v>
      </c>
      <c r="F45">
        <v>5</v>
      </c>
      <c r="G45" t="s">
        <v>428</v>
      </c>
      <c r="H45">
        <v>1686161558.099999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427.5120327384739</v>
      </c>
      <c r="AJ45">
        <v>417.1832060606061</v>
      </c>
      <c r="AK45">
        <v>0.002738107468376806</v>
      </c>
      <c r="AL45">
        <v>66.65959030394622</v>
      </c>
      <c r="AM45">
        <f>(AO45 - AN45 + DX45*1E3/(8.314*(DZ45+273.15)) * AQ45/DW45 * AP45) * DW45/(100*DK45) * 1000/(1000 - AO45)</f>
        <v>0</v>
      </c>
      <c r="AN45">
        <v>17.75935405045592</v>
      </c>
      <c r="AO45">
        <v>19.27848727272728</v>
      </c>
      <c r="AP45">
        <v>1.482945519377446E-06</v>
      </c>
      <c r="AQ45">
        <v>105.1270775011947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1.65</v>
      </c>
      <c r="DL45">
        <v>0.5</v>
      </c>
      <c r="DM45" t="s">
        <v>430</v>
      </c>
      <c r="DN45">
        <v>2</v>
      </c>
      <c r="DO45" t="b">
        <v>1</v>
      </c>
      <c r="DP45">
        <v>1686161558.099999</v>
      </c>
      <c r="DQ45">
        <v>409.1426451612903</v>
      </c>
      <c r="DR45">
        <v>419.9406129032258</v>
      </c>
      <c r="DS45">
        <v>19.27661290322581</v>
      </c>
      <c r="DT45">
        <v>17.75768064516129</v>
      </c>
      <c r="DU45">
        <v>410.5016451612904</v>
      </c>
      <c r="DV45">
        <v>19.69516129032258</v>
      </c>
      <c r="DW45">
        <v>500.0099354838709</v>
      </c>
      <c r="DX45">
        <v>90.34439677419357</v>
      </c>
      <c r="DY45">
        <v>0.09996773870967741</v>
      </c>
      <c r="DZ45">
        <v>26.80840322580645</v>
      </c>
      <c r="EA45">
        <v>28.00842580645162</v>
      </c>
      <c r="EB45">
        <v>999.9000000000003</v>
      </c>
      <c r="EC45">
        <v>0</v>
      </c>
      <c r="ED45">
        <v>0</v>
      </c>
      <c r="EE45">
        <v>10003.26516129032</v>
      </c>
      <c r="EF45">
        <v>0</v>
      </c>
      <c r="EG45">
        <v>860.4689032258066</v>
      </c>
      <c r="EH45">
        <v>-10.79794516129032</v>
      </c>
      <c r="EI45">
        <v>417.1846774193548</v>
      </c>
      <c r="EJ45">
        <v>427.5326774193547</v>
      </c>
      <c r="EK45">
        <v>1.518927741935484</v>
      </c>
      <c r="EL45">
        <v>419.9406129032258</v>
      </c>
      <c r="EM45">
        <v>17.75768064516129</v>
      </c>
      <c r="EN45">
        <v>1.741534838709677</v>
      </c>
      <c r="EO45">
        <v>1.604307741935484</v>
      </c>
      <c r="EP45">
        <v>15.27167741935484</v>
      </c>
      <c r="EQ45">
        <v>14.00025161290322</v>
      </c>
      <c r="ER45">
        <v>2000.027096774193</v>
      </c>
      <c r="ES45">
        <v>0.9800032903225806</v>
      </c>
      <c r="ET45">
        <v>0.01999680967741935</v>
      </c>
      <c r="EU45">
        <v>0</v>
      </c>
      <c r="EV45">
        <v>171.8108709677419</v>
      </c>
      <c r="EW45">
        <v>5.000779999999999</v>
      </c>
      <c r="EX45">
        <v>5229.584516129033</v>
      </c>
      <c r="EY45">
        <v>16379.87741935484</v>
      </c>
      <c r="EZ45">
        <v>42.55419354838708</v>
      </c>
      <c r="FA45">
        <v>44.05806451612901</v>
      </c>
      <c r="FB45">
        <v>42.94532258064515</v>
      </c>
      <c r="FC45">
        <v>43.17093548387093</v>
      </c>
      <c r="FD45">
        <v>43.19322580645159</v>
      </c>
      <c r="FE45">
        <v>1955.135483870968</v>
      </c>
      <c r="FF45">
        <v>39.89000000000002</v>
      </c>
      <c r="FG45">
        <v>0</v>
      </c>
      <c r="FH45">
        <v>1686161566.4</v>
      </c>
      <c r="FI45">
        <v>0</v>
      </c>
      <c r="FJ45">
        <v>25.09412399474921</v>
      </c>
      <c r="FK45">
        <v>0.2729759990944</v>
      </c>
      <c r="FL45">
        <v>-37.14791279730774</v>
      </c>
      <c r="FM45">
        <v>34788.09134061076</v>
      </c>
      <c r="FN45">
        <v>15</v>
      </c>
      <c r="FO45">
        <v>1686237652.1</v>
      </c>
      <c r="FP45" t="s">
        <v>431</v>
      </c>
      <c r="FQ45">
        <v>1686237637.6</v>
      </c>
      <c r="FR45">
        <v>1686237652.1</v>
      </c>
      <c r="FS45">
        <v>1</v>
      </c>
      <c r="FT45">
        <v>0.184</v>
      </c>
      <c r="FU45">
        <v>-0.079</v>
      </c>
      <c r="FV45">
        <v>-1.228</v>
      </c>
      <c r="FW45">
        <v>-0.379</v>
      </c>
      <c r="FX45">
        <v>962</v>
      </c>
      <c r="FY45">
        <v>1</v>
      </c>
      <c r="FZ45">
        <v>0.05</v>
      </c>
      <c r="GA45">
        <v>0.15</v>
      </c>
      <c r="GB45">
        <v>-3.875359962976704</v>
      </c>
      <c r="GC45">
        <v>-0.02148180182516065</v>
      </c>
      <c r="GD45">
        <v>33.89023678834903</v>
      </c>
      <c r="GE45">
        <v>1</v>
      </c>
      <c r="GF45">
        <v>0.8391251138867906</v>
      </c>
      <c r="GG45">
        <v>0.003003591455835748</v>
      </c>
      <c r="GH45">
        <v>0.6573792473334648</v>
      </c>
      <c r="GI45">
        <v>1</v>
      </c>
      <c r="GJ45">
        <v>2</v>
      </c>
      <c r="GK45">
        <v>2</v>
      </c>
      <c r="GL45" t="s">
        <v>432</v>
      </c>
      <c r="GM45">
        <v>3.1017</v>
      </c>
      <c r="GN45">
        <v>2.75777</v>
      </c>
      <c r="GO45">
        <v>0.0858655</v>
      </c>
      <c r="GP45">
        <v>0.0874026</v>
      </c>
      <c r="GQ45">
        <v>0.0939859</v>
      </c>
      <c r="GR45">
        <v>0.08773839999999999</v>
      </c>
      <c r="GS45">
        <v>23476.9</v>
      </c>
      <c r="GT45">
        <v>23044.3</v>
      </c>
      <c r="GU45">
        <v>26236.3</v>
      </c>
      <c r="GV45">
        <v>25599</v>
      </c>
      <c r="GW45">
        <v>38144.8</v>
      </c>
      <c r="GX45">
        <v>35388.4</v>
      </c>
      <c r="GY45">
        <v>45878.1</v>
      </c>
      <c r="GZ45">
        <v>41976.1</v>
      </c>
      <c r="HA45">
        <v>1.86265</v>
      </c>
      <c r="HB45">
        <v>1.79345</v>
      </c>
      <c r="HC45">
        <v>0.03694</v>
      </c>
      <c r="HD45">
        <v>0</v>
      </c>
      <c r="HE45">
        <v>27.4039</v>
      </c>
      <c r="HF45">
        <v>999.9</v>
      </c>
      <c r="HG45">
        <v>32.3</v>
      </c>
      <c r="HH45">
        <v>39.1</v>
      </c>
      <c r="HI45">
        <v>25.2558</v>
      </c>
      <c r="HJ45">
        <v>61.7278</v>
      </c>
      <c r="HK45">
        <v>28.0048</v>
      </c>
      <c r="HL45">
        <v>1</v>
      </c>
      <c r="HM45">
        <v>0.31263</v>
      </c>
      <c r="HN45">
        <v>3.19151</v>
      </c>
      <c r="HO45">
        <v>20.2776</v>
      </c>
      <c r="HP45">
        <v>5.21519</v>
      </c>
      <c r="HQ45">
        <v>11.98</v>
      </c>
      <c r="HR45">
        <v>4.96405</v>
      </c>
      <c r="HS45">
        <v>3.27438</v>
      </c>
      <c r="HT45">
        <v>9999</v>
      </c>
      <c r="HU45">
        <v>9999</v>
      </c>
      <c r="HV45">
        <v>9999</v>
      </c>
      <c r="HW45">
        <v>63.1</v>
      </c>
      <c r="HX45">
        <v>1.86395</v>
      </c>
      <c r="HY45">
        <v>1.86012</v>
      </c>
      <c r="HZ45">
        <v>1.85845</v>
      </c>
      <c r="IA45">
        <v>1.85981</v>
      </c>
      <c r="IB45">
        <v>1.8598</v>
      </c>
      <c r="IC45">
        <v>1.85837</v>
      </c>
      <c r="ID45">
        <v>1.85745</v>
      </c>
      <c r="IE45">
        <v>1.85235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-1.359</v>
      </c>
      <c r="IT45">
        <v>-0.4185</v>
      </c>
      <c r="IU45">
        <v>-0.978965299820194</v>
      </c>
      <c r="IV45">
        <v>-0.0009990091014681097</v>
      </c>
      <c r="IW45">
        <v>2.104149348677739E-07</v>
      </c>
      <c r="IX45">
        <v>-7.744919442628664E-11</v>
      </c>
      <c r="IY45">
        <v>-0.2997322961878402</v>
      </c>
      <c r="IZ45">
        <v>-0.02716134682049196</v>
      </c>
      <c r="JA45">
        <v>0.00140419417660109</v>
      </c>
      <c r="JB45">
        <v>-1.682636133130545E-05</v>
      </c>
      <c r="JC45">
        <v>3</v>
      </c>
      <c r="JD45">
        <v>2001</v>
      </c>
      <c r="JE45">
        <v>1</v>
      </c>
      <c r="JF45">
        <v>25</v>
      </c>
      <c r="JG45">
        <v>-1267.9</v>
      </c>
      <c r="JH45">
        <v>-1268.1</v>
      </c>
      <c r="JI45">
        <v>1.14136</v>
      </c>
      <c r="JJ45">
        <v>2.63916</v>
      </c>
      <c r="JK45">
        <v>1.49658</v>
      </c>
      <c r="JL45">
        <v>2.38403</v>
      </c>
      <c r="JM45">
        <v>1.54785</v>
      </c>
      <c r="JN45">
        <v>2.44019</v>
      </c>
      <c r="JO45">
        <v>41.7436</v>
      </c>
      <c r="JP45">
        <v>14.4823</v>
      </c>
      <c r="JQ45">
        <v>18</v>
      </c>
      <c r="JR45">
        <v>493.874</v>
      </c>
      <c r="JS45">
        <v>463.971</v>
      </c>
      <c r="JT45">
        <v>23.4346</v>
      </c>
      <c r="JU45">
        <v>31.1116</v>
      </c>
      <c r="JV45">
        <v>30.0001</v>
      </c>
      <c r="JW45">
        <v>31.1749</v>
      </c>
      <c r="JX45">
        <v>31.1325</v>
      </c>
      <c r="JY45">
        <v>22.8686</v>
      </c>
      <c r="JZ45">
        <v>26.2798</v>
      </c>
      <c r="KA45">
        <v>0</v>
      </c>
      <c r="KB45">
        <v>23.4345</v>
      </c>
      <c r="KC45">
        <v>413.192</v>
      </c>
      <c r="KD45">
        <v>17.7201</v>
      </c>
      <c r="KE45">
        <v>100.258</v>
      </c>
      <c r="KF45">
        <v>99.8524</v>
      </c>
    </row>
    <row r="46" spans="1:292">
      <c r="A46">
        <v>26</v>
      </c>
      <c r="B46">
        <v>1686161571.1</v>
      </c>
      <c r="C46">
        <v>1205.599999904633</v>
      </c>
      <c r="D46" t="s">
        <v>485</v>
      </c>
      <c r="E46" t="s">
        <v>486</v>
      </c>
      <c r="F46">
        <v>5</v>
      </c>
      <c r="G46" t="s">
        <v>428</v>
      </c>
      <c r="H46">
        <v>1686161563.255172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427.5548703231662</v>
      </c>
      <c r="AJ46">
        <v>417.1072121212119</v>
      </c>
      <c r="AK46">
        <v>-0.00149441537354585</v>
      </c>
      <c r="AL46">
        <v>66.65959030394622</v>
      </c>
      <c r="AM46">
        <f>(AO46 - AN46 + DX46*1E3/(8.314*(DZ46+273.15)) * AQ46/DW46 * AP46) * DW46/(100*DK46) * 1000/(1000 - AO46)</f>
        <v>0</v>
      </c>
      <c r="AN46">
        <v>17.75987097094433</v>
      </c>
      <c r="AO46">
        <v>19.27984787878788</v>
      </c>
      <c r="AP46">
        <v>7.413599865170199E-07</v>
      </c>
      <c r="AQ46">
        <v>105.1270775011947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1.65</v>
      </c>
      <c r="DL46">
        <v>0.5</v>
      </c>
      <c r="DM46" t="s">
        <v>430</v>
      </c>
      <c r="DN46">
        <v>2</v>
      </c>
      <c r="DO46" t="b">
        <v>1</v>
      </c>
      <c r="DP46">
        <v>1686161563.255172</v>
      </c>
      <c r="DQ46">
        <v>409.1119310344828</v>
      </c>
      <c r="DR46">
        <v>419.770724137931</v>
      </c>
      <c r="DS46">
        <v>19.2782448275862</v>
      </c>
      <c r="DT46">
        <v>17.75853103448276</v>
      </c>
      <c r="DU46">
        <v>410.4709310344828</v>
      </c>
      <c r="DV46">
        <v>19.69677586206896</v>
      </c>
      <c r="DW46">
        <v>499.9675517241379</v>
      </c>
      <c r="DX46">
        <v>90.34489655172413</v>
      </c>
      <c r="DY46">
        <v>0.09992880000000001</v>
      </c>
      <c r="DZ46">
        <v>26.80725172413793</v>
      </c>
      <c r="EA46">
        <v>28.00796896551724</v>
      </c>
      <c r="EB46">
        <v>999.9000000000002</v>
      </c>
      <c r="EC46">
        <v>0</v>
      </c>
      <c r="ED46">
        <v>0</v>
      </c>
      <c r="EE46">
        <v>10005.06448275862</v>
      </c>
      <c r="EF46">
        <v>0</v>
      </c>
      <c r="EG46">
        <v>878.5126551724137</v>
      </c>
      <c r="EH46">
        <v>-10.65872310344827</v>
      </c>
      <c r="EI46">
        <v>417.1539655172414</v>
      </c>
      <c r="EJ46">
        <v>427.3598965517242</v>
      </c>
      <c r="EK46">
        <v>1.519705517241379</v>
      </c>
      <c r="EL46">
        <v>419.770724137931</v>
      </c>
      <c r="EM46">
        <v>17.75853103448276</v>
      </c>
      <c r="EN46">
        <v>1.741691034482758</v>
      </c>
      <c r="EO46">
        <v>1.604393448275862</v>
      </c>
      <c r="EP46">
        <v>15.27307931034483</v>
      </c>
      <c r="EQ46">
        <v>14.00106896551724</v>
      </c>
      <c r="ER46">
        <v>2000.00275862069</v>
      </c>
      <c r="ES46">
        <v>0.980003</v>
      </c>
      <c r="ET46">
        <v>0.0199971</v>
      </c>
      <c r="EU46">
        <v>0</v>
      </c>
      <c r="EV46">
        <v>171.8462068965517</v>
      </c>
      <c r="EW46">
        <v>5.00078</v>
      </c>
      <c r="EX46">
        <v>5231.65724137931</v>
      </c>
      <c r="EY46">
        <v>16379.66896551724</v>
      </c>
      <c r="EZ46">
        <v>42.54931034482757</v>
      </c>
      <c r="FA46">
        <v>44.05779310344825</v>
      </c>
      <c r="FB46">
        <v>42.95448275862068</v>
      </c>
      <c r="FC46">
        <v>43.17413793103447</v>
      </c>
      <c r="FD46">
        <v>43.17641379310344</v>
      </c>
      <c r="FE46">
        <v>1955.111034482758</v>
      </c>
      <c r="FF46">
        <v>39.89000000000001</v>
      </c>
      <c r="FG46">
        <v>0</v>
      </c>
      <c r="FH46">
        <v>1686161571.2</v>
      </c>
      <c r="FI46">
        <v>0</v>
      </c>
      <c r="FJ46">
        <v>25.17522149564977</v>
      </c>
      <c r="FK46">
        <v>0.2739432699250658</v>
      </c>
      <c r="FL46">
        <v>-37.35203491292503</v>
      </c>
      <c r="FM46">
        <v>34771.76650214059</v>
      </c>
      <c r="FN46">
        <v>15</v>
      </c>
      <c r="FO46">
        <v>1686237652.1</v>
      </c>
      <c r="FP46" t="s">
        <v>431</v>
      </c>
      <c r="FQ46">
        <v>1686237637.6</v>
      </c>
      <c r="FR46">
        <v>1686237652.1</v>
      </c>
      <c r="FS46">
        <v>1</v>
      </c>
      <c r="FT46">
        <v>0.184</v>
      </c>
      <c r="FU46">
        <v>-0.079</v>
      </c>
      <c r="FV46">
        <v>-1.228</v>
      </c>
      <c r="FW46">
        <v>-0.379</v>
      </c>
      <c r="FX46">
        <v>962</v>
      </c>
      <c r="FY46">
        <v>1</v>
      </c>
      <c r="FZ46">
        <v>0.05</v>
      </c>
      <c r="GA46">
        <v>0.15</v>
      </c>
      <c r="GB46">
        <v>-3.878879225441329</v>
      </c>
      <c r="GC46">
        <v>-0.02151284320345013</v>
      </c>
      <c r="GD46">
        <v>33.88184352016111</v>
      </c>
      <c r="GE46">
        <v>1</v>
      </c>
      <c r="GF46">
        <v>0.8394765485033895</v>
      </c>
      <c r="GG46">
        <v>0.003006345129232253</v>
      </c>
      <c r="GH46">
        <v>0.6573914824031997</v>
      </c>
      <c r="GI46">
        <v>1</v>
      </c>
      <c r="GJ46">
        <v>2</v>
      </c>
      <c r="GK46">
        <v>2</v>
      </c>
      <c r="GL46" t="s">
        <v>432</v>
      </c>
      <c r="GM46">
        <v>3.10184</v>
      </c>
      <c r="GN46">
        <v>2.75802</v>
      </c>
      <c r="GO46">
        <v>0.08583979999999999</v>
      </c>
      <c r="GP46">
        <v>0.0869859</v>
      </c>
      <c r="GQ46">
        <v>0.0939878</v>
      </c>
      <c r="GR46">
        <v>0.0877436</v>
      </c>
      <c r="GS46">
        <v>23477.4</v>
      </c>
      <c r="GT46">
        <v>23054.4</v>
      </c>
      <c r="GU46">
        <v>26236.2</v>
      </c>
      <c r="GV46">
        <v>25598.6</v>
      </c>
      <c r="GW46">
        <v>38144.4</v>
      </c>
      <c r="GX46">
        <v>35387.7</v>
      </c>
      <c r="GY46">
        <v>45877.6</v>
      </c>
      <c r="GZ46">
        <v>41975.6</v>
      </c>
      <c r="HA46">
        <v>1.86292</v>
      </c>
      <c r="HB46">
        <v>1.79307</v>
      </c>
      <c r="HC46">
        <v>0.0369251</v>
      </c>
      <c r="HD46">
        <v>0</v>
      </c>
      <c r="HE46">
        <v>27.4059</v>
      </c>
      <c r="HF46">
        <v>999.9</v>
      </c>
      <c r="HG46">
        <v>32.3</v>
      </c>
      <c r="HH46">
        <v>39.1</v>
      </c>
      <c r="HI46">
        <v>25.2574</v>
      </c>
      <c r="HJ46">
        <v>61.4078</v>
      </c>
      <c r="HK46">
        <v>28.0248</v>
      </c>
      <c r="HL46">
        <v>1</v>
      </c>
      <c r="HM46">
        <v>0.313034</v>
      </c>
      <c r="HN46">
        <v>3.22375</v>
      </c>
      <c r="HO46">
        <v>20.2764</v>
      </c>
      <c r="HP46">
        <v>5.21235</v>
      </c>
      <c r="HQ46">
        <v>11.98</v>
      </c>
      <c r="HR46">
        <v>4.9635</v>
      </c>
      <c r="HS46">
        <v>3.27397</v>
      </c>
      <c r="HT46">
        <v>9999</v>
      </c>
      <c r="HU46">
        <v>9999</v>
      </c>
      <c r="HV46">
        <v>9999</v>
      </c>
      <c r="HW46">
        <v>63.1</v>
      </c>
      <c r="HX46">
        <v>1.86399</v>
      </c>
      <c r="HY46">
        <v>1.86013</v>
      </c>
      <c r="HZ46">
        <v>1.85845</v>
      </c>
      <c r="IA46">
        <v>1.85977</v>
      </c>
      <c r="IB46">
        <v>1.85979</v>
      </c>
      <c r="IC46">
        <v>1.85837</v>
      </c>
      <c r="ID46">
        <v>1.85745</v>
      </c>
      <c r="IE46">
        <v>1.85234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-1.358</v>
      </c>
      <c r="IT46">
        <v>-0.4185</v>
      </c>
      <c r="IU46">
        <v>-0.978965299820194</v>
      </c>
      <c r="IV46">
        <v>-0.0009990091014681097</v>
      </c>
      <c r="IW46">
        <v>2.104149348677739E-07</v>
      </c>
      <c r="IX46">
        <v>-7.744919442628664E-11</v>
      </c>
      <c r="IY46">
        <v>-0.2997322961878402</v>
      </c>
      <c r="IZ46">
        <v>-0.02716134682049196</v>
      </c>
      <c r="JA46">
        <v>0.00140419417660109</v>
      </c>
      <c r="JB46">
        <v>-1.682636133130545E-05</v>
      </c>
      <c r="JC46">
        <v>3</v>
      </c>
      <c r="JD46">
        <v>2001</v>
      </c>
      <c r="JE46">
        <v>1</v>
      </c>
      <c r="JF46">
        <v>25</v>
      </c>
      <c r="JG46">
        <v>-1267.8</v>
      </c>
      <c r="JH46">
        <v>-1268</v>
      </c>
      <c r="JI46">
        <v>1.1145</v>
      </c>
      <c r="JJ46">
        <v>2.64771</v>
      </c>
      <c r="JK46">
        <v>1.49658</v>
      </c>
      <c r="JL46">
        <v>2.38281</v>
      </c>
      <c r="JM46">
        <v>1.54907</v>
      </c>
      <c r="JN46">
        <v>2.37793</v>
      </c>
      <c r="JO46">
        <v>41.7436</v>
      </c>
      <c r="JP46">
        <v>14.4648</v>
      </c>
      <c r="JQ46">
        <v>18</v>
      </c>
      <c r="JR46">
        <v>494.057</v>
      </c>
      <c r="JS46">
        <v>463.732</v>
      </c>
      <c r="JT46">
        <v>23.4324</v>
      </c>
      <c r="JU46">
        <v>31.1132</v>
      </c>
      <c r="JV46">
        <v>30.0002</v>
      </c>
      <c r="JW46">
        <v>31.1771</v>
      </c>
      <c r="JX46">
        <v>31.1325</v>
      </c>
      <c r="JY46">
        <v>22.3521</v>
      </c>
      <c r="JZ46">
        <v>26.2798</v>
      </c>
      <c r="KA46">
        <v>0</v>
      </c>
      <c r="KB46">
        <v>23.4253</v>
      </c>
      <c r="KC46">
        <v>399.72</v>
      </c>
      <c r="KD46">
        <v>17.7161</v>
      </c>
      <c r="KE46">
        <v>100.257</v>
      </c>
      <c r="KF46">
        <v>99.8511</v>
      </c>
    </row>
    <row r="47" spans="1:292">
      <c r="A47">
        <v>27</v>
      </c>
      <c r="B47">
        <v>1686161576.1</v>
      </c>
      <c r="C47">
        <v>1210.599999904633</v>
      </c>
      <c r="D47" t="s">
        <v>487</v>
      </c>
      <c r="E47" t="s">
        <v>488</v>
      </c>
      <c r="F47">
        <v>5</v>
      </c>
      <c r="G47" t="s">
        <v>428</v>
      </c>
      <c r="H47">
        <v>1686161568.332142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420.9035721867616</v>
      </c>
      <c r="AJ47">
        <v>413.9677757575757</v>
      </c>
      <c r="AK47">
        <v>-0.7485530890294758</v>
      </c>
      <c r="AL47">
        <v>66.65959030394622</v>
      </c>
      <c r="AM47">
        <f>(AO47 - AN47 + DX47*1E3/(8.314*(DZ47+273.15)) * AQ47/DW47 * AP47) * DW47/(100*DK47) * 1000/(1000 - AO47)</f>
        <v>0</v>
      </c>
      <c r="AN47">
        <v>17.76144139949456</v>
      </c>
      <c r="AO47">
        <v>19.28331030303029</v>
      </c>
      <c r="AP47">
        <v>2.823814191794552E-06</v>
      </c>
      <c r="AQ47">
        <v>105.1270775011947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1.65</v>
      </c>
      <c r="DL47">
        <v>0.5</v>
      </c>
      <c r="DM47" t="s">
        <v>430</v>
      </c>
      <c r="DN47">
        <v>2</v>
      </c>
      <c r="DO47" t="b">
        <v>1</v>
      </c>
      <c r="DP47">
        <v>1686161568.332142</v>
      </c>
      <c r="DQ47">
        <v>408.6536071428572</v>
      </c>
      <c r="DR47">
        <v>417.1628214285714</v>
      </c>
      <c r="DS47">
        <v>19.27966071428571</v>
      </c>
      <c r="DT47">
        <v>17.75996428571429</v>
      </c>
      <c r="DU47">
        <v>410.0121785714286</v>
      </c>
      <c r="DV47">
        <v>19.69817857142857</v>
      </c>
      <c r="DW47">
        <v>499.9519285714285</v>
      </c>
      <c r="DX47">
        <v>90.34462857142856</v>
      </c>
      <c r="DY47">
        <v>0.09988827857142857</v>
      </c>
      <c r="DZ47">
        <v>26.80594285714286</v>
      </c>
      <c r="EA47">
        <v>28.00926071428571</v>
      </c>
      <c r="EB47">
        <v>999.9000000000002</v>
      </c>
      <c r="EC47">
        <v>0</v>
      </c>
      <c r="ED47">
        <v>0</v>
      </c>
      <c r="EE47">
        <v>10003.43535714286</v>
      </c>
      <c r="EF47">
        <v>0</v>
      </c>
      <c r="EG47">
        <v>894.2062857142857</v>
      </c>
      <c r="EH47">
        <v>-8.509235321428571</v>
      </c>
      <c r="EI47">
        <v>416.6871071428571</v>
      </c>
      <c r="EJ47">
        <v>424.7054285714286</v>
      </c>
      <c r="EK47">
        <v>1.519698214285714</v>
      </c>
      <c r="EL47">
        <v>417.1628214285714</v>
      </c>
      <c r="EM47">
        <v>17.75996428571429</v>
      </c>
      <c r="EN47">
        <v>1.741814642857143</v>
      </c>
      <c r="EO47">
        <v>1.6045175</v>
      </c>
      <c r="EP47">
        <v>15.27417857142857</v>
      </c>
      <c r="EQ47">
        <v>14.00225</v>
      </c>
      <c r="ER47">
        <v>2000.0025</v>
      </c>
      <c r="ES47">
        <v>0.980003</v>
      </c>
      <c r="ET47">
        <v>0.0199971</v>
      </c>
      <c r="EU47">
        <v>0</v>
      </c>
      <c r="EV47">
        <v>171.8413214285715</v>
      </c>
      <c r="EW47">
        <v>5.00078</v>
      </c>
      <c r="EX47">
        <v>5235.8275</v>
      </c>
      <c r="EY47">
        <v>16379.67142857143</v>
      </c>
      <c r="EZ47">
        <v>42.57564285714285</v>
      </c>
      <c r="FA47">
        <v>44.07099999999998</v>
      </c>
      <c r="FB47">
        <v>42.94171428571428</v>
      </c>
      <c r="FC47">
        <v>43.19610714285714</v>
      </c>
      <c r="FD47">
        <v>43.21617857142856</v>
      </c>
      <c r="FE47">
        <v>1955.110714285714</v>
      </c>
      <c r="FF47">
        <v>39.89000000000001</v>
      </c>
      <c r="FG47">
        <v>0</v>
      </c>
      <c r="FH47">
        <v>1686161576.6</v>
      </c>
      <c r="FI47">
        <v>0</v>
      </c>
      <c r="FJ47">
        <v>25.2663532330412</v>
      </c>
      <c r="FK47">
        <v>0.2750301321174313</v>
      </c>
      <c r="FL47">
        <v>-37.58138595726433</v>
      </c>
      <c r="FM47">
        <v>34753.42342516044</v>
      </c>
      <c r="FN47">
        <v>15</v>
      </c>
      <c r="FO47">
        <v>1686237652.1</v>
      </c>
      <c r="FP47" t="s">
        <v>431</v>
      </c>
      <c r="FQ47">
        <v>1686237637.6</v>
      </c>
      <c r="FR47">
        <v>1686237652.1</v>
      </c>
      <c r="FS47">
        <v>1</v>
      </c>
      <c r="FT47">
        <v>0.184</v>
      </c>
      <c r="FU47">
        <v>-0.079</v>
      </c>
      <c r="FV47">
        <v>-1.228</v>
      </c>
      <c r="FW47">
        <v>-0.379</v>
      </c>
      <c r="FX47">
        <v>962</v>
      </c>
      <c r="FY47">
        <v>1</v>
      </c>
      <c r="FZ47">
        <v>0.05</v>
      </c>
      <c r="GA47">
        <v>0.15</v>
      </c>
      <c r="GB47">
        <v>-3.879870544119384</v>
      </c>
      <c r="GC47">
        <v>-0.02151244974813341</v>
      </c>
      <c r="GD47">
        <v>33.87029924192468</v>
      </c>
      <c r="GE47">
        <v>1</v>
      </c>
      <c r="GF47">
        <v>0.8399448366405949</v>
      </c>
      <c r="GG47">
        <v>0.003010014492988084</v>
      </c>
      <c r="GH47">
        <v>0.6574077666388</v>
      </c>
      <c r="GI47">
        <v>1</v>
      </c>
      <c r="GJ47">
        <v>2</v>
      </c>
      <c r="GK47">
        <v>2</v>
      </c>
      <c r="GL47" t="s">
        <v>432</v>
      </c>
      <c r="GM47">
        <v>3.10181</v>
      </c>
      <c r="GN47">
        <v>2.75816</v>
      </c>
      <c r="GO47">
        <v>0.0852656</v>
      </c>
      <c r="GP47">
        <v>0.08502</v>
      </c>
      <c r="GQ47">
        <v>0.094</v>
      </c>
      <c r="GR47">
        <v>0.08774460000000001</v>
      </c>
      <c r="GS47">
        <v>23492.1</v>
      </c>
      <c r="GT47">
        <v>23103.9</v>
      </c>
      <c r="GU47">
        <v>26236.1</v>
      </c>
      <c r="GV47">
        <v>25598.5</v>
      </c>
      <c r="GW47">
        <v>38143.8</v>
      </c>
      <c r="GX47">
        <v>35387.3</v>
      </c>
      <c r="GY47">
        <v>45877.7</v>
      </c>
      <c r="GZ47">
        <v>41975.5</v>
      </c>
      <c r="HA47">
        <v>1.86278</v>
      </c>
      <c r="HB47">
        <v>1.7931</v>
      </c>
      <c r="HC47">
        <v>0.036329</v>
      </c>
      <c r="HD47">
        <v>0</v>
      </c>
      <c r="HE47">
        <v>27.4073</v>
      </c>
      <c r="HF47">
        <v>999.9</v>
      </c>
      <c r="HG47">
        <v>32.3</v>
      </c>
      <c r="HH47">
        <v>39.1</v>
      </c>
      <c r="HI47">
        <v>25.258</v>
      </c>
      <c r="HJ47">
        <v>61.4778</v>
      </c>
      <c r="HK47">
        <v>28.1971</v>
      </c>
      <c r="HL47">
        <v>1</v>
      </c>
      <c r="HM47">
        <v>0.313244</v>
      </c>
      <c r="HN47">
        <v>3.24752</v>
      </c>
      <c r="HO47">
        <v>20.276</v>
      </c>
      <c r="HP47">
        <v>5.2122</v>
      </c>
      <c r="HQ47">
        <v>11.98</v>
      </c>
      <c r="HR47">
        <v>4.9636</v>
      </c>
      <c r="HS47">
        <v>3.27405</v>
      </c>
      <c r="HT47">
        <v>9999</v>
      </c>
      <c r="HU47">
        <v>9999</v>
      </c>
      <c r="HV47">
        <v>9999</v>
      </c>
      <c r="HW47">
        <v>63.1</v>
      </c>
      <c r="HX47">
        <v>1.86399</v>
      </c>
      <c r="HY47">
        <v>1.86013</v>
      </c>
      <c r="HZ47">
        <v>1.85844</v>
      </c>
      <c r="IA47">
        <v>1.8598</v>
      </c>
      <c r="IB47">
        <v>1.8598</v>
      </c>
      <c r="IC47">
        <v>1.85837</v>
      </c>
      <c r="ID47">
        <v>1.85745</v>
      </c>
      <c r="IE47">
        <v>1.85234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-1.356</v>
      </c>
      <c r="IT47">
        <v>-0.4185</v>
      </c>
      <c r="IU47">
        <v>-0.978965299820194</v>
      </c>
      <c r="IV47">
        <v>-0.0009990091014681097</v>
      </c>
      <c r="IW47">
        <v>2.104149348677739E-07</v>
      </c>
      <c r="IX47">
        <v>-7.744919442628664E-11</v>
      </c>
      <c r="IY47">
        <v>-0.2997322961878402</v>
      </c>
      <c r="IZ47">
        <v>-0.02716134682049196</v>
      </c>
      <c r="JA47">
        <v>0.00140419417660109</v>
      </c>
      <c r="JB47">
        <v>-1.682636133130545E-05</v>
      </c>
      <c r="JC47">
        <v>3</v>
      </c>
      <c r="JD47">
        <v>2001</v>
      </c>
      <c r="JE47">
        <v>1</v>
      </c>
      <c r="JF47">
        <v>25</v>
      </c>
      <c r="JG47">
        <v>-1267.7</v>
      </c>
      <c r="JH47">
        <v>-1267.9</v>
      </c>
      <c r="JI47">
        <v>1.08154</v>
      </c>
      <c r="JJ47">
        <v>2.65015</v>
      </c>
      <c r="JK47">
        <v>1.49658</v>
      </c>
      <c r="JL47">
        <v>2.38281</v>
      </c>
      <c r="JM47">
        <v>1.54907</v>
      </c>
      <c r="JN47">
        <v>2.41211</v>
      </c>
      <c r="JO47">
        <v>41.7436</v>
      </c>
      <c r="JP47">
        <v>14.4648</v>
      </c>
      <c r="JQ47">
        <v>18</v>
      </c>
      <c r="JR47">
        <v>493.966</v>
      </c>
      <c r="JS47">
        <v>463.768</v>
      </c>
      <c r="JT47">
        <v>23.4239</v>
      </c>
      <c r="JU47">
        <v>31.1159</v>
      </c>
      <c r="JV47">
        <v>30.0004</v>
      </c>
      <c r="JW47">
        <v>31.1771</v>
      </c>
      <c r="JX47">
        <v>31.1352</v>
      </c>
      <c r="JY47">
        <v>21.6308</v>
      </c>
      <c r="JZ47">
        <v>26.2798</v>
      </c>
      <c r="KA47">
        <v>0</v>
      </c>
      <c r="KB47">
        <v>23.416</v>
      </c>
      <c r="KC47">
        <v>379.59</v>
      </c>
      <c r="KD47">
        <v>17.71</v>
      </c>
      <c r="KE47">
        <v>100.257</v>
      </c>
      <c r="KF47">
        <v>99.8507</v>
      </c>
    </row>
    <row r="48" spans="1:292">
      <c r="A48">
        <v>28</v>
      </c>
      <c r="B48">
        <v>1686161581.1</v>
      </c>
      <c r="C48">
        <v>1215.599999904633</v>
      </c>
      <c r="D48" t="s">
        <v>489</v>
      </c>
      <c r="E48" t="s">
        <v>490</v>
      </c>
      <c r="F48">
        <v>5</v>
      </c>
      <c r="G48" t="s">
        <v>428</v>
      </c>
      <c r="H48">
        <v>1686161573.6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406.4163345500493</v>
      </c>
      <c r="AJ48">
        <v>405.1773151515151</v>
      </c>
      <c r="AK48">
        <v>-1.883362865341406</v>
      </c>
      <c r="AL48">
        <v>66.65959030394622</v>
      </c>
      <c r="AM48">
        <f>(AO48 - AN48 + DX48*1E3/(8.314*(DZ48+273.15)) * AQ48/DW48 * AP48) * DW48/(100*DK48) * 1000/(1000 - AO48)</f>
        <v>0</v>
      </c>
      <c r="AN48">
        <v>17.76111162101806</v>
      </c>
      <c r="AO48">
        <v>19.28245818181817</v>
      </c>
      <c r="AP48">
        <v>-4.489496967591012E-07</v>
      </c>
      <c r="AQ48">
        <v>105.1270775011947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1.65</v>
      </c>
      <c r="DL48">
        <v>0.5</v>
      </c>
      <c r="DM48" t="s">
        <v>430</v>
      </c>
      <c r="DN48">
        <v>2</v>
      </c>
      <c r="DO48" t="b">
        <v>1</v>
      </c>
      <c r="DP48">
        <v>1686161573.6</v>
      </c>
      <c r="DQ48">
        <v>406.0201481481482</v>
      </c>
      <c r="DR48">
        <v>409.5342592592592</v>
      </c>
      <c r="DS48">
        <v>19.28158148148148</v>
      </c>
      <c r="DT48">
        <v>17.76078148148148</v>
      </c>
      <c r="DU48">
        <v>407.3764814814815</v>
      </c>
      <c r="DV48">
        <v>19.70007037037037</v>
      </c>
      <c r="DW48">
        <v>499.9732592592593</v>
      </c>
      <c r="DX48">
        <v>90.34395925925926</v>
      </c>
      <c r="DY48">
        <v>0.1000145333333333</v>
      </c>
      <c r="DZ48">
        <v>26.8057</v>
      </c>
      <c r="EA48">
        <v>28.00438148148148</v>
      </c>
      <c r="EB48">
        <v>999.9000000000001</v>
      </c>
      <c r="EC48">
        <v>0</v>
      </c>
      <c r="ED48">
        <v>0</v>
      </c>
      <c r="EE48">
        <v>9991.106296296297</v>
      </c>
      <c r="EF48">
        <v>0</v>
      </c>
      <c r="EG48">
        <v>914.7072592592593</v>
      </c>
      <c r="EH48">
        <v>-3.514112925925926</v>
      </c>
      <c r="EI48">
        <v>414.0026666666667</v>
      </c>
      <c r="EJ48">
        <v>416.9392222222222</v>
      </c>
      <c r="EK48">
        <v>1.520801851851852</v>
      </c>
      <c r="EL48">
        <v>409.5342592592592</v>
      </c>
      <c r="EM48">
        <v>17.76078148148148</v>
      </c>
      <c r="EN48">
        <v>1.741974444444444</v>
      </c>
      <c r="EO48">
        <v>1.604578518518518</v>
      </c>
      <c r="EP48">
        <v>15.27560740740741</v>
      </c>
      <c r="EQ48">
        <v>14.00284074074074</v>
      </c>
      <c r="ER48">
        <v>1999.998148148148</v>
      </c>
      <c r="ES48">
        <v>0.980003</v>
      </c>
      <c r="ET48">
        <v>0.0199971</v>
      </c>
      <c r="EU48">
        <v>0</v>
      </c>
      <c r="EV48">
        <v>171.9432222222222</v>
      </c>
      <c r="EW48">
        <v>5.00078</v>
      </c>
      <c r="EX48">
        <v>5241.420370370371</v>
      </c>
      <c r="EY48">
        <v>16379.62592592592</v>
      </c>
      <c r="EZ48">
        <v>42.57848148148148</v>
      </c>
      <c r="FA48">
        <v>44.07599999999999</v>
      </c>
      <c r="FB48">
        <v>42.91177777777776</v>
      </c>
      <c r="FC48">
        <v>43.22662962962963</v>
      </c>
      <c r="FD48">
        <v>43.28670370370369</v>
      </c>
      <c r="FE48">
        <v>1955.107777777778</v>
      </c>
      <c r="FF48">
        <v>39.89000000000001</v>
      </c>
      <c r="FG48">
        <v>0</v>
      </c>
      <c r="FH48">
        <v>1686161581.4</v>
      </c>
      <c r="FI48">
        <v>0</v>
      </c>
      <c r="FJ48">
        <v>25.34730944892751</v>
      </c>
      <c r="FK48">
        <v>0.2759956307531959</v>
      </c>
      <c r="FL48">
        <v>-37.78495279546096</v>
      </c>
      <c r="FM48">
        <v>34737.14168315056</v>
      </c>
      <c r="FN48">
        <v>15</v>
      </c>
      <c r="FO48">
        <v>1686237652.1</v>
      </c>
      <c r="FP48" t="s">
        <v>431</v>
      </c>
      <c r="FQ48">
        <v>1686237637.6</v>
      </c>
      <c r="FR48">
        <v>1686237652.1</v>
      </c>
      <c r="FS48">
        <v>1</v>
      </c>
      <c r="FT48">
        <v>0.184</v>
      </c>
      <c r="FU48">
        <v>-0.079</v>
      </c>
      <c r="FV48">
        <v>-1.228</v>
      </c>
      <c r="FW48">
        <v>-0.379</v>
      </c>
      <c r="FX48">
        <v>962</v>
      </c>
      <c r="FY48">
        <v>1</v>
      </c>
      <c r="FZ48">
        <v>0.05</v>
      </c>
      <c r="GA48">
        <v>0.15</v>
      </c>
      <c r="GB48">
        <v>-3.876192541031965</v>
      </c>
      <c r="GC48">
        <v>-0.02146219536190553</v>
      </c>
      <c r="GD48">
        <v>33.86197659493793</v>
      </c>
      <c r="GE48">
        <v>1</v>
      </c>
      <c r="GF48">
        <v>0.8402965011001374</v>
      </c>
      <c r="GG48">
        <v>0.0030127723896589</v>
      </c>
      <c r="GH48">
        <v>0.6574206481931569</v>
      </c>
      <c r="GI48">
        <v>1</v>
      </c>
      <c r="GJ48">
        <v>2</v>
      </c>
      <c r="GK48">
        <v>2</v>
      </c>
      <c r="GL48" t="s">
        <v>432</v>
      </c>
      <c r="GM48">
        <v>3.10182</v>
      </c>
      <c r="GN48">
        <v>2.75808</v>
      </c>
      <c r="GO48">
        <v>0.0838016</v>
      </c>
      <c r="GP48">
        <v>0.0825255</v>
      </c>
      <c r="GQ48">
        <v>0.0939936</v>
      </c>
      <c r="GR48">
        <v>0.0877453</v>
      </c>
      <c r="GS48">
        <v>23529.5</v>
      </c>
      <c r="GT48">
        <v>23166.9</v>
      </c>
      <c r="GU48">
        <v>26235.9</v>
      </c>
      <c r="GV48">
        <v>25598.5</v>
      </c>
      <c r="GW48">
        <v>38143.5</v>
      </c>
      <c r="GX48">
        <v>35386.9</v>
      </c>
      <c r="GY48">
        <v>45877.2</v>
      </c>
      <c r="GZ48">
        <v>41975.3</v>
      </c>
      <c r="HA48">
        <v>1.86285</v>
      </c>
      <c r="HB48">
        <v>1.79303</v>
      </c>
      <c r="HC48">
        <v>0.0361539</v>
      </c>
      <c r="HD48">
        <v>0</v>
      </c>
      <c r="HE48">
        <v>27.4083</v>
      </c>
      <c r="HF48">
        <v>999.9</v>
      </c>
      <c r="HG48">
        <v>32.3</v>
      </c>
      <c r="HH48">
        <v>39.1</v>
      </c>
      <c r="HI48">
        <v>25.2577</v>
      </c>
      <c r="HJ48">
        <v>61.5178</v>
      </c>
      <c r="HK48">
        <v>28.0769</v>
      </c>
      <c r="HL48">
        <v>1</v>
      </c>
      <c r="HM48">
        <v>0.313458</v>
      </c>
      <c r="HN48">
        <v>3.23826</v>
      </c>
      <c r="HO48">
        <v>20.2762</v>
      </c>
      <c r="HP48">
        <v>5.2131</v>
      </c>
      <c r="HQ48">
        <v>11.98</v>
      </c>
      <c r="HR48">
        <v>4.9636</v>
      </c>
      <c r="HS48">
        <v>3.27408</v>
      </c>
      <c r="HT48">
        <v>9999</v>
      </c>
      <c r="HU48">
        <v>9999</v>
      </c>
      <c r="HV48">
        <v>9999</v>
      </c>
      <c r="HW48">
        <v>63.1</v>
      </c>
      <c r="HX48">
        <v>1.86399</v>
      </c>
      <c r="HY48">
        <v>1.86012</v>
      </c>
      <c r="HZ48">
        <v>1.85843</v>
      </c>
      <c r="IA48">
        <v>1.85976</v>
      </c>
      <c r="IB48">
        <v>1.85976</v>
      </c>
      <c r="IC48">
        <v>1.85837</v>
      </c>
      <c r="ID48">
        <v>1.85745</v>
      </c>
      <c r="IE48">
        <v>1.85236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-1.348</v>
      </c>
      <c r="IT48">
        <v>-0.4185</v>
      </c>
      <c r="IU48">
        <v>-0.978965299820194</v>
      </c>
      <c r="IV48">
        <v>-0.0009990091014681097</v>
      </c>
      <c r="IW48">
        <v>2.104149348677739E-07</v>
      </c>
      <c r="IX48">
        <v>-7.744919442628664E-11</v>
      </c>
      <c r="IY48">
        <v>-0.2997322961878402</v>
      </c>
      <c r="IZ48">
        <v>-0.02716134682049196</v>
      </c>
      <c r="JA48">
        <v>0.00140419417660109</v>
      </c>
      <c r="JB48">
        <v>-1.682636133130545E-05</v>
      </c>
      <c r="JC48">
        <v>3</v>
      </c>
      <c r="JD48">
        <v>2001</v>
      </c>
      <c r="JE48">
        <v>1</v>
      </c>
      <c r="JF48">
        <v>25</v>
      </c>
      <c r="JG48">
        <v>-1267.6</v>
      </c>
      <c r="JH48">
        <v>-1267.8</v>
      </c>
      <c r="JI48">
        <v>1.0437</v>
      </c>
      <c r="JJ48">
        <v>2.64771</v>
      </c>
      <c r="JK48">
        <v>1.49658</v>
      </c>
      <c r="JL48">
        <v>2.38403</v>
      </c>
      <c r="JM48">
        <v>1.54907</v>
      </c>
      <c r="JN48">
        <v>2.45728</v>
      </c>
      <c r="JO48">
        <v>41.7436</v>
      </c>
      <c r="JP48">
        <v>14.4735</v>
      </c>
      <c r="JQ48">
        <v>18</v>
      </c>
      <c r="JR48">
        <v>494.031</v>
      </c>
      <c r="JS48">
        <v>463.722</v>
      </c>
      <c r="JT48">
        <v>23.4151</v>
      </c>
      <c r="JU48">
        <v>31.1171</v>
      </c>
      <c r="JV48">
        <v>30.0004</v>
      </c>
      <c r="JW48">
        <v>31.1798</v>
      </c>
      <c r="JX48">
        <v>31.1355</v>
      </c>
      <c r="JY48">
        <v>20.9259</v>
      </c>
      <c r="JZ48">
        <v>26.2798</v>
      </c>
      <c r="KA48">
        <v>0</v>
      </c>
      <c r="KB48">
        <v>23.4142</v>
      </c>
      <c r="KC48">
        <v>366.178</v>
      </c>
      <c r="KD48">
        <v>17.7106</v>
      </c>
      <c r="KE48">
        <v>100.256</v>
      </c>
      <c r="KF48">
        <v>99.8506</v>
      </c>
    </row>
    <row r="49" spans="1:292">
      <c r="A49">
        <v>29</v>
      </c>
      <c r="B49">
        <v>1686161586.1</v>
      </c>
      <c r="C49">
        <v>1220.599999904633</v>
      </c>
      <c r="D49" t="s">
        <v>491</v>
      </c>
      <c r="E49" t="s">
        <v>492</v>
      </c>
      <c r="F49">
        <v>5</v>
      </c>
      <c r="G49" t="s">
        <v>428</v>
      </c>
      <c r="H49">
        <v>1686161578.314285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390.1009830924244</v>
      </c>
      <c r="AJ49">
        <v>392.5025454545453</v>
      </c>
      <c r="AK49">
        <v>-2.609787118102808</v>
      </c>
      <c r="AL49">
        <v>66.65959030394622</v>
      </c>
      <c r="AM49">
        <f>(AO49 - AN49 + DX49*1E3/(8.314*(DZ49+273.15)) * AQ49/DW49 * AP49) * DW49/(100*DK49) * 1000/(1000 - AO49)</f>
        <v>0</v>
      </c>
      <c r="AN49">
        <v>17.75974793226911</v>
      </c>
      <c r="AO49">
        <v>19.28245333333333</v>
      </c>
      <c r="AP49">
        <v>2.574460231936548E-07</v>
      </c>
      <c r="AQ49">
        <v>105.1270775011947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1.65</v>
      </c>
      <c r="DL49">
        <v>0.5</v>
      </c>
      <c r="DM49" t="s">
        <v>430</v>
      </c>
      <c r="DN49">
        <v>2</v>
      </c>
      <c r="DO49" t="b">
        <v>1</v>
      </c>
      <c r="DP49">
        <v>1686161578.314285</v>
      </c>
      <c r="DQ49">
        <v>400.0404642857143</v>
      </c>
      <c r="DR49">
        <v>397.5598571428571</v>
      </c>
      <c r="DS49">
        <v>19.28231071428572</v>
      </c>
      <c r="DT49">
        <v>17.76096428571428</v>
      </c>
      <c r="DU49">
        <v>401.3914999999999</v>
      </c>
      <c r="DV49">
        <v>19.7008</v>
      </c>
      <c r="DW49">
        <v>500.0218214285715</v>
      </c>
      <c r="DX49">
        <v>90.34366785714283</v>
      </c>
      <c r="DY49">
        <v>0.100040525</v>
      </c>
      <c r="DZ49">
        <v>26.80705714285714</v>
      </c>
      <c r="EA49">
        <v>28.00034285714286</v>
      </c>
      <c r="EB49">
        <v>999.9000000000002</v>
      </c>
      <c r="EC49">
        <v>0</v>
      </c>
      <c r="ED49">
        <v>0</v>
      </c>
      <c r="EE49">
        <v>9988.571428571431</v>
      </c>
      <c r="EF49">
        <v>0</v>
      </c>
      <c r="EG49">
        <v>888.0213928571427</v>
      </c>
      <c r="EH49">
        <v>2.480547178571428</v>
      </c>
      <c r="EI49">
        <v>407.90575</v>
      </c>
      <c r="EJ49">
        <v>404.7485</v>
      </c>
      <c r="EK49">
        <v>1.521347857142857</v>
      </c>
      <c r="EL49">
        <v>397.5598571428571</v>
      </c>
      <c r="EM49">
        <v>17.76096428571428</v>
      </c>
      <c r="EN49">
        <v>1.742035</v>
      </c>
      <c r="EO49">
        <v>1.60459</v>
      </c>
      <c r="EP49">
        <v>15.27614642857143</v>
      </c>
      <c r="EQ49">
        <v>14.00295357142857</v>
      </c>
      <c r="ER49">
        <v>1999.994999999999</v>
      </c>
      <c r="ES49">
        <v>0.980003</v>
      </c>
      <c r="ET49">
        <v>0.0199971</v>
      </c>
      <c r="EU49">
        <v>0</v>
      </c>
      <c r="EV49">
        <v>171.9628928571428</v>
      </c>
      <c r="EW49">
        <v>5.00078</v>
      </c>
      <c r="EX49">
        <v>5216.192499999999</v>
      </c>
      <c r="EY49">
        <v>16379.61071428571</v>
      </c>
      <c r="EZ49">
        <v>42.60032142857143</v>
      </c>
      <c r="FA49">
        <v>44.07999999999999</v>
      </c>
      <c r="FB49">
        <v>42.91496428571428</v>
      </c>
      <c r="FC49">
        <v>43.24760714285714</v>
      </c>
      <c r="FD49">
        <v>43.33892857142856</v>
      </c>
      <c r="FE49">
        <v>1955.104642857143</v>
      </c>
      <c r="FF49">
        <v>39.89000000000001</v>
      </c>
      <c r="FG49">
        <v>0</v>
      </c>
      <c r="FH49">
        <v>1686161586.2</v>
      </c>
      <c r="FI49">
        <v>0</v>
      </c>
      <c r="FJ49">
        <v>25.42816045357414</v>
      </c>
      <c r="FK49">
        <v>0.2769597601135282</v>
      </c>
      <c r="FL49">
        <v>-37.98895771995195</v>
      </c>
      <c r="FM49">
        <v>34720.82923788516</v>
      </c>
      <c r="FN49">
        <v>15</v>
      </c>
      <c r="FO49">
        <v>1686237652.1</v>
      </c>
      <c r="FP49" t="s">
        <v>431</v>
      </c>
      <c r="FQ49">
        <v>1686237637.6</v>
      </c>
      <c r="FR49">
        <v>1686237652.1</v>
      </c>
      <c r="FS49">
        <v>1</v>
      </c>
      <c r="FT49">
        <v>0.184</v>
      </c>
      <c r="FU49">
        <v>-0.079</v>
      </c>
      <c r="FV49">
        <v>-1.228</v>
      </c>
      <c r="FW49">
        <v>-0.379</v>
      </c>
      <c r="FX49">
        <v>962</v>
      </c>
      <c r="FY49">
        <v>1</v>
      </c>
      <c r="FZ49">
        <v>0.05</v>
      </c>
      <c r="GA49">
        <v>0.15</v>
      </c>
      <c r="GB49">
        <v>-3.870020814656762</v>
      </c>
      <c r="GC49">
        <v>-0.02138372975571305</v>
      </c>
      <c r="GD49">
        <v>33.85435212070074</v>
      </c>
      <c r="GE49">
        <v>1</v>
      </c>
      <c r="GF49">
        <v>0.8406475815701993</v>
      </c>
      <c r="GG49">
        <v>0.003015524377078283</v>
      </c>
      <c r="GH49">
        <v>0.6574330988272541</v>
      </c>
      <c r="GI49">
        <v>1</v>
      </c>
      <c r="GJ49">
        <v>2</v>
      </c>
      <c r="GK49">
        <v>2</v>
      </c>
      <c r="GL49" t="s">
        <v>432</v>
      </c>
      <c r="GM49">
        <v>3.10176</v>
      </c>
      <c r="GN49">
        <v>2.75798</v>
      </c>
      <c r="GO49">
        <v>0.0817364</v>
      </c>
      <c r="GP49">
        <v>0.0798258</v>
      </c>
      <c r="GQ49">
        <v>0.0939953</v>
      </c>
      <c r="GR49">
        <v>0.0877469</v>
      </c>
      <c r="GS49">
        <v>23582.5</v>
      </c>
      <c r="GT49">
        <v>23234.9</v>
      </c>
      <c r="GU49">
        <v>26235.9</v>
      </c>
      <c r="GV49">
        <v>25598.3</v>
      </c>
      <c r="GW49">
        <v>38143.2</v>
      </c>
      <c r="GX49">
        <v>35386.4</v>
      </c>
      <c r="GY49">
        <v>45877.1</v>
      </c>
      <c r="GZ49">
        <v>41975.2</v>
      </c>
      <c r="HA49">
        <v>1.8626</v>
      </c>
      <c r="HB49">
        <v>1.79303</v>
      </c>
      <c r="HC49">
        <v>0.0357479</v>
      </c>
      <c r="HD49">
        <v>0</v>
      </c>
      <c r="HE49">
        <v>27.4103</v>
      </c>
      <c r="HF49">
        <v>999.9</v>
      </c>
      <c r="HG49">
        <v>32.3</v>
      </c>
      <c r="HH49">
        <v>39.1</v>
      </c>
      <c r="HI49">
        <v>25.2588</v>
      </c>
      <c r="HJ49">
        <v>61.9178</v>
      </c>
      <c r="HK49">
        <v>28.0529</v>
      </c>
      <c r="HL49">
        <v>1</v>
      </c>
      <c r="HM49">
        <v>0.313587</v>
      </c>
      <c r="HN49">
        <v>3.19333</v>
      </c>
      <c r="HO49">
        <v>20.2771</v>
      </c>
      <c r="HP49">
        <v>5.2119</v>
      </c>
      <c r="HQ49">
        <v>11.98</v>
      </c>
      <c r="HR49">
        <v>4.9631</v>
      </c>
      <c r="HS49">
        <v>3.2739</v>
      </c>
      <c r="HT49">
        <v>9999</v>
      </c>
      <c r="HU49">
        <v>9999</v>
      </c>
      <c r="HV49">
        <v>9999</v>
      </c>
      <c r="HW49">
        <v>63.1</v>
      </c>
      <c r="HX49">
        <v>1.864</v>
      </c>
      <c r="HY49">
        <v>1.86016</v>
      </c>
      <c r="HZ49">
        <v>1.85841</v>
      </c>
      <c r="IA49">
        <v>1.85975</v>
      </c>
      <c r="IB49">
        <v>1.85978</v>
      </c>
      <c r="IC49">
        <v>1.85837</v>
      </c>
      <c r="ID49">
        <v>1.85745</v>
      </c>
      <c r="IE49">
        <v>1.85235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-1.337</v>
      </c>
      <c r="IT49">
        <v>-0.4185</v>
      </c>
      <c r="IU49">
        <v>-0.978965299820194</v>
      </c>
      <c r="IV49">
        <v>-0.0009990091014681097</v>
      </c>
      <c r="IW49">
        <v>2.104149348677739E-07</v>
      </c>
      <c r="IX49">
        <v>-7.744919442628664E-11</v>
      </c>
      <c r="IY49">
        <v>-0.2997322961878402</v>
      </c>
      <c r="IZ49">
        <v>-0.02716134682049196</v>
      </c>
      <c r="JA49">
        <v>0.00140419417660109</v>
      </c>
      <c r="JB49">
        <v>-1.682636133130545E-05</v>
      </c>
      <c r="JC49">
        <v>3</v>
      </c>
      <c r="JD49">
        <v>2001</v>
      </c>
      <c r="JE49">
        <v>1</v>
      </c>
      <c r="JF49">
        <v>25</v>
      </c>
      <c r="JG49">
        <v>-1267.5</v>
      </c>
      <c r="JH49">
        <v>-1267.8</v>
      </c>
      <c r="JI49">
        <v>1.00952</v>
      </c>
      <c r="JJ49">
        <v>2.65259</v>
      </c>
      <c r="JK49">
        <v>1.49658</v>
      </c>
      <c r="JL49">
        <v>2.38403</v>
      </c>
      <c r="JM49">
        <v>1.54785</v>
      </c>
      <c r="JN49">
        <v>2.34009</v>
      </c>
      <c r="JO49">
        <v>41.7436</v>
      </c>
      <c r="JP49">
        <v>14.4648</v>
      </c>
      <c r="JQ49">
        <v>18</v>
      </c>
      <c r="JR49">
        <v>493.884</v>
      </c>
      <c r="JS49">
        <v>463.741</v>
      </c>
      <c r="JT49">
        <v>23.4145</v>
      </c>
      <c r="JU49">
        <v>31.119</v>
      </c>
      <c r="JV49">
        <v>30.0001</v>
      </c>
      <c r="JW49">
        <v>31.1802</v>
      </c>
      <c r="JX49">
        <v>31.1379</v>
      </c>
      <c r="JY49">
        <v>20.1738</v>
      </c>
      <c r="JZ49">
        <v>26.2798</v>
      </c>
      <c r="KA49">
        <v>0</v>
      </c>
      <c r="KB49">
        <v>23.4239</v>
      </c>
      <c r="KC49">
        <v>346.065</v>
      </c>
      <c r="KD49">
        <v>17.7053</v>
      </c>
      <c r="KE49">
        <v>100.256</v>
      </c>
      <c r="KF49">
        <v>99.8501</v>
      </c>
    </row>
    <row r="50" spans="1:292">
      <c r="A50">
        <v>30</v>
      </c>
      <c r="B50">
        <v>1686161591.1</v>
      </c>
      <c r="C50">
        <v>1225.599999904633</v>
      </c>
      <c r="D50" t="s">
        <v>493</v>
      </c>
      <c r="E50" t="s">
        <v>494</v>
      </c>
      <c r="F50">
        <v>5</v>
      </c>
      <c r="G50" t="s">
        <v>428</v>
      </c>
      <c r="H50">
        <v>1686161583.6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373.7290095363097</v>
      </c>
      <c r="AJ50">
        <v>378.0290181818182</v>
      </c>
      <c r="AK50">
        <v>-2.916676688971815</v>
      </c>
      <c r="AL50">
        <v>66.65959030394622</v>
      </c>
      <c r="AM50">
        <f>(AO50 - AN50 + DX50*1E3/(8.314*(DZ50+273.15)) * AQ50/DW50 * AP50) * DW50/(100*DK50) * 1000/(1000 - AO50)</f>
        <v>0</v>
      </c>
      <c r="AN50">
        <v>17.76224114184265</v>
      </c>
      <c r="AO50">
        <v>19.28397454545454</v>
      </c>
      <c r="AP50">
        <v>1.357886134603263E-06</v>
      </c>
      <c r="AQ50">
        <v>105.1270775011947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1.65</v>
      </c>
      <c r="DL50">
        <v>0.5</v>
      </c>
      <c r="DM50" t="s">
        <v>430</v>
      </c>
      <c r="DN50">
        <v>2</v>
      </c>
      <c r="DO50" t="b">
        <v>1</v>
      </c>
      <c r="DP50">
        <v>1686161583.6</v>
      </c>
      <c r="DQ50">
        <v>389.3076666666667</v>
      </c>
      <c r="DR50">
        <v>381.2513703703704</v>
      </c>
      <c r="DS50">
        <v>19.28290370370371</v>
      </c>
      <c r="DT50">
        <v>17.7613</v>
      </c>
      <c r="DU50">
        <v>390.6493703703704</v>
      </c>
      <c r="DV50">
        <v>19.70138888888889</v>
      </c>
      <c r="DW50">
        <v>500.0061851851852</v>
      </c>
      <c r="DX50">
        <v>90.34312962962962</v>
      </c>
      <c r="DY50">
        <v>0.1000248407407407</v>
      </c>
      <c r="DZ50">
        <v>26.8072037037037</v>
      </c>
      <c r="EA50">
        <v>27.9985</v>
      </c>
      <c r="EB50">
        <v>999.9000000000001</v>
      </c>
      <c r="EC50">
        <v>0</v>
      </c>
      <c r="ED50">
        <v>0</v>
      </c>
      <c r="EE50">
        <v>9992.293703703703</v>
      </c>
      <c r="EF50">
        <v>0</v>
      </c>
      <c r="EG50">
        <v>843.0081851851852</v>
      </c>
      <c r="EH50">
        <v>8.056146666666667</v>
      </c>
      <c r="EI50">
        <v>396.9622592592593</v>
      </c>
      <c r="EJ50">
        <v>388.1454074074074</v>
      </c>
      <c r="EK50">
        <v>1.521598148148148</v>
      </c>
      <c r="EL50">
        <v>381.2513703703704</v>
      </c>
      <c r="EM50">
        <v>17.7613</v>
      </c>
      <c r="EN50">
        <v>1.742077777777778</v>
      </c>
      <c r="EO50">
        <v>1.604611111111111</v>
      </c>
      <c r="EP50">
        <v>15.27653333333334</v>
      </c>
      <c r="EQ50">
        <v>14.00316666666667</v>
      </c>
      <c r="ER50">
        <v>1999.988888888889</v>
      </c>
      <c r="ES50">
        <v>0.980003</v>
      </c>
      <c r="ET50">
        <v>0.0199971</v>
      </c>
      <c r="EU50">
        <v>0</v>
      </c>
      <c r="EV50">
        <v>171.9983333333333</v>
      </c>
      <c r="EW50">
        <v>5.00078</v>
      </c>
      <c r="EX50">
        <v>5186.007037037037</v>
      </c>
      <c r="EY50">
        <v>16379.54814814815</v>
      </c>
      <c r="EZ50">
        <v>42.5994074074074</v>
      </c>
      <c r="FA50">
        <v>44.083</v>
      </c>
      <c r="FB50">
        <v>42.9234074074074</v>
      </c>
      <c r="FC50">
        <v>43.25214814814814</v>
      </c>
      <c r="FD50">
        <v>43.35622222222221</v>
      </c>
      <c r="FE50">
        <v>1955.098518518518</v>
      </c>
      <c r="FF50">
        <v>39.89000000000001</v>
      </c>
      <c r="FG50">
        <v>0</v>
      </c>
      <c r="FH50">
        <v>1686161591.6</v>
      </c>
      <c r="FI50">
        <v>0</v>
      </c>
      <c r="FJ50">
        <v>25.519019612841</v>
      </c>
      <c r="FK50">
        <v>0.2780431452427813</v>
      </c>
      <c r="FL50">
        <v>-38.21826409967849</v>
      </c>
      <c r="FM50">
        <v>34702.49363626344</v>
      </c>
      <c r="FN50">
        <v>15</v>
      </c>
      <c r="FO50">
        <v>1686237652.1</v>
      </c>
      <c r="FP50" t="s">
        <v>431</v>
      </c>
      <c r="FQ50">
        <v>1686237637.6</v>
      </c>
      <c r="FR50">
        <v>1686237652.1</v>
      </c>
      <c r="FS50">
        <v>1</v>
      </c>
      <c r="FT50">
        <v>0.184</v>
      </c>
      <c r="FU50">
        <v>-0.079</v>
      </c>
      <c r="FV50">
        <v>-1.228</v>
      </c>
      <c r="FW50">
        <v>-0.379</v>
      </c>
      <c r="FX50">
        <v>962</v>
      </c>
      <c r="FY50">
        <v>1</v>
      </c>
      <c r="FZ50">
        <v>0.05</v>
      </c>
      <c r="GA50">
        <v>0.15</v>
      </c>
      <c r="GB50">
        <v>-3.860678669039023</v>
      </c>
      <c r="GC50">
        <v>-0.02126744271197596</v>
      </c>
      <c r="GD50">
        <v>33.84574711137061</v>
      </c>
      <c r="GE50">
        <v>1</v>
      </c>
      <c r="GF50">
        <v>0.8410758819994907</v>
      </c>
      <c r="GG50">
        <v>0.003018879819970713</v>
      </c>
      <c r="GH50">
        <v>0.6574477266893441</v>
      </c>
      <c r="GI50">
        <v>1</v>
      </c>
      <c r="GJ50">
        <v>2</v>
      </c>
      <c r="GK50">
        <v>2</v>
      </c>
      <c r="GL50" t="s">
        <v>432</v>
      </c>
      <c r="GM50">
        <v>3.10182</v>
      </c>
      <c r="GN50">
        <v>2.75808</v>
      </c>
      <c r="GO50">
        <v>0.07937089999999999</v>
      </c>
      <c r="GP50">
        <v>0.07710119999999999</v>
      </c>
      <c r="GQ50">
        <v>0.09399879999999999</v>
      </c>
      <c r="GR50">
        <v>0.0877482</v>
      </c>
      <c r="GS50">
        <v>23643</v>
      </c>
      <c r="GT50">
        <v>23303.3</v>
      </c>
      <c r="GU50">
        <v>26235.7</v>
      </c>
      <c r="GV50">
        <v>25598</v>
      </c>
      <c r="GW50">
        <v>38142.4</v>
      </c>
      <c r="GX50">
        <v>35385.7</v>
      </c>
      <c r="GY50">
        <v>45876.7</v>
      </c>
      <c r="GZ50">
        <v>41974.8</v>
      </c>
      <c r="HA50">
        <v>1.86273</v>
      </c>
      <c r="HB50">
        <v>1.79268</v>
      </c>
      <c r="HC50">
        <v>0.0365749</v>
      </c>
      <c r="HD50">
        <v>0</v>
      </c>
      <c r="HE50">
        <v>27.4109</v>
      </c>
      <c r="HF50">
        <v>999.9</v>
      </c>
      <c r="HG50">
        <v>32.3</v>
      </c>
      <c r="HH50">
        <v>39.1</v>
      </c>
      <c r="HI50">
        <v>25.2584</v>
      </c>
      <c r="HJ50">
        <v>61.9278</v>
      </c>
      <c r="HK50">
        <v>28.2532</v>
      </c>
      <c r="HL50">
        <v>1</v>
      </c>
      <c r="HM50">
        <v>0.313623</v>
      </c>
      <c r="HN50">
        <v>3.18195</v>
      </c>
      <c r="HO50">
        <v>20.2774</v>
      </c>
      <c r="HP50">
        <v>5.2134</v>
      </c>
      <c r="HQ50">
        <v>11.98</v>
      </c>
      <c r="HR50">
        <v>4.96365</v>
      </c>
      <c r="HS50">
        <v>3.27408</v>
      </c>
      <c r="HT50">
        <v>9999</v>
      </c>
      <c r="HU50">
        <v>9999</v>
      </c>
      <c r="HV50">
        <v>9999</v>
      </c>
      <c r="HW50">
        <v>63.1</v>
      </c>
      <c r="HX50">
        <v>1.86399</v>
      </c>
      <c r="HY50">
        <v>1.86015</v>
      </c>
      <c r="HZ50">
        <v>1.85844</v>
      </c>
      <c r="IA50">
        <v>1.85979</v>
      </c>
      <c r="IB50">
        <v>1.85979</v>
      </c>
      <c r="IC50">
        <v>1.85837</v>
      </c>
      <c r="ID50">
        <v>1.85745</v>
      </c>
      <c r="IE50">
        <v>1.85232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-1.324</v>
      </c>
      <c r="IT50">
        <v>-0.4185</v>
      </c>
      <c r="IU50">
        <v>-0.978965299820194</v>
      </c>
      <c r="IV50">
        <v>-0.0009990091014681097</v>
      </c>
      <c r="IW50">
        <v>2.104149348677739E-07</v>
      </c>
      <c r="IX50">
        <v>-7.744919442628664E-11</v>
      </c>
      <c r="IY50">
        <v>-0.2997322961878402</v>
      </c>
      <c r="IZ50">
        <v>-0.02716134682049196</v>
      </c>
      <c r="JA50">
        <v>0.00140419417660109</v>
      </c>
      <c r="JB50">
        <v>-1.682636133130545E-05</v>
      </c>
      <c r="JC50">
        <v>3</v>
      </c>
      <c r="JD50">
        <v>2001</v>
      </c>
      <c r="JE50">
        <v>1</v>
      </c>
      <c r="JF50">
        <v>25</v>
      </c>
      <c r="JG50">
        <v>-1267.4</v>
      </c>
      <c r="JH50">
        <v>-1267.7</v>
      </c>
      <c r="JI50">
        <v>0.969238</v>
      </c>
      <c r="JJ50">
        <v>2.6416</v>
      </c>
      <c r="JK50">
        <v>1.49658</v>
      </c>
      <c r="JL50">
        <v>2.38403</v>
      </c>
      <c r="JM50">
        <v>1.54785</v>
      </c>
      <c r="JN50">
        <v>2.44019</v>
      </c>
      <c r="JO50">
        <v>41.7699</v>
      </c>
      <c r="JP50">
        <v>14.4735</v>
      </c>
      <c r="JQ50">
        <v>18</v>
      </c>
      <c r="JR50">
        <v>493.977</v>
      </c>
      <c r="JS50">
        <v>463.525</v>
      </c>
      <c r="JT50">
        <v>23.4232</v>
      </c>
      <c r="JU50">
        <v>31.1213</v>
      </c>
      <c r="JV50">
        <v>30.0002</v>
      </c>
      <c r="JW50">
        <v>31.1825</v>
      </c>
      <c r="JX50">
        <v>31.1389</v>
      </c>
      <c r="JY50">
        <v>19.4343</v>
      </c>
      <c r="JZ50">
        <v>26.2798</v>
      </c>
      <c r="KA50">
        <v>0</v>
      </c>
      <c r="KB50">
        <v>23.428</v>
      </c>
      <c r="KC50">
        <v>332.629</v>
      </c>
      <c r="KD50">
        <v>17.7023</v>
      </c>
      <c r="KE50">
        <v>100.255</v>
      </c>
      <c r="KF50">
        <v>99.849</v>
      </c>
    </row>
    <row r="51" spans="1:292">
      <c r="A51">
        <v>31</v>
      </c>
      <c r="B51">
        <v>1686161596.1</v>
      </c>
      <c r="C51">
        <v>1230.599999904633</v>
      </c>
      <c r="D51" t="s">
        <v>495</v>
      </c>
      <c r="E51" t="s">
        <v>496</v>
      </c>
      <c r="F51">
        <v>5</v>
      </c>
      <c r="G51" t="s">
        <v>428</v>
      </c>
      <c r="H51">
        <v>1686161588.314285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356.6983446595175</v>
      </c>
      <c r="AJ51">
        <v>362.4323393939394</v>
      </c>
      <c r="AK51">
        <v>-3.141289122764055</v>
      </c>
      <c r="AL51">
        <v>66.65959030394622</v>
      </c>
      <c r="AM51">
        <f>(AO51 - AN51 + DX51*1E3/(8.314*(DZ51+273.15)) * AQ51/DW51 * AP51) * DW51/(100*DK51) * 1000/(1000 - AO51)</f>
        <v>0</v>
      </c>
      <c r="AN51">
        <v>17.76222829521852</v>
      </c>
      <c r="AO51">
        <v>19.2846896969697</v>
      </c>
      <c r="AP51">
        <v>1.593656199475173E-07</v>
      </c>
      <c r="AQ51">
        <v>105.1270775011947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1.65</v>
      </c>
      <c r="DL51">
        <v>0.5</v>
      </c>
      <c r="DM51" t="s">
        <v>430</v>
      </c>
      <c r="DN51">
        <v>2</v>
      </c>
      <c r="DO51" t="b">
        <v>1</v>
      </c>
      <c r="DP51">
        <v>1686161588.314285</v>
      </c>
      <c r="DQ51">
        <v>376.8603928571429</v>
      </c>
      <c r="DR51">
        <v>365.8678571428572</v>
      </c>
      <c r="DS51">
        <v>19.28327857142857</v>
      </c>
      <c r="DT51">
        <v>17.76148214285714</v>
      </c>
      <c r="DU51">
        <v>378.1911785714286</v>
      </c>
      <c r="DV51">
        <v>19.70177142857142</v>
      </c>
      <c r="DW51">
        <v>499.9782142857143</v>
      </c>
      <c r="DX51">
        <v>90.34306785714286</v>
      </c>
      <c r="DY51">
        <v>0.09997078928571428</v>
      </c>
      <c r="DZ51">
        <v>26.80712142857143</v>
      </c>
      <c r="EA51">
        <v>28.00403928571428</v>
      </c>
      <c r="EB51">
        <v>999.9000000000002</v>
      </c>
      <c r="EC51">
        <v>0</v>
      </c>
      <c r="ED51">
        <v>0</v>
      </c>
      <c r="EE51">
        <v>10000.335</v>
      </c>
      <c r="EF51">
        <v>0</v>
      </c>
      <c r="EG51">
        <v>804.1808214285713</v>
      </c>
      <c r="EH51">
        <v>10.99230857142857</v>
      </c>
      <c r="EI51">
        <v>384.2703214285714</v>
      </c>
      <c r="EJ51">
        <v>372.4838571428571</v>
      </c>
      <c r="EK51">
        <v>1.521796071428571</v>
      </c>
      <c r="EL51">
        <v>365.8678571428572</v>
      </c>
      <c r="EM51">
        <v>17.76148214285714</v>
      </c>
      <c r="EN51">
        <v>1.742111428571429</v>
      </c>
      <c r="EO51">
        <v>1.604626785714286</v>
      </c>
      <c r="EP51">
        <v>15.27683214285715</v>
      </c>
      <c r="EQ51">
        <v>14.00331785714286</v>
      </c>
      <c r="ER51">
        <v>1999.994642857143</v>
      </c>
      <c r="ES51">
        <v>0.9800032142857142</v>
      </c>
      <c r="ET51">
        <v>0.01999688571428571</v>
      </c>
      <c r="EU51">
        <v>0</v>
      </c>
      <c r="EV51">
        <v>171.8951071428571</v>
      </c>
      <c r="EW51">
        <v>5.00078</v>
      </c>
      <c r="EX51">
        <v>5159.679285714286</v>
      </c>
      <c r="EY51">
        <v>16379.60357142857</v>
      </c>
      <c r="EZ51">
        <v>42.59582142857142</v>
      </c>
      <c r="FA51">
        <v>44.09125</v>
      </c>
      <c r="FB51">
        <v>42.93278571428571</v>
      </c>
      <c r="FC51">
        <v>43.25871428571428</v>
      </c>
      <c r="FD51">
        <v>43.32560714285713</v>
      </c>
      <c r="FE51">
        <v>1955.104642857143</v>
      </c>
      <c r="FF51">
        <v>39.89000000000001</v>
      </c>
      <c r="FG51">
        <v>0</v>
      </c>
      <c r="FH51">
        <v>1686161596.4</v>
      </c>
      <c r="FI51">
        <v>0</v>
      </c>
      <c r="FJ51">
        <v>25.59956359818232</v>
      </c>
      <c r="FK51">
        <v>0.2790032101094017</v>
      </c>
      <c r="FL51">
        <v>-38.42166220305608</v>
      </c>
      <c r="FM51">
        <v>34686.22780253374</v>
      </c>
      <c r="FN51">
        <v>15</v>
      </c>
      <c r="FO51">
        <v>1686237652.1</v>
      </c>
      <c r="FP51" t="s">
        <v>431</v>
      </c>
      <c r="FQ51">
        <v>1686237637.6</v>
      </c>
      <c r="FR51">
        <v>1686237652.1</v>
      </c>
      <c r="FS51">
        <v>1</v>
      </c>
      <c r="FT51">
        <v>0.184</v>
      </c>
      <c r="FU51">
        <v>-0.079</v>
      </c>
      <c r="FV51">
        <v>-1.228</v>
      </c>
      <c r="FW51">
        <v>-0.379</v>
      </c>
      <c r="FX51">
        <v>962</v>
      </c>
      <c r="FY51">
        <v>1</v>
      </c>
      <c r="FZ51">
        <v>0.05</v>
      </c>
      <c r="GA51">
        <v>0.15</v>
      </c>
      <c r="GB51">
        <v>-3.852036366166934</v>
      </c>
      <c r="GC51">
        <v>-0.02116095999013419</v>
      </c>
      <c r="GD51">
        <v>33.83918036598444</v>
      </c>
      <c r="GE51">
        <v>1</v>
      </c>
      <c r="GF51">
        <v>0.8414263238994109</v>
      </c>
      <c r="GG51">
        <v>0.003021626102181997</v>
      </c>
      <c r="GH51">
        <v>0.6574599032761291</v>
      </c>
      <c r="GI51">
        <v>1</v>
      </c>
      <c r="GJ51">
        <v>2</v>
      </c>
      <c r="GK51">
        <v>2</v>
      </c>
      <c r="GL51" t="s">
        <v>432</v>
      </c>
      <c r="GM51">
        <v>3.10184</v>
      </c>
      <c r="GN51">
        <v>2.75825</v>
      </c>
      <c r="GO51">
        <v>0.0767911</v>
      </c>
      <c r="GP51">
        <v>0.07422520000000001</v>
      </c>
      <c r="GQ51">
        <v>0.09400029999999999</v>
      </c>
      <c r="GR51">
        <v>0.08774</v>
      </c>
      <c r="GS51">
        <v>23709.2</v>
      </c>
      <c r="GT51">
        <v>23375.9</v>
      </c>
      <c r="GU51">
        <v>26235.7</v>
      </c>
      <c r="GV51">
        <v>25598</v>
      </c>
      <c r="GW51">
        <v>38141.8</v>
      </c>
      <c r="GX51">
        <v>35385.4</v>
      </c>
      <c r="GY51">
        <v>45876.4</v>
      </c>
      <c r="GZ51">
        <v>41974.4</v>
      </c>
      <c r="HA51">
        <v>1.8631</v>
      </c>
      <c r="HB51">
        <v>1.79255</v>
      </c>
      <c r="HC51">
        <v>0.0369698</v>
      </c>
      <c r="HD51">
        <v>0</v>
      </c>
      <c r="HE51">
        <v>27.4129</v>
      </c>
      <c r="HF51">
        <v>999.9</v>
      </c>
      <c r="HG51">
        <v>32.3</v>
      </c>
      <c r="HH51">
        <v>39.1</v>
      </c>
      <c r="HI51">
        <v>25.2583</v>
      </c>
      <c r="HJ51">
        <v>61.9378</v>
      </c>
      <c r="HK51">
        <v>28.149</v>
      </c>
      <c r="HL51">
        <v>1</v>
      </c>
      <c r="HM51">
        <v>0.313814</v>
      </c>
      <c r="HN51">
        <v>3.20481</v>
      </c>
      <c r="HO51">
        <v>20.2768</v>
      </c>
      <c r="HP51">
        <v>5.21295</v>
      </c>
      <c r="HQ51">
        <v>11.98</v>
      </c>
      <c r="HR51">
        <v>4.9636</v>
      </c>
      <c r="HS51">
        <v>3.27415</v>
      </c>
      <c r="HT51">
        <v>9999</v>
      </c>
      <c r="HU51">
        <v>9999</v>
      </c>
      <c r="HV51">
        <v>9999</v>
      </c>
      <c r="HW51">
        <v>63.1</v>
      </c>
      <c r="HX51">
        <v>1.864</v>
      </c>
      <c r="HY51">
        <v>1.86016</v>
      </c>
      <c r="HZ51">
        <v>1.8584</v>
      </c>
      <c r="IA51">
        <v>1.85979</v>
      </c>
      <c r="IB51">
        <v>1.85975</v>
      </c>
      <c r="IC51">
        <v>1.85837</v>
      </c>
      <c r="ID51">
        <v>1.85745</v>
      </c>
      <c r="IE51">
        <v>1.85232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-1.31</v>
      </c>
      <c r="IT51">
        <v>-0.4184</v>
      </c>
      <c r="IU51">
        <v>-0.978965299820194</v>
      </c>
      <c r="IV51">
        <v>-0.0009990091014681097</v>
      </c>
      <c r="IW51">
        <v>2.104149348677739E-07</v>
      </c>
      <c r="IX51">
        <v>-7.744919442628664E-11</v>
      </c>
      <c r="IY51">
        <v>-0.2997322961878402</v>
      </c>
      <c r="IZ51">
        <v>-0.02716134682049196</v>
      </c>
      <c r="JA51">
        <v>0.00140419417660109</v>
      </c>
      <c r="JB51">
        <v>-1.682636133130545E-05</v>
      </c>
      <c r="JC51">
        <v>3</v>
      </c>
      <c r="JD51">
        <v>2001</v>
      </c>
      <c r="JE51">
        <v>1</v>
      </c>
      <c r="JF51">
        <v>25</v>
      </c>
      <c r="JG51">
        <v>-1267.4</v>
      </c>
      <c r="JH51">
        <v>-1267.6</v>
      </c>
      <c r="JI51">
        <v>0.932617</v>
      </c>
      <c r="JJ51">
        <v>2.64038</v>
      </c>
      <c r="JK51">
        <v>1.49658</v>
      </c>
      <c r="JL51">
        <v>2.38281</v>
      </c>
      <c r="JM51">
        <v>1.54785</v>
      </c>
      <c r="JN51">
        <v>2.39624</v>
      </c>
      <c r="JO51">
        <v>41.7699</v>
      </c>
      <c r="JP51">
        <v>14.4735</v>
      </c>
      <c r="JQ51">
        <v>18</v>
      </c>
      <c r="JR51">
        <v>494.215</v>
      </c>
      <c r="JS51">
        <v>463.459</v>
      </c>
      <c r="JT51">
        <v>23.4279</v>
      </c>
      <c r="JU51">
        <v>31.124</v>
      </c>
      <c r="JV51">
        <v>30.0003</v>
      </c>
      <c r="JW51">
        <v>31.1844</v>
      </c>
      <c r="JX51">
        <v>31.1407</v>
      </c>
      <c r="JY51">
        <v>18.6395</v>
      </c>
      <c r="JZ51">
        <v>26.2798</v>
      </c>
      <c r="KA51">
        <v>0</v>
      </c>
      <c r="KB51">
        <v>23.4249</v>
      </c>
      <c r="KC51">
        <v>312.48</v>
      </c>
      <c r="KD51">
        <v>17.6987</v>
      </c>
      <c r="KE51">
        <v>100.255</v>
      </c>
      <c r="KF51">
        <v>99.8484</v>
      </c>
    </row>
    <row r="52" spans="1:292">
      <c r="A52">
        <v>32</v>
      </c>
      <c r="B52">
        <v>1686161601.1</v>
      </c>
      <c r="C52">
        <v>1235.599999904633</v>
      </c>
      <c r="D52" t="s">
        <v>497</v>
      </c>
      <c r="E52" t="s">
        <v>498</v>
      </c>
      <c r="F52">
        <v>5</v>
      </c>
      <c r="G52" t="s">
        <v>428</v>
      </c>
      <c r="H52">
        <v>1686161593.6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339.4923404687515</v>
      </c>
      <c r="AJ52">
        <v>346.1961030303032</v>
      </c>
      <c r="AK52">
        <v>-3.258832988085878</v>
      </c>
      <c r="AL52">
        <v>66.65959030394622</v>
      </c>
      <c r="AM52">
        <f>(AO52 - AN52 + DX52*1E3/(8.314*(DZ52+273.15)) * AQ52/DW52 * AP52) * DW52/(100*DK52) * 1000/(1000 - AO52)</f>
        <v>0</v>
      </c>
      <c r="AN52">
        <v>17.75944655681831</v>
      </c>
      <c r="AO52">
        <v>19.28478303030303</v>
      </c>
      <c r="AP52">
        <v>2.378205592615033E-07</v>
      </c>
      <c r="AQ52">
        <v>105.1270775011947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1.65</v>
      </c>
      <c r="DL52">
        <v>0.5</v>
      </c>
      <c r="DM52" t="s">
        <v>430</v>
      </c>
      <c r="DN52">
        <v>2</v>
      </c>
      <c r="DO52" t="b">
        <v>1</v>
      </c>
      <c r="DP52">
        <v>1686161593.6</v>
      </c>
      <c r="DQ52">
        <v>361.3554444444445</v>
      </c>
      <c r="DR52">
        <v>348.3479259259259</v>
      </c>
      <c r="DS52">
        <v>19.28428148148148</v>
      </c>
      <c r="DT52">
        <v>17.76114444444444</v>
      </c>
      <c r="DU52">
        <v>362.6727777777778</v>
      </c>
      <c r="DV52">
        <v>19.70277407407407</v>
      </c>
      <c r="DW52">
        <v>499.9968148148149</v>
      </c>
      <c r="DX52">
        <v>90.34293333333335</v>
      </c>
      <c r="DY52">
        <v>0.1000502407407407</v>
      </c>
      <c r="DZ52">
        <v>26.80634074074074</v>
      </c>
      <c r="EA52">
        <v>28.01108888888889</v>
      </c>
      <c r="EB52">
        <v>999.9000000000001</v>
      </c>
      <c r="EC52">
        <v>0</v>
      </c>
      <c r="ED52">
        <v>0</v>
      </c>
      <c r="EE52">
        <v>9996.572592592591</v>
      </c>
      <c r="EF52">
        <v>0</v>
      </c>
      <c r="EG52">
        <v>803.7437407407408</v>
      </c>
      <c r="EH52">
        <v>13.00744814814815</v>
      </c>
      <c r="EI52">
        <v>368.4609259259259</v>
      </c>
      <c r="EJ52">
        <v>354.647</v>
      </c>
      <c r="EK52">
        <v>1.523144444444444</v>
      </c>
      <c r="EL52">
        <v>348.3479259259259</v>
      </c>
      <c r="EM52">
        <v>17.76114444444444</v>
      </c>
      <c r="EN52">
        <v>1.74220037037037</v>
      </c>
      <c r="EO52">
        <v>1.604594814814815</v>
      </c>
      <c r="EP52">
        <v>15.27762592592592</v>
      </c>
      <c r="EQ52">
        <v>14.00300740740741</v>
      </c>
      <c r="ER52">
        <v>1999.992222222222</v>
      </c>
      <c r="ES52">
        <v>0.9800033333333332</v>
      </c>
      <c r="ET52">
        <v>0.01999676666666667</v>
      </c>
      <c r="EU52">
        <v>0</v>
      </c>
      <c r="EV52">
        <v>171.7357407407407</v>
      </c>
      <c r="EW52">
        <v>5.00078</v>
      </c>
      <c r="EX52">
        <v>5171.815925925925</v>
      </c>
      <c r="EY52">
        <v>16379.58518518518</v>
      </c>
      <c r="EZ52">
        <v>42.60166666666665</v>
      </c>
      <c r="FA52">
        <v>44.10166666666666</v>
      </c>
      <c r="FB52">
        <v>42.89318518518518</v>
      </c>
      <c r="FC52">
        <v>43.2775925925926</v>
      </c>
      <c r="FD52">
        <v>43.35622222222222</v>
      </c>
      <c r="FE52">
        <v>1955.102222222222</v>
      </c>
      <c r="FF52">
        <v>39.89000000000001</v>
      </c>
      <c r="FG52">
        <v>0</v>
      </c>
      <c r="FH52">
        <v>1686161601.2</v>
      </c>
      <c r="FI52">
        <v>0</v>
      </c>
      <c r="FJ52">
        <v>25.6798781103771</v>
      </c>
      <c r="FK52">
        <v>0.2799601888849653</v>
      </c>
      <c r="FL52">
        <v>-38.62461771271773</v>
      </c>
      <c r="FM52">
        <v>34669.99526933664</v>
      </c>
      <c r="FN52">
        <v>15</v>
      </c>
      <c r="FO52">
        <v>1686237652.1</v>
      </c>
      <c r="FP52" t="s">
        <v>431</v>
      </c>
      <c r="FQ52">
        <v>1686237637.6</v>
      </c>
      <c r="FR52">
        <v>1686237652.1</v>
      </c>
      <c r="FS52">
        <v>1</v>
      </c>
      <c r="FT52">
        <v>0.184</v>
      </c>
      <c r="FU52">
        <v>-0.079</v>
      </c>
      <c r="FV52">
        <v>-1.228</v>
      </c>
      <c r="FW52">
        <v>-0.379</v>
      </c>
      <c r="FX52">
        <v>962</v>
      </c>
      <c r="FY52">
        <v>1</v>
      </c>
      <c r="FZ52">
        <v>0.05</v>
      </c>
      <c r="GA52">
        <v>0.15</v>
      </c>
      <c r="GB52">
        <v>-3.840677818985826</v>
      </c>
      <c r="GC52">
        <v>-0.0210217572289363</v>
      </c>
      <c r="GD52">
        <v>33.83157394822183</v>
      </c>
      <c r="GE52">
        <v>1</v>
      </c>
      <c r="GF52">
        <v>0.8418562141912956</v>
      </c>
      <c r="GG52">
        <v>0.003025001410159321</v>
      </c>
      <c r="GH52">
        <v>0.6574766534200471</v>
      </c>
      <c r="GI52">
        <v>1</v>
      </c>
      <c r="GJ52">
        <v>2</v>
      </c>
      <c r="GK52">
        <v>2</v>
      </c>
      <c r="GL52" t="s">
        <v>432</v>
      </c>
      <c r="GM52">
        <v>3.10182</v>
      </c>
      <c r="GN52">
        <v>2.75803</v>
      </c>
      <c r="GO52">
        <v>0.0740585</v>
      </c>
      <c r="GP52">
        <v>0.07129340000000001</v>
      </c>
      <c r="GQ52">
        <v>0.0940037</v>
      </c>
      <c r="GR52">
        <v>0.0877343</v>
      </c>
      <c r="GS52">
        <v>23779.4</v>
      </c>
      <c r="GT52">
        <v>23450</v>
      </c>
      <c r="GU52">
        <v>26235.7</v>
      </c>
      <c r="GV52">
        <v>25598</v>
      </c>
      <c r="GW52">
        <v>38141.4</v>
      </c>
      <c r="GX52">
        <v>35385</v>
      </c>
      <c r="GY52">
        <v>45876.6</v>
      </c>
      <c r="GZ52">
        <v>41974.1</v>
      </c>
      <c r="HA52">
        <v>1.8629</v>
      </c>
      <c r="HB52">
        <v>1.7926</v>
      </c>
      <c r="HC52">
        <v>0.0367425</v>
      </c>
      <c r="HD52">
        <v>0</v>
      </c>
      <c r="HE52">
        <v>27.4144</v>
      </c>
      <c r="HF52">
        <v>999.9</v>
      </c>
      <c r="HG52">
        <v>32.3</v>
      </c>
      <c r="HH52">
        <v>39.1</v>
      </c>
      <c r="HI52">
        <v>25.2564</v>
      </c>
      <c r="HJ52">
        <v>62.4278</v>
      </c>
      <c r="HK52">
        <v>28.0008</v>
      </c>
      <c r="HL52">
        <v>1</v>
      </c>
      <c r="HM52">
        <v>0.314238</v>
      </c>
      <c r="HN52">
        <v>3.26609</v>
      </c>
      <c r="HO52">
        <v>20.2754</v>
      </c>
      <c r="HP52">
        <v>5.21235</v>
      </c>
      <c r="HQ52">
        <v>11.98</v>
      </c>
      <c r="HR52">
        <v>4.96345</v>
      </c>
      <c r="HS52">
        <v>3.274</v>
      </c>
      <c r="HT52">
        <v>9999</v>
      </c>
      <c r="HU52">
        <v>9999</v>
      </c>
      <c r="HV52">
        <v>9999</v>
      </c>
      <c r="HW52">
        <v>63.1</v>
      </c>
      <c r="HX52">
        <v>1.86398</v>
      </c>
      <c r="HY52">
        <v>1.86015</v>
      </c>
      <c r="HZ52">
        <v>1.85842</v>
      </c>
      <c r="IA52">
        <v>1.85979</v>
      </c>
      <c r="IB52">
        <v>1.8598</v>
      </c>
      <c r="IC52">
        <v>1.85837</v>
      </c>
      <c r="ID52">
        <v>1.85745</v>
      </c>
      <c r="IE52">
        <v>1.85234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-1.297</v>
      </c>
      <c r="IT52">
        <v>-0.4184</v>
      </c>
      <c r="IU52">
        <v>-0.978965299820194</v>
      </c>
      <c r="IV52">
        <v>-0.0009990091014681097</v>
      </c>
      <c r="IW52">
        <v>2.104149348677739E-07</v>
      </c>
      <c r="IX52">
        <v>-7.744919442628664E-11</v>
      </c>
      <c r="IY52">
        <v>-0.2997322961878402</v>
      </c>
      <c r="IZ52">
        <v>-0.02716134682049196</v>
      </c>
      <c r="JA52">
        <v>0.00140419417660109</v>
      </c>
      <c r="JB52">
        <v>-1.682636133130545E-05</v>
      </c>
      <c r="JC52">
        <v>3</v>
      </c>
      <c r="JD52">
        <v>2001</v>
      </c>
      <c r="JE52">
        <v>1</v>
      </c>
      <c r="JF52">
        <v>25</v>
      </c>
      <c r="JG52">
        <v>-1267.3</v>
      </c>
      <c r="JH52">
        <v>-1267.5</v>
      </c>
      <c r="JI52">
        <v>0.892334</v>
      </c>
      <c r="JJ52">
        <v>2.65259</v>
      </c>
      <c r="JK52">
        <v>1.49658</v>
      </c>
      <c r="JL52">
        <v>2.38281</v>
      </c>
      <c r="JM52">
        <v>1.54907</v>
      </c>
      <c r="JN52">
        <v>2.34131</v>
      </c>
      <c r="JO52">
        <v>41.7699</v>
      </c>
      <c r="JP52">
        <v>14.456</v>
      </c>
      <c r="JQ52">
        <v>18</v>
      </c>
      <c r="JR52">
        <v>494.102</v>
      </c>
      <c r="JS52">
        <v>463.493</v>
      </c>
      <c r="JT52">
        <v>23.4236</v>
      </c>
      <c r="JU52">
        <v>31.1266</v>
      </c>
      <c r="JV52">
        <v>30.0004</v>
      </c>
      <c r="JW52">
        <v>31.1853</v>
      </c>
      <c r="JX52">
        <v>31.141</v>
      </c>
      <c r="JY52">
        <v>17.9076</v>
      </c>
      <c r="JZ52">
        <v>26.2798</v>
      </c>
      <c r="KA52">
        <v>0</v>
      </c>
      <c r="KB52">
        <v>23.4086</v>
      </c>
      <c r="KC52">
        <v>298.976</v>
      </c>
      <c r="KD52">
        <v>17.6948</v>
      </c>
      <c r="KE52">
        <v>100.255</v>
      </c>
      <c r="KF52">
        <v>99.848</v>
      </c>
    </row>
    <row r="53" spans="1:292">
      <c r="A53">
        <v>33</v>
      </c>
      <c r="B53">
        <v>1686161606.1</v>
      </c>
      <c r="C53">
        <v>1240.599999904633</v>
      </c>
      <c r="D53" t="s">
        <v>499</v>
      </c>
      <c r="E53" t="s">
        <v>500</v>
      </c>
      <c r="F53">
        <v>5</v>
      </c>
      <c r="G53" t="s">
        <v>428</v>
      </c>
      <c r="H53">
        <v>1686161598.314285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322.5083206990218</v>
      </c>
      <c r="AJ53">
        <v>329.7111999999998</v>
      </c>
      <c r="AK53">
        <v>-3.296950933705564</v>
      </c>
      <c r="AL53">
        <v>66.65959030394622</v>
      </c>
      <c r="AM53">
        <f>(AO53 - AN53 + DX53*1E3/(8.314*(DZ53+273.15)) * AQ53/DW53 * AP53) * DW53/(100*DK53) * 1000/(1000 - AO53)</f>
        <v>0</v>
      </c>
      <c r="AN53">
        <v>17.75772941789166</v>
      </c>
      <c r="AO53">
        <v>19.28666606060606</v>
      </c>
      <c r="AP53">
        <v>1.386098377858584E-06</v>
      </c>
      <c r="AQ53">
        <v>105.1270775011947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1.65</v>
      </c>
      <c r="DL53">
        <v>0.5</v>
      </c>
      <c r="DM53" t="s">
        <v>430</v>
      </c>
      <c r="DN53">
        <v>2</v>
      </c>
      <c r="DO53" t="b">
        <v>1</v>
      </c>
      <c r="DP53">
        <v>1686161598.314285</v>
      </c>
      <c r="DQ53">
        <v>346.687</v>
      </c>
      <c r="DR53">
        <v>332.55975</v>
      </c>
      <c r="DS53">
        <v>19.28488214285715</v>
      </c>
      <c r="DT53">
        <v>17.75991785714286</v>
      </c>
      <c r="DU53">
        <v>347.9913928571428</v>
      </c>
      <c r="DV53">
        <v>19.70337142857143</v>
      </c>
      <c r="DW53">
        <v>499.9968571428572</v>
      </c>
      <c r="DX53">
        <v>90.34309285714286</v>
      </c>
      <c r="DY53">
        <v>0.1000633392857143</v>
      </c>
      <c r="DZ53">
        <v>26.806825</v>
      </c>
      <c r="EA53">
        <v>28.01431428571428</v>
      </c>
      <c r="EB53">
        <v>999.9000000000002</v>
      </c>
      <c r="EC53">
        <v>0</v>
      </c>
      <c r="ED53">
        <v>0</v>
      </c>
      <c r="EE53">
        <v>9994.796785714288</v>
      </c>
      <c r="EF53">
        <v>0</v>
      </c>
      <c r="EG53">
        <v>842.1227142857144</v>
      </c>
      <c r="EH53">
        <v>14.12724642857143</v>
      </c>
      <c r="EI53">
        <v>353.5041428571428</v>
      </c>
      <c r="EJ53">
        <v>338.5727857142857</v>
      </c>
      <c r="EK53">
        <v>1.524975</v>
      </c>
      <c r="EL53">
        <v>332.55975</v>
      </c>
      <c r="EM53">
        <v>17.75991785714286</v>
      </c>
      <c r="EN53">
        <v>1.7422575</v>
      </c>
      <c r="EO53">
        <v>1.604486428571428</v>
      </c>
      <c r="EP53">
        <v>15.27813928571429</v>
      </c>
      <c r="EQ53">
        <v>14.00196428571429</v>
      </c>
      <c r="ER53">
        <v>2000.016785714286</v>
      </c>
      <c r="ES53">
        <v>0.9800036428571428</v>
      </c>
      <c r="ET53">
        <v>0.01999645714285714</v>
      </c>
      <c r="EU53">
        <v>0</v>
      </c>
      <c r="EV53">
        <v>171.5272857142857</v>
      </c>
      <c r="EW53">
        <v>5.00078</v>
      </c>
      <c r="EX53">
        <v>5207.367857142856</v>
      </c>
      <c r="EY53">
        <v>16379.79642857143</v>
      </c>
      <c r="EZ53">
        <v>42.61810714285713</v>
      </c>
      <c r="FA53">
        <v>44.11375</v>
      </c>
      <c r="FB53">
        <v>42.87246428571427</v>
      </c>
      <c r="FC53">
        <v>43.29667857142858</v>
      </c>
      <c r="FD53">
        <v>43.39035714285713</v>
      </c>
      <c r="FE53">
        <v>1955.126785714286</v>
      </c>
      <c r="FF53">
        <v>39.89000000000001</v>
      </c>
      <c r="FG53">
        <v>0</v>
      </c>
      <c r="FH53">
        <v>1686161606.6</v>
      </c>
      <c r="FI53">
        <v>0</v>
      </c>
      <c r="FJ53">
        <v>25.76995232102331</v>
      </c>
      <c r="FK53">
        <v>0.2810330234287003</v>
      </c>
      <c r="FL53">
        <v>-38.85208658377334</v>
      </c>
      <c r="FM53">
        <v>34651.79715796713</v>
      </c>
      <c r="FN53">
        <v>15</v>
      </c>
      <c r="FO53">
        <v>1686237652.1</v>
      </c>
      <c r="FP53" t="s">
        <v>431</v>
      </c>
      <c r="FQ53">
        <v>1686237637.6</v>
      </c>
      <c r="FR53">
        <v>1686237652.1</v>
      </c>
      <c r="FS53">
        <v>1</v>
      </c>
      <c r="FT53">
        <v>0.184</v>
      </c>
      <c r="FU53">
        <v>-0.079</v>
      </c>
      <c r="FV53">
        <v>-1.228</v>
      </c>
      <c r="FW53">
        <v>-0.379</v>
      </c>
      <c r="FX53">
        <v>962</v>
      </c>
      <c r="FY53">
        <v>1</v>
      </c>
      <c r="FZ53">
        <v>0.05</v>
      </c>
      <c r="GA53">
        <v>0.15</v>
      </c>
      <c r="GB53">
        <v>-3.832132973367324</v>
      </c>
      <c r="GC53">
        <v>-0.02091726839396908</v>
      </c>
      <c r="GD53">
        <v>33.82620297646231</v>
      </c>
      <c r="GE53">
        <v>1</v>
      </c>
      <c r="GF53">
        <v>0.8421692727623593</v>
      </c>
      <c r="GG53">
        <v>0.003027461478622078</v>
      </c>
      <c r="GH53">
        <v>0.6574894260683218</v>
      </c>
      <c r="GI53">
        <v>1</v>
      </c>
      <c r="GJ53">
        <v>2</v>
      </c>
      <c r="GK53">
        <v>2</v>
      </c>
      <c r="GL53" t="s">
        <v>432</v>
      </c>
      <c r="GM53">
        <v>3.10186</v>
      </c>
      <c r="GN53">
        <v>2.75818</v>
      </c>
      <c r="GO53">
        <v>0.07123839999999999</v>
      </c>
      <c r="GP53">
        <v>0.0683735</v>
      </c>
      <c r="GQ53">
        <v>0.0940088</v>
      </c>
      <c r="GR53">
        <v>0.0877357</v>
      </c>
      <c r="GS53">
        <v>23851.7</v>
      </c>
      <c r="GT53">
        <v>23523.3</v>
      </c>
      <c r="GU53">
        <v>26235.6</v>
      </c>
      <c r="GV53">
        <v>25597.6</v>
      </c>
      <c r="GW53">
        <v>38140.5</v>
      </c>
      <c r="GX53">
        <v>35384.3</v>
      </c>
      <c r="GY53">
        <v>45876.2</v>
      </c>
      <c r="GZ53">
        <v>41973.7</v>
      </c>
      <c r="HA53">
        <v>1.86285</v>
      </c>
      <c r="HB53">
        <v>1.7925</v>
      </c>
      <c r="HC53">
        <v>0.0362881</v>
      </c>
      <c r="HD53">
        <v>0</v>
      </c>
      <c r="HE53">
        <v>27.4155</v>
      </c>
      <c r="HF53">
        <v>999.9</v>
      </c>
      <c r="HG53">
        <v>32.3</v>
      </c>
      <c r="HH53">
        <v>39.1</v>
      </c>
      <c r="HI53">
        <v>25.258</v>
      </c>
      <c r="HJ53">
        <v>62.4078</v>
      </c>
      <c r="HK53">
        <v>27.9728</v>
      </c>
      <c r="HL53">
        <v>1</v>
      </c>
      <c r="HM53">
        <v>0.314703</v>
      </c>
      <c r="HN53">
        <v>3.31085</v>
      </c>
      <c r="HO53">
        <v>20.2744</v>
      </c>
      <c r="HP53">
        <v>5.2125</v>
      </c>
      <c r="HQ53">
        <v>11.98</v>
      </c>
      <c r="HR53">
        <v>4.9635</v>
      </c>
      <c r="HS53">
        <v>3.27418</v>
      </c>
      <c r="HT53">
        <v>9999</v>
      </c>
      <c r="HU53">
        <v>9999</v>
      </c>
      <c r="HV53">
        <v>9999</v>
      </c>
      <c r="HW53">
        <v>63.1</v>
      </c>
      <c r="HX53">
        <v>1.86395</v>
      </c>
      <c r="HY53">
        <v>1.86017</v>
      </c>
      <c r="HZ53">
        <v>1.85844</v>
      </c>
      <c r="IA53">
        <v>1.85977</v>
      </c>
      <c r="IB53">
        <v>1.85978</v>
      </c>
      <c r="IC53">
        <v>1.85837</v>
      </c>
      <c r="ID53">
        <v>1.85745</v>
      </c>
      <c r="IE53">
        <v>1.85234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-1.282</v>
      </c>
      <c r="IT53">
        <v>-0.4184</v>
      </c>
      <c r="IU53">
        <v>-0.978965299820194</v>
      </c>
      <c r="IV53">
        <v>-0.0009990091014681097</v>
      </c>
      <c r="IW53">
        <v>2.104149348677739E-07</v>
      </c>
      <c r="IX53">
        <v>-7.744919442628664E-11</v>
      </c>
      <c r="IY53">
        <v>-0.2997322961878402</v>
      </c>
      <c r="IZ53">
        <v>-0.02716134682049196</v>
      </c>
      <c r="JA53">
        <v>0.00140419417660109</v>
      </c>
      <c r="JB53">
        <v>-1.682636133130545E-05</v>
      </c>
      <c r="JC53">
        <v>3</v>
      </c>
      <c r="JD53">
        <v>2001</v>
      </c>
      <c r="JE53">
        <v>1</v>
      </c>
      <c r="JF53">
        <v>25</v>
      </c>
      <c r="JG53">
        <v>-1267.2</v>
      </c>
      <c r="JH53">
        <v>-1267.4</v>
      </c>
      <c r="JI53">
        <v>0.856934</v>
      </c>
      <c r="JJ53">
        <v>2.65259</v>
      </c>
      <c r="JK53">
        <v>1.49658</v>
      </c>
      <c r="JL53">
        <v>2.38403</v>
      </c>
      <c r="JM53">
        <v>1.54907</v>
      </c>
      <c r="JN53">
        <v>2.39502</v>
      </c>
      <c r="JO53">
        <v>41.7699</v>
      </c>
      <c r="JP53">
        <v>14.456</v>
      </c>
      <c r="JQ53">
        <v>18</v>
      </c>
      <c r="JR53">
        <v>494.085</v>
      </c>
      <c r="JS53">
        <v>463.447</v>
      </c>
      <c r="JT53">
        <v>23.4072</v>
      </c>
      <c r="JU53">
        <v>31.1286</v>
      </c>
      <c r="JV53">
        <v>30.0005</v>
      </c>
      <c r="JW53">
        <v>31.1871</v>
      </c>
      <c r="JX53">
        <v>31.1433</v>
      </c>
      <c r="JY53">
        <v>17.1203</v>
      </c>
      <c r="JZ53">
        <v>26.2798</v>
      </c>
      <c r="KA53">
        <v>0</v>
      </c>
      <c r="KB53">
        <v>23.3933</v>
      </c>
      <c r="KC53">
        <v>278.888</v>
      </c>
      <c r="KD53">
        <v>17.6881</v>
      </c>
      <c r="KE53">
        <v>100.254</v>
      </c>
      <c r="KF53">
        <v>99.8468</v>
      </c>
    </row>
    <row r="54" spans="1:292">
      <c r="A54">
        <v>34</v>
      </c>
      <c r="B54">
        <v>1686161611.1</v>
      </c>
      <c r="C54">
        <v>1245.599999904633</v>
      </c>
      <c r="D54" t="s">
        <v>501</v>
      </c>
      <c r="E54" t="s">
        <v>502</v>
      </c>
      <c r="F54">
        <v>5</v>
      </c>
      <c r="G54" t="s">
        <v>428</v>
      </c>
      <c r="H54">
        <v>1686161603.6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306.0804701045292</v>
      </c>
      <c r="AJ54">
        <v>313.3853393939394</v>
      </c>
      <c r="AK54">
        <v>-3.261688569519343</v>
      </c>
      <c r="AL54">
        <v>66.65959030394622</v>
      </c>
      <c r="AM54">
        <f>(AO54 - AN54 + DX54*1E3/(8.314*(DZ54+273.15)) * AQ54/DW54 * AP54) * DW54/(100*DK54) * 1000/(1000 - AO54)</f>
        <v>0</v>
      </c>
      <c r="AN54">
        <v>17.76009740970572</v>
      </c>
      <c r="AO54">
        <v>19.28692666666666</v>
      </c>
      <c r="AP54">
        <v>-3.980382985806E-07</v>
      </c>
      <c r="AQ54">
        <v>105.1270775011947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1.65</v>
      </c>
      <c r="DL54">
        <v>0.5</v>
      </c>
      <c r="DM54" t="s">
        <v>430</v>
      </c>
      <c r="DN54">
        <v>2</v>
      </c>
      <c r="DO54" t="b">
        <v>1</v>
      </c>
      <c r="DP54">
        <v>1686161603.6</v>
      </c>
      <c r="DQ54">
        <v>329.828962962963</v>
      </c>
      <c r="DR54">
        <v>315.0165925925925</v>
      </c>
      <c r="DS54">
        <v>19.28573333333333</v>
      </c>
      <c r="DT54">
        <v>17.75798148148148</v>
      </c>
      <c r="DU54">
        <v>331.1185555555555</v>
      </c>
      <c r="DV54">
        <v>19.70421111111111</v>
      </c>
      <c r="DW54">
        <v>500.0087037037037</v>
      </c>
      <c r="DX54">
        <v>90.34272222222222</v>
      </c>
      <c r="DY54">
        <v>0.100125062962963</v>
      </c>
      <c r="DZ54">
        <v>26.80679259259259</v>
      </c>
      <c r="EA54">
        <v>28.01322592592593</v>
      </c>
      <c r="EB54">
        <v>999.9000000000001</v>
      </c>
      <c r="EC54">
        <v>0</v>
      </c>
      <c r="ED54">
        <v>0</v>
      </c>
      <c r="EE54">
        <v>9990.322222222223</v>
      </c>
      <c r="EF54">
        <v>0</v>
      </c>
      <c r="EG54">
        <v>921.3094074074074</v>
      </c>
      <c r="EH54">
        <v>14.8124037037037</v>
      </c>
      <c r="EI54">
        <v>336.3149629629629</v>
      </c>
      <c r="EJ54">
        <v>320.7118148148148</v>
      </c>
      <c r="EK54">
        <v>1.527752962962963</v>
      </c>
      <c r="EL54">
        <v>315.0165925925925</v>
      </c>
      <c r="EM54">
        <v>17.75798148148148</v>
      </c>
      <c r="EN54">
        <v>1.742327037037037</v>
      </c>
      <c r="EO54">
        <v>1.604305185185185</v>
      </c>
      <c r="EP54">
        <v>15.27875925925926</v>
      </c>
      <c r="EQ54">
        <v>14.00022222222222</v>
      </c>
      <c r="ER54">
        <v>2000.004444444445</v>
      </c>
      <c r="ES54">
        <v>0.9800034444444443</v>
      </c>
      <c r="ET54">
        <v>0.01999665555555556</v>
      </c>
      <c r="EU54">
        <v>0</v>
      </c>
      <c r="EV54">
        <v>171.1911481481482</v>
      </c>
      <c r="EW54">
        <v>5.00078</v>
      </c>
      <c r="EX54">
        <v>5261.487777777778</v>
      </c>
      <c r="EY54">
        <v>16379.6962962963</v>
      </c>
      <c r="EZ54">
        <v>42.63399999999999</v>
      </c>
      <c r="FA54">
        <v>44.118</v>
      </c>
      <c r="FB54">
        <v>42.92562962962963</v>
      </c>
      <c r="FC54">
        <v>43.30540740740741</v>
      </c>
      <c r="FD54">
        <v>43.47425925925926</v>
      </c>
      <c r="FE54">
        <v>1955.114444444444</v>
      </c>
      <c r="FF54">
        <v>39.89000000000001</v>
      </c>
      <c r="FG54">
        <v>0</v>
      </c>
      <c r="FH54">
        <v>1686161611.4</v>
      </c>
      <c r="FI54">
        <v>0</v>
      </c>
      <c r="FJ54">
        <v>25.84967748298852</v>
      </c>
      <c r="FK54">
        <v>0.281982031331068</v>
      </c>
      <c r="FL54">
        <v>-39.05362792549608</v>
      </c>
      <c r="FM54">
        <v>34635.66962911541</v>
      </c>
      <c r="FN54">
        <v>15</v>
      </c>
      <c r="FO54">
        <v>1686237652.1</v>
      </c>
      <c r="FP54" t="s">
        <v>431</v>
      </c>
      <c r="FQ54">
        <v>1686237637.6</v>
      </c>
      <c r="FR54">
        <v>1686237652.1</v>
      </c>
      <c r="FS54">
        <v>1</v>
      </c>
      <c r="FT54">
        <v>0.184</v>
      </c>
      <c r="FU54">
        <v>-0.079</v>
      </c>
      <c r="FV54">
        <v>-1.228</v>
      </c>
      <c r="FW54">
        <v>-0.379</v>
      </c>
      <c r="FX54">
        <v>962</v>
      </c>
      <c r="FY54">
        <v>1</v>
      </c>
      <c r="FZ54">
        <v>0.05</v>
      </c>
      <c r="GA54">
        <v>0.15</v>
      </c>
      <c r="GB54">
        <v>-3.820303208426297</v>
      </c>
      <c r="GC54">
        <v>-0.02077264063094174</v>
      </c>
      <c r="GD54">
        <v>33.81887267517321</v>
      </c>
      <c r="GE54">
        <v>1</v>
      </c>
      <c r="GF54">
        <v>0.8425996397410995</v>
      </c>
      <c r="GG54">
        <v>0.003030843940929004</v>
      </c>
      <c r="GH54">
        <v>0.6575071206411247</v>
      </c>
      <c r="GI54">
        <v>1</v>
      </c>
      <c r="GJ54">
        <v>2</v>
      </c>
      <c r="GK54">
        <v>2</v>
      </c>
      <c r="GL54" t="s">
        <v>432</v>
      </c>
      <c r="GM54">
        <v>3.10184</v>
      </c>
      <c r="GN54">
        <v>2.75802</v>
      </c>
      <c r="GO54">
        <v>0.0683885</v>
      </c>
      <c r="GP54">
        <v>0.065386</v>
      </c>
      <c r="GQ54">
        <v>0.0940049</v>
      </c>
      <c r="GR54">
        <v>0.0876415</v>
      </c>
      <c r="GS54">
        <v>23924.8</v>
      </c>
      <c r="GT54">
        <v>23598.8</v>
      </c>
      <c r="GU54">
        <v>26235.6</v>
      </c>
      <c r="GV54">
        <v>25597.7</v>
      </c>
      <c r="GW54">
        <v>38140.3</v>
      </c>
      <c r="GX54">
        <v>35387.8</v>
      </c>
      <c r="GY54">
        <v>45876.1</v>
      </c>
      <c r="GZ54">
        <v>41973.9</v>
      </c>
      <c r="HA54">
        <v>1.86278</v>
      </c>
      <c r="HB54">
        <v>1.79215</v>
      </c>
      <c r="HC54">
        <v>0.0362918</v>
      </c>
      <c r="HD54">
        <v>0</v>
      </c>
      <c r="HE54">
        <v>27.4176</v>
      </c>
      <c r="HF54">
        <v>999.9</v>
      </c>
      <c r="HG54">
        <v>32.3</v>
      </c>
      <c r="HH54">
        <v>39.1</v>
      </c>
      <c r="HI54">
        <v>25.2563</v>
      </c>
      <c r="HJ54">
        <v>62.3578</v>
      </c>
      <c r="HK54">
        <v>28.129</v>
      </c>
      <c r="HL54">
        <v>1</v>
      </c>
      <c r="HM54">
        <v>0.314934</v>
      </c>
      <c r="HN54">
        <v>3.32263</v>
      </c>
      <c r="HO54">
        <v>20.2741</v>
      </c>
      <c r="HP54">
        <v>5.21265</v>
      </c>
      <c r="HQ54">
        <v>11.98</v>
      </c>
      <c r="HR54">
        <v>4.96345</v>
      </c>
      <c r="HS54">
        <v>3.27395</v>
      </c>
      <c r="HT54">
        <v>9999</v>
      </c>
      <c r="HU54">
        <v>9999</v>
      </c>
      <c r="HV54">
        <v>9999</v>
      </c>
      <c r="HW54">
        <v>63.1</v>
      </c>
      <c r="HX54">
        <v>1.86399</v>
      </c>
      <c r="HY54">
        <v>1.86016</v>
      </c>
      <c r="HZ54">
        <v>1.85844</v>
      </c>
      <c r="IA54">
        <v>1.85978</v>
      </c>
      <c r="IB54">
        <v>1.85982</v>
      </c>
      <c r="IC54">
        <v>1.85837</v>
      </c>
      <c r="ID54">
        <v>1.85745</v>
      </c>
      <c r="IE54">
        <v>1.85232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-1.268</v>
      </c>
      <c r="IT54">
        <v>-0.4185</v>
      </c>
      <c r="IU54">
        <v>-0.978965299820194</v>
      </c>
      <c r="IV54">
        <v>-0.0009990091014681097</v>
      </c>
      <c r="IW54">
        <v>2.104149348677739E-07</v>
      </c>
      <c r="IX54">
        <v>-7.744919442628664E-11</v>
      </c>
      <c r="IY54">
        <v>-0.2997322961878402</v>
      </c>
      <c r="IZ54">
        <v>-0.02716134682049196</v>
      </c>
      <c r="JA54">
        <v>0.00140419417660109</v>
      </c>
      <c r="JB54">
        <v>-1.682636133130545E-05</v>
      </c>
      <c r="JC54">
        <v>3</v>
      </c>
      <c r="JD54">
        <v>2001</v>
      </c>
      <c r="JE54">
        <v>1</v>
      </c>
      <c r="JF54">
        <v>25</v>
      </c>
      <c r="JG54">
        <v>-1267.1</v>
      </c>
      <c r="JH54">
        <v>-1267.3</v>
      </c>
      <c r="JI54">
        <v>0.817871</v>
      </c>
      <c r="JJ54">
        <v>2.65625</v>
      </c>
      <c r="JK54">
        <v>1.49658</v>
      </c>
      <c r="JL54">
        <v>2.38281</v>
      </c>
      <c r="JM54">
        <v>1.54785</v>
      </c>
      <c r="JN54">
        <v>2.45728</v>
      </c>
      <c r="JO54">
        <v>41.7699</v>
      </c>
      <c r="JP54">
        <v>14.4648</v>
      </c>
      <c r="JQ54">
        <v>18</v>
      </c>
      <c r="JR54">
        <v>494.047</v>
      </c>
      <c r="JS54">
        <v>463.224</v>
      </c>
      <c r="JT54">
        <v>23.3915</v>
      </c>
      <c r="JU54">
        <v>31.1306</v>
      </c>
      <c r="JV54">
        <v>30.0003</v>
      </c>
      <c r="JW54">
        <v>31.1879</v>
      </c>
      <c r="JX54">
        <v>31.1433</v>
      </c>
      <c r="JY54">
        <v>16.4091</v>
      </c>
      <c r="JZ54">
        <v>26.567</v>
      </c>
      <c r="KA54">
        <v>0</v>
      </c>
      <c r="KB54">
        <v>23.3839</v>
      </c>
      <c r="KC54">
        <v>265.445</v>
      </c>
      <c r="KD54">
        <v>17.6897</v>
      </c>
      <c r="KE54">
        <v>100.254</v>
      </c>
      <c r="KF54">
        <v>99.8473</v>
      </c>
    </row>
    <row r="55" spans="1:292">
      <c r="A55">
        <v>35</v>
      </c>
      <c r="B55">
        <v>1686161616.1</v>
      </c>
      <c r="C55">
        <v>1250.599999904633</v>
      </c>
      <c r="D55" t="s">
        <v>503</v>
      </c>
      <c r="E55" t="s">
        <v>504</v>
      </c>
      <c r="F55">
        <v>5</v>
      </c>
      <c r="G55" t="s">
        <v>428</v>
      </c>
      <c r="H55">
        <v>1686161608.314285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289.209394949905</v>
      </c>
      <c r="AJ55">
        <v>296.983412121212</v>
      </c>
      <c r="AK55">
        <v>-3.273213117080295</v>
      </c>
      <c r="AL55">
        <v>66.65959030394622</v>
      </c>
      <c r="AM55">
        <f>(AO55 - AN55 + DX55*1E3/(8.314*(DZ55+273.15)) * AQ55/DW55 * AP55) * DW55/(100*DK55) * 1000/(1000 - AO55)</f>
        <v>0</v>
      </c>
      <c r="AN55">
        <v>17.69081827075818</v>
      </c>
      <c r="AO55">
        <v>19.27005878787879</v>
      </c>
      <c r="AP55">
        <v>-1.125642420170912E-05</v>
      </c>
      <c r="AQ55">
        <v>105.1270775011947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1.65</v>
      </c>
      <c r="DL55">
        <v>0.5</v>
      </c>
      <c r="DM55" t="s">
        <v>430</v>
      </c>
      <c r="DN55">
        <v>2</v>
      </c>
      <c r="DO55" t="b">
        <v>1</v>
      </c>
      <c r="DP55">
        <v>1686161608.314285</v>
      </c>
      <c r="DQ55">
        <v>314.6584642857143</v>
      </c>
      <c r="DR55">
        <v>299.5230357142856</v>
      </c>
      <c r="DS55">
        <v>19.28389642857143</v>
      </c>
      <c r="DT55">
        <v>17.73773928571429</v>
      </c>
      <c r="DU55">
        <v>315.9344642857142</v>
      </c>
      <c r="DV55">
        <v>19.70238571428571</v>
      </c>
      <c r="DW55">
        <v>499.9954642857143</v>
      </c>
      <c r="DX55">
        <v>90.34280357142858</v>
      </c>
      <c r="DY55">
        <v>0.1000115178571429</v>
      </c>
      <c r="DZ55">
        <v>26.80632857142858</v>
      </c>
      <c r="EA55">
        <v>28.01108928571429</v>
      </c>
      <c r="EB55">
        <v>999.9000000000002</v>
      </c>
      <c r="EC55">
        <v>0</v>
      </c>
      <c r="ED55">
        <v>0</v>
      </c>
      <c r="EE55">
        <v>10001.50071428572</v>
      </c>
      <c r="EF55">
        <v>0</v>
      </c>
      <c r="EG55">
        <v>976.6633214285715</v>
      </c>
      <c r="EH55">
        <v>15.13533571428571</v>
      </c>
      <c r="EI55">
        <v>320.8455714285714</v>
      </c>
      <c r="EJ55">
        <v>304.9322857142857</v>
      </c>
      <c r="EK55">
        <v>1.546159642857143</v>
      </c>
      <c r="EL55">
        <v>299.5230357142856</v>
      </c>
      <c r="EM55">
        <v>17.73773928571429</v>
      </c>
      <c r="EN55">
        <v>1.742162142857143</v>
      </c>
      <c r="EO55">
        <v>1.602476785714286</v>
      </c>
      <c r="EP55">
        <v>15.27728928571429</v>
      </c>
      <c r="EQ55">
        <v>13.98263214285714</v>
      </c>
      <c r="ER55">
        <v>2000.038214285714</v>
      </c>
      <c r="ES55">
        <v>0.9800036428571427</v>
      </c>
      <c r="ET55">
        <v>0.01999645714285714</v>
      </c>
      <c r="EU55">
        <v>0</v>
      </c>
      <c r="EV55">
        <v>170.8416785714285</v>
      </c>
      <c r="EW55">
        <v>5.00078</v>
      </c>
      <c r="EX55">
        <v>5296.626785714287</v>
      </c>
      <c r="EY55">
        <v>16379.97857142857</v>
      </c>
      <c r="EZ55">
        <v>42.64039285714286</v>
      </c>
      <c r="FA55">
        <v>44.12275</v>
      </c>
      <c r="FB55">
        <v>42.9595357142857</v>
      </c>
      <c r="FC55">
        <v>43.3122857142857</v>
      </c>
      <c r="FD55">
        <v>43.47292857142856</v>
      </c>
      <c r="FE55">
        <v>1955.148214285714</v>
      </c>
      <c r="FF55">
        <v>39.89000000000001</v>
      </c>
      <c r="FG55">
        <v>0</v>
      </c>
      <c r="FH55">
        <v>1686161616.2</v>
      </c>
      <c r="FI55">
        <v>0</v>
      </c>
      <c r="FJ55">
        <v>25.92908076526757</v>
      </c>
      <c r="FK55">
        <v>0.2829266681163486</v>
      </c>
      <c r="FL55">
        <v>-39.25498317790451</v>
      </c>
      <c r="FM55">
        <v>34619.55665343134</v>
      </c>
      <c r="FN55">
        <v>15</v>
      </c>
      <c r="FO55">
        <v>1686237652.1</v>
      </c>
      <c r="FP55" t="s">
        <v>431</v>
      </c>
      <c r="FQ55">
        <v>1686237637.6</v>
      </c>
      <c r="FR55">
        <v>1686237652.1</v>
      </c>
      <c r="FS55">
        <v>1</v>
      </c>
      <c r="FT55">
        <v>0.184</v>
      </c>
      <c r="FU55">
        <v>-0.079</v>
      </c>
      <c r="FV55">
        <v>-1.228</v>
      </c>
      <c r="FW55">
        <v>-0.379</v>
      </c>
      <c r="FX55">
        <v>962</v>
      </c>
      <c r="FY55">
        <v>1</v>
      </c>
      <c r="FZ55">
        <v>0.05</v>
      </c>
      <c r="GA55">
        <v>0.15</v>
      </c>
      <c r="GB55">
        <v>-3.807134499018428</v>
      </c>
      <c r="GC55">
        <v>-0.02061181766618801</v>
      </c>
      <c r="GD55">
        <v>33.81103768085855</v>
      </c>
      <c r="GE55">
        <v>1</v>
      </c>
      <c r="GF55">
        <v>0.8431000958298208</v>
      </c>
      <c r="GG55">
        <v>0.003034886804564713</v>
      </c>
      <c r="GH55">
        <v>0.6575602371077365</v>
      </c>
      <c r="GI55">
        <v>1</v>
      </c>
      <c r="GJ55">
        <v>2</v>
      </c>
      <c r="GK55">
        <v>2</v>
      </c>
      <c r="GL55" t="s">
        <v>432</v>
      </c>
      <c r="GM55">
        <v>3.10184</v>
      </c>
      <c r="GN55">
        <v>2.75817</v>
      </c>
      <c r="GO55">
        <v>0.0654745</v>
      </c>
      <c r="GP55">
        <v>0.0623932</v>
      </c>
      <c r="GQ55">
        <v>0.0939436</v>
      </c>
      <c r="GR55">
        <v>0.0874654</v>
      </c>
      <c r="GS55">
        <v>23999.7</v>
      </c>
      <c r="GT55">
        <v>23674.2</v>
      </c>
      <c r="GU55">
        <v>26235.6</v>
      </c>
      <c r="GV55">
        <v>25597.7</v>
      </c>
      <c r="GW55">
        <v>38142.5</v>
      </c>
      <c r="GX55">
        <v>35394.1</v>
      </c>
      <c r="GY55">
        <v>45876.1</v>
      </c>
      <c r="GZ55">
        <v>41973.6</v>
      </c>
      <c r="HA55">
        <v>1.86278</v>
      </c>
      <c r="HB55">
        <v>1.7921</v>
      </c>
      <c r="HC55">
        <v>0.0361502</v>
      </c>
      <c r="HD55">
        <v>0</v>
      </c>
      <c r="HE55">
        <v>27.419</v>
      </c>
      <c r="HF55">
        <v>999.9</v>
      </c>
      <c r="HG55">
        <v>32.3</v>
      </c>
      <c r="HH55">
        <v>39.1</v>
      </c>
      <c r="HI55">
        <v>25.2574</v>
      </c>
      <c r="HJ55">
        <v>62.1878</v>
      </c>
      <c r="HK55">
        <v>28.1851</v>
      </c>
      <c r="HL55">
        <v>1</v>
      </c>
      <c r="HM55">
        <v>0.31513</v>
      </c>
      <c r="HN55">
        <v>3.32943</v>
      </c>
      <c r="HO55">
        <v>20.2743</v>
      </c>
      <c r="HP55">
        <v>5.2116</v>
      </c>
      <c r="HQ55">
        <v>11.98</v>
      </c>
      <c r="HR55">
        <v>4.96345</v>
      </c>
      <c r="HS55">
        <v>3.27395</v>
      </c>
      <c r="HT55">
        <v>9999</v>
      </c>
      <c r="HU55">
        <v>9999</v>
      </c>
      <c r="HV55">
        <v>9999</v>
      </c>
      <c r="HW55">
        <v>63.1</v>
      </c>
      <c r="HX55">
        <v>1.864</v>
      </c>
      <c r="HY55">
        <v>1.86019</v>
      </c>
      <c r="HZ55">
        <v>1.85847</v>
      </c>
      <c r="IA55">
        <v>1.85978</v>
      </c>
      <c r="IB55">
        <v>1.85981</v>
      </c>
      <c r="IC55">
        <v>1.85837</v>
      </c>
      <c r="ID55">
        <v>1.85745</v>
      </c>
      <c r="IE55">
        <v>1.85236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-1.253</v>
      </c>
      <c r="IT55">
        <v>-0.4186</v>
      </c>
      <c r="IU55">
        <v>-0.978965299820194</v>
      </c>
      <c r="IV55">
        <v>-0.0009990091014681097</v>
      </c>
      <c r="IW55">
        <v>2.104149348677739E-07</v>
      </c>
      <c r="IX55">
        <v>-7.744919442628664E-11</v>
      </c>
      <c r="IY55">
        <v>-0.2997322961878402</v>
      </c>
      <c r="IZ55">
        <v>-0.02716134682049196</v>
      </c>
      <c r="JA55">
        <v>0.00140419417660109</v>
      </c>
      <c r="JB55">
        <v>-1.682636133130545E-05</v>
      </c>
      <c r="JC55">
        <v>3</v>
      </c>
      <c r="JD55">
        <v>2001</v>
      </c>
      <c r="JE55">
        <v>1</v>
      </c>
      <c r="JF55">
        <v>25</v>
      </c>
      <c r="JG55">
        <v>-1267</v>
      </c>
      <c r="JH55">
        <v>-1267.3</v>
      </c>
      <c r="JI55">
        <v>0.782471</v>
      </c>
      <c r="JJ55">
        <v>2.66113</v>
      </c>
      <c r="JK55">
        <v>1.49658</v>
      </c>
      <c r="JL55">
        <v>2.38403</v>
      </c>
      <c r="JM55">
        <v>1.54907</v>
      </c>
      <c r="JN55">
        <v>2.37793</v>
      </c>
      <c r="JO55">
        <v>41.7699</v>
      </c>
      <c r="JP55">
        <v>14.456</v>
      </c>
      <c r="JQ55">
        <v>18</v>
      </c>
      <c r="JR55">
        <v>494.065</v>
      </c>
      <c r="JS55">
        <v>463.204</v>
      </c>
      <c r="JT55">
        <v>23.379</v>
      </c>
      <c r="JU55">
        <v>31.1326</v>
      </c>
      <c r="JV55">
        <v>30.0003</v>
      </c>
      <c r="JW55">
        <v>31.1905</v>
      </c>
      <c r="JX55">
        <v>31.145</v>
      </c>
      <c r="JY55">
        <v>15.6888</v>
      </c>
      <c r="JZ55">
        <v>26.567</v>
      </c>
      <c r="KA55">
        <v>0</v>
      </c>
      <c r="KB55">
        <v>23.3726</v>
      </c>
      <c r="KC55">
        <v>251.931</v>
      </c>
      <c r="KD55">
        <v>17.6938</v>
      </c>
      <c r="KE55">
        <v>100.254</v>
      </c>
      <c r="KF55">
        <v>99.8467</v>
      </c>
    </row>
    <row r="56" spans="1:292">
      <c r="A56">
        <v>36</v>
      </c>
      <c r="B56">
        <v>1686161620.6</v>
      </c>
      <c r="C56">
        <v>1255.099999904633</v>
      </c>
      <c r="D56" t="s">
        <v>505</v>
      </c>
      <c r="E56" t="s">
        <v>506</v>
      </c>
      <c r="F56">
        <v>5</v>
      </c>
      <c r="G56" t="s">
        <v>428</v>
      </c>
      <c r="H56">
        <v>1686161612.760714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274.4886826525562</v>
      </c>
      <c r="AJ56">
        <v>282.4896060606061</v>
      </c>
      <c r="AK56">
        <v>-3.221617799200787</v>
      </c>
      <c r="AL56">
        <v>66.65959030394622</v>
      </c>
      <c r="AM56">
        <f>(AO56 - AN56 + DX56*1E3/(8.314*(DZ56+273.15)) * AQ56/DW56 * AP56) * DW56/(100*DK56) * 1000/(1000 - AO56)</f>
        <v>0</v>
      </c>
      <c r="AN56">
        <v>17.6830115314799</v>
      </c>
      <c r="AO56">
        <v>19.2544206060606</v>
      </c>
      <c r="AP56">
        <v>-1.058061216619858E-05</v>
      </c>
      <c r="AQ56">
        <v>105.1270775011947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1.65</v>
      </c>
      <c r="DL56">
        <v>0.5</v>
      </c>
      <c r="DM56" t="s">
        <v>430</v>
      </c>
      <c r="DN56">
        <v>2</v>
      </c>
      <c r="DO56" t="b">
        <v>1</v>
      </c>
      <c r="DP56">
        <v>1686161612.760714</v>
      </c>
      <c r="DQ56">
        <v>300.4061785714286</v>
      </c>
      <c r="DR56">
        <v>285.0821785714286</v>
      </c>
      <c r="DS56">
        <v>19.27668571428572</v>
      </c>
      <c r="DT56">
        <v>17.71645357142857</v>
      </c>
      <c r="DU56">
        <v>301.6695357142858</v>
      </c>
      <c r="DV56">
        <v>19.69523214285714</v>
      </c>
      <c r="DW56">
        <v>499.99475</v>
      </c>
      <c r="DX56">
        <v>90.34239642857143</v>
      </c>
      <c r="DY56">
        <v>0.1000075571428572</v>
      </c>
      <c r="DZ56">
        <v>26.80545</v>
      </c>
      <c r="EA56">
        <v>28.01020714285714</v>
      </c>
      <c r="EB56">
        <v>999.9000000000002</v>
      </c>
      <c r="EC56">
        <v>0</v>
      </c>
      <c r="ED56">
        <v>0</v>
      </c>
      <c r="EE56">
        <v>10004.69535714286</v>
      </c>
      <c r="EF56">
        <v>0</v>
      </c>
      <c r="EG56">
        <v>1019.642357142857</v>
      </c>
      <c r="EH56">
        <v>15.32396071428571</v>
      </c>
      <c r="EI56">
        <v>306.311</v>
      </c>
      <c r="EJ56">
        <v>290.2244642857143</v>
      </c>
      <c r="EK56">
        <v>1.560236428571429</v>
      </c>
      <c r="EL56">
        <v>285.0821785714286</v>
      </c>
      <c r="EM56">
        <v>17.71645357142857</v>
      </c>
      <c r="EN56">
        <v>1.7415025</v>
      </c>
      <c r="EO56">
        <v>1.600546428571428</v>
      </c>
      <c r="EP56">
        <v>15.27139285714286</v>
      </c>
      <c r="EQ56">
        <v>13.96404285714286</v>
      </c>
      <c r="ER56">
        <v>2000.015357142858</v>
      </c>
      <c r="ES56">
        <v>0.9800033214285714</v>
      </c>
      <c r="ET56">
        <v>0.01999677857142857</v>
      </c>
      <c r="EU56">
        <v>0</v>
      </c>
      <c r="EV56">
        <v>170.3989285714286</v>
      </c>
      <c r="EW56">
        <v>5.00078</v>
      </c>
      <c r="EX56">
        <v>5317.116071428571</v>
      </c>
      <c r="EY56">
        <v>16379.79642857143</v>
      </c>
      <c r="EZ56">
        <v>42.63367857142855</v>
      </c>
      <c r="FA56">
        <v>44.12721428571428</v>
      </c>
      <c r="FB56">
        <v>43.04878571428571</v>
      </c>
      <c r="FC56">
        <v>43.3145357142857</v>
      </c>
      <c r="FD56">
        <v>43.45496428571427</v>
      </c>
      <c r="FE56">
        <v>1955.125357142857</v>
      </c>
      <c r="FF56">
        <v>39.89000000000001</v>
      </c>
      <c r="FG56">
        <v>0</v>
      </c>
      <c r="FH56">
        <v>1686161621</v>
      </c>
      <c r="FI56">
        <v>0</v>
      </c>
      <c r="FJ56">
        <v>26.00816695502919</v>
      </c>
      <c r="FK56">
        <v>0.2838669960891002</v>
      </c>
      <c r="FL56">
        <v>-39.45615139199753</v>
      </c>
      <c r="FM56">
        <v>34603.45826941298</v>
      </c>
      <c r="FN56">
        <v>15</v>
      </c>
      <c r="FO56">
        <v>1686237652.1</v>
      </c>
      <c r="FP56" t="s">
        <v>431</v>
      </c>
      <c r="FQ56">
        <v>1686237637.6</v>
      </c>
      <c r="FR56">
        <v>1686237652.1</v>
      </c>
      <c r="FS56">
        <v>1</v>
      </c>
      <c r="FT56">
        <v>0.184</v>
      </c>
      <c r="FU56">
        <v>-0.079</v>
      </c>
      <c r="FV56">
        <v>-1.228</v>
      </c>
      <c r="FW56">
        <v>-0.379</v>
      </c>
      <c r="FX56">
        <v>962</v>
      </c>
      <c r="FY56">
        <v>1</v>
      </c>
      <c r="FZ56">
        <v>0.05</v>
      </c>
      <c r="GA56">
        <v>0.15</v>
      </c>
      <c r="GB56">
        <v>-3.797203535313623</v>
      </c>
      <c r="GC56">
        <v>-0.02049054409484053</v>
      </c>
      <c r="GD56">
        <v>33.80520169460188</v>
      </c>
      <c r="GE56">
        <v>1</v>
      </c>
      <c r="GF56">
        <v>0.8434768130070764</v>
      </c>
      <c r="GG56">
        <v>0.003037935396189788</v>
      </c>
      <c r="GH56">
        <v>0.6576016777222632</v>
      </c>
      <c r="GI56">
        <v>1</v>
      </c>
      <c r="GJ56">
        <v>2</v>
      </c>
      <c r="GK56">
        <v>2</v>
      </c>
      <c r="GL56" t="s">
        <v>432</v>
      </c>
      <c r="GM56">
        <v>3.10173</v>
      </c>
      <c r="GN56">
        <v>2.75818</v>
      </c>
      <c r="GO56">
        <v>0.06284629999999999</v>
      </c>
      <c r="GP56">
        <v>0.0596838</v>
      </c>
      <c r="GQ56">
        <v>0.093889</v>
      </c>
      <c r="GR56">
        <v>0.0874693</v>
      </c>
      <c r="GS56">
        <v>24067.2</v>
      </c>
      <c r="GT56">
        <v>23742.3</v>
      </c>
      <c r="GU56">
        <v>26235.7</v>
      </c>
      <c r="GV56">
        <v>25597.4</v>
      </c>
      <c r="GW56">
        <v>38144.5</v>
      </c>
      <c r="GX56">
        <v>35393.4</v>
      </c>
      <c r="GY56">
        <v>45876.1</v>
      </c>
      <c r="GZ56">
        <v>41973.4</v>
      </c>
      <c r="HA56">
        <v>1.86252</v>
      </c>
      <c r="HB56">
        <v>1.79207</v>
      </c>
      <c r="HC56">
        <v>0.035841</v>
      </c>
      <c r="HD56">
        <v>0</v>
      </c>
      <c r="HE56">
        <v>27.4199</v>
      </c>
      <c r="HF56">
        <v>999.9</v>
      </c>
      <c r="HG56">
        <v>32.3</v>
      </c>
      <c r="HH56">
        <v>39.1</v>
      </c>
      <c r="HI56">
        <v>25.2588</v>
      </c>
      <c r="HJ56">
        <v>62.2678</v>
      </c>
      <c r="HK56">
        <v>27.9768</v>
      </c>
      <c r="HL56">
        <v>1</v>
      </c>
      <c r="HM56">
        <v>0.315287</v>
      </c>
      <c r="HN56">
        <v>3.3327</v>
      </c>
      <c r="HO56">
        <v>20.2742</v>
      </c>
      <c r="HP56">
        <v>5.21295</v>
      </c>
      <c r="HQ56">
        <v>11.98</v>
      </c>
      <c r="HR56">
        <v>4.96335</v>
      </c>
      <c r="HS56">
        <v>3.27395</v>
      </c>
      <c r="HT56">
        <v>9999</v>
      </c>
      <c r="HU56">
        <v>9999</v>
      </c>
      <c r="HV56">
        <v>9999</v>
      </c>
      <c r="HW56">
        <v>63.1</v>
      </c>
      <c r="HX56">
        <v>1.864</v>
      </c>
      <c r="HY56">
        <v>1.86016</v>
      </c>
      <c r="HZ56">
        <v>1.85848</v>
      </c>
      <c r="IA56">
        <v>1.8598</v>
      </c>
      <c r="IB56">
        <v>1.85979</v>
      </c>
      <c r="IC56">
        <v>1.85837</v>
      </c>
      <c r="ID56">
        <v>1.85745</v>
      </c>
      <c r="IE56">
        <v>1.85238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-1.241</v>
      </c>
      <c r="IT56">
        <v>-0.4188</v>
      </c>
      <c r="IU56">
        <v>-0.978965299820194</v>
      </c>
      <c r="IV56">
        <v>-0.0009990091014681097</v>
      </c>
      <c r="IW56">
        <v>2.104149348677739E-07</v>
      </c>
      <c r="IX56">
        <v>-7.744919442628664E-11</v>
      </c>
      <c r="IY56">
        <v>-0.2997322961878402</v>
      </c>
      <c r="IZ56">
        <v>-0.02716134682049196</v>
      </c>
      <c r="JA56">
        <v>0.00140419417660109</v>
      </c>
      <c r="JB56">
        <v>-1.682636133130545E-05</v>
      </c>
      <c r="JC56">
        <v>3</v>
      </c>
      <c r="JD56">
        <v>2001</v>
      </c>
      <c r="JE56">
        <v>1</v>
      </c>
      <c r="JF56">
        <v>25</v>
      </c>
      <c r="JG56">
        <v>-1267</v>
      </c>
      <c r="JH56">
        <v>-1267.2</v>
      </c>
      <c r="JI56">
        <v>0.748291</v>
      </c>
      <c r="JJ56">
        <v>2.66113</v>
      </c>
      <c r="JK56">
        <v>1.49658</v>
      </c>
      <c r="JL56">
        <v>2.38281</v>
      </c>
      <c r="JM56">
        <v>1.54907</v>
      </c>
      <c r="JN56">
        <v>2.43408</v>
      </c>
      <c r="JO56">
        <v>41.7699</v>
      </c>
      <c r="JP56">
        <v>14.4648</v>
      </c>
      <c r="JQ56">
        <v>18</v>
      </c>
      <c r="JR56">
        <v>493.917</v>
      </c>
      <c r="JS56">
        <v>463.196</v>
      </c>
      <c r="JT56">
        <v>23.3686</v>
      </c>
      <c r="JU56">
        <v>31.135</v>
      </c>
      <c r="JV56">
        <v>30.0003</v>
      </c>
      <c r="JW56">
        <v>31.1907</v>
      </c>
      <c r="JX56">
        <v>31.146</v>
      </c>
      <c r="JY56">
        <v>14.9405</v>
      </c>
      <c r="JZ56">
        <v>26.567</v>
      </c>
      <c r="KA56">
        <v>0</v>
      </c>
      <c r="KB56">
        <v>23.3618</v>
      </c>
      <c r="KC56">
        <v>231.526</v>
      </c>
      <c r="KD56">
        <v>17.6938</v>
      </c>
      <c r="KE56">
        <v>100.254</v>
      </c>
      <c r="KF56">
        <v>99.846</v>
      </c>
    </row>
    <row r="57" spans="1:292">
      <c r="A57">
        <v>37</v>
      </c>
      <c r="B57">
        <v>1686161626.1</v>
      </c>
      <c r="C57">
        <v>1260.599999904633</v>
      </c>
      <c r="D57" t="s">
        <v>507</v>
      </c>
      <c r="E57" t="s">
        <v>508</v>
      </c>
      <c r="F57">
        <v>5</v>
      </c>
      <c r="G57" t="s">
        <v>428</v>
      </c>
      <c r="H57">
        <v>1686161618.332142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256.4202175353059</v>
      </c>
      <c r="AJ57">
        <v>264.7985999999999</v>
      </c>
      <c r="AK57">
        <v>-3.234162875831473</v>
      </c>
      <c r="AL57">
        <v>66.65959030394622</v>
      </c>
      <c r="AM57">
        <f>(AO57 - AN57 + DX57*1E3/(8.314*(DZ57+273.15)) * AQ57/DW57 * AP57) * DW57/(100*DK57) * 1000/(1000 - AO57)</f>
        <v>0</v>
      </c>
      <c r="AN57">
        <v>17.68562118777902</v>
      </c>
      <c r="AO57">
        <v>19.24760545454546</v>
      </c>
      <c r="AP57">
        <v>-3.540678959138661E-06</v>
      </c>
      <c r="AQ57">
        <v>105.1270775011947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1.65</v>
      </c>
      <c r="DL57">
        <v>0.5</v>
      </c>
      <c r="DM57" t="s">
        <v>430</v>
      </c>
      <c r="DN57">
        <v>2</v>
      </c>
      <c r="DO57" t="b">
        <v>1</v>
      </c>
      <c r="DP57">
        <v>1686161618.332142</v>
      </c>
      <c r="DQ57">
        <v>282.6880714285715</v>
      </c>
      <c r="DR57">
        <v>266.9729642857143</v>
      </c>
      <c r="DS57">
        <v>19.26346071428571</v>
      </c>
      <c r="DT57">
        <v>17.69051428571429</v>
      </c>
      <c r="DU57">
        <v>283.9353928571429</v>
      </c>
      <c r="DV57">
        <v>19.68211071428572</v>
      </c>
      <c r="DW57">
        <v>500.0085357142857</v>
      </c>
      <c r="DX57">
        <v>90.34190357142857</v>
      </c>
      <c r="DY57">
        <v>0.09993410357142855</v>
      </c>
      <c r="DZ57">
        <v>26.80450357142857</v>
      </c>
      <c r="EA57">
        <v>28.00525</v>
      </c>
      <c r="EB57">
        <v>999.9000000000002</v>
      </c>
      <c r="EC57">
        <v>0</v>
      </c>
      <c r="ED57">
        <v>0</v>
      </c>
      <c r="EE57">
        <v>10013.40428571429</v>
      </c>
      <c r="EF57">
        <v>0</v>
      </c>
      <c r="EG57">
        <v>1030.864285714286</v>
      </c>
      <c r="EH57">
        <v>15.715025</v>
      </c>
      <c r="EI57">
        <v>288.24075</v>
      </c>
      <c r="EJ57">
        <v>271.7810714285715</v>
      </c>
      <c r="EK57">
        <v>1.572948214285715</v>
      </c>
      <c r="EL57">
        <v>266.9729642857143</v>
      </c>
      <c r="EM57">
        <v>17.69051428571429</v>
      </c>
      <c r="EN57">
        <v>1.7402975</v>
      </c>
      <c r="EO57">
        <v>1.598193571428571</v>
      </c>
      <c r="EP57">
        <v>15.26061428571428</v>
      </c>
      <c r="EQ57">
        <v>13.94139642857143</v>
      </c>
      <c r="ER57">
        <v>2000.027857142857</v>
      </c>
      <c r="ES57">
        <v>0.9800033214285714</v>
      </c>
      <c r="ET57">
        <v>0.01999677857142857</v>
      </c>
      <c r="EU57">
        <v>0</v>
      </c>
      <c r="EV57">
        <v>169.9705357142857</v>
      </c>
      <c r="EW57">
        <v>5.00078</v>
      </c>
      <c r="EX57">
        <v>5311.436785714286</v>
      </c>
      <c r="EY57">
        <v>16379.88928571428</v>
      </c>
      <c r="EZ57">
        <v>42.62467857142855</v>
      </c>
      <c r="FA57">
        <v>44.13164285714284</v>
      </c>
      <c r="FB57">
        <v>43.10914285714286</v>
      </c>
      <c r="FC57">
        <v>43.32339285714285</v>
      </c>
      <c r="FD57">
        <v>43.40142857142856</v>
      </c>
      <c r="FE57">
        <v>1955.136428571429</v>
      </c>
      <c r="FF57">
        <v>39.89000000000001</v>
      </c>
      <c r="FG57">
        <v>0</v>
      </c>
      <c r="FH57">
        <v>1686161626.4</v>
      </c>
      <c r="FI57">
        <v>0</v>
      </c>
      <c r="FJ57">
        <v>26.09685458350488</v>
      </c>
      <c r="FK57">
        <v>0.2849210156766462</v>
      </c>
      <c r="FL57">
        <v>-39.68222551325864</v>
      </c>
      <c r="FM57">
        <v>34585.36619075065</v>
      </c>
      <c r="FN57">
        <v>15</v>
      </c>
      <c r="FO57">
        <v>1686237652.1</v>
      </c>
      <c r="FP57" t="s">
        <v>431</v>
      </c>
      <c r="FQ57">
        <v>1686237637.6</v>
      </c>
      <c r="FR57">
        <v>1686237652.1</v>
      </c>
      <c r="FS57">
        <v>1</v>
      </c>
      <c r="FT57">
        <v>0.184</v>
      </c>
      <c r="FU57">
        <v>-0.079</v>
      </c>
      <c r="FV57">
        <v>-1.228</v>
      </c>
      <c r="FW57">
        <v>-0.379</v>
      </c>
      <c r="FX57">
        <v>962</v>
      </c>
      <c r="FY57">
        <v>1</v>
      </c>
      <c r="FZ57">
        <v>0.05</v>
      </c>
      <c r="GA57">
        <v>0.15</v>
      </c>
      <c r="GB57">
        <v>-3.784742477706577</v>
      </c>
      <c r="GC57">
        <v>-0.02033859928849835</v>
      </c>
      <c r="GD57">
        <v>33.79826824691255</v>
      </c>
      <c r="GE57">
        <v>1</v>
      </c>
      <c r="GF57">
        <v>0.8439286796048039</v>
      </c>
      <c r="GG57">
        <v>0.003041565022253593</v>
      </c>
      <c r="GH57">
        <v>0.6576430773357022</v>
      </c>
      <c r="GI57">
        <v>1</v>
      </c>
      <c r="GJ57">
        <v>2</v>
      </c>
      <c r="GK57">
        <v>2</v>
      </c>
      <c r="GL57" t="s">
        <v>432</v>
      </c>
      <c r="GM57">
        <v>3.10183</v>
      </c>
      <c r="GN57">
        <v>2.7581</v>
      </c>
      <c r="GO57">
        <v>0.0595563</v>
      </c>
      <c r="GP57">
        <v>0.0561021</v>
      </c>
      <c r="GQ57">
        <v>0.093872</v>
      </c>
      <c r="GR57">
        <v>0.08747199999999999</v>
      </c>
      <c r="GS57">
        <v>24151.3</v>
      </c>
      <c r="GT57">
        <v>23832.9</v>
      </c>
      <c r="GU57">
        <v>26235.4</v>
      </c>
      <c r="GV57">
        <v>25597.6</v>
      </c>
      <c r="GW57">
        <v>38144.7</v>
      </c>
      <c r="GX57">
        <v>35393</v>
      </c>
      <c r="GY57">
        <v>45875.9</v>
      </c>
      <c r="GZ57">
        <v>41973.5</v>
      </c>
      <c r="HA57">
        <v>1.8625</v>
      </c>
      <c r="HB57">
        <v>1.79177</v>
      </c>
      <c r="HC57">
        <v>0.0346601</v>
      </c>
      <c r="HD57">
        <v>0</v>
      </c>
      <c r="HE57">
        <v>27.4199</v>
      </c>
      <c r="HF57">
        <v>999.9</v>
      </c>
      <c r="HG57">
        <v>32.3</v>
      </c>
      <c r="HH57">
        <v>39.1</v>
      </c>
      <c r="HI57">
        <v>25.2584</v>
      </c>
      <c r="HJ57">
        <v>61.6078</v>
      </c>
      <c r="HK57">
        <v>28.153</v>
      </c>
      <c r="HL57">
        <v>1</v>
      </c>
      <c r="HM57">
        <v>0.315386</v>
      </c>
      <c r="HN57">
        <v>3.32163</v>
      </c>
      <c r="HO57">
        <v>20.2745</v>
      </c>
      <c r="HP57">
        <v>5.2119</v>
      </c>
      <c r="HQ57">
        <v>11.98</v>
      </c>
      <c r="HR57">
        <v>4.9632</v>
      </c>
      <c r="HS57">
        <v>3.27397</v>
      </c>
      <c r="HT57">
        <v>9999</v>
      </c>
      <c r="HU57">
        <v>9999</v>
      </c>
      <c r="HV57">
        <v>9999</v>
      </c>
      <c r="HW57">
        <v>63.1</v>
      </c>
      <c r="HX57">
        <v>1.86399</v>
      </c>
      <c r="HY57">
        <v>1.86018</v>
      </c>
      <c r="HZ57">
        <v>1.85847</v>
      </c>
      <c r="IA57">
        <v>1.8598</v>
      </c>
      <c r="IB57">
        <v>1.8598</v>
      </c>
      <c r="IC57">
        <v>1.85837</v>
      </c>
      <c r="ID57">
        <v>1.85745</v>
      </c>
      <c r="IE57">
        <v>1.85238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-1.225</v>
      </c>
      <c r="IT57">
        <v>-0.4188</v>
      </c>
      <c r="IU57">
        <v>-0.978965299820194</v>
      </c>
      <c r="IV57">
        <v>-0.0009990091014681097</v>
      </c>
      <c r="IW57">
        <v>2.104149348677739E-07</v>
      </c>
      <c r="IX57">
        <v>-7.744919442628664E-11</v>
      </c>
      <c r="IY57">
        <v>-0.2997322961878402</v>
      </c>
      <c r="IZ57">
        <v>-0.02716134682049196</v>
      </c>
      <c r="JA57">
        <v>0.00140419417660109</v>
      </c>
      <c r="JB57">
        <v>-1.682636133130545E-05</v>
      </c>
      <c r="JC57">
        <v>3</v>
      </c>
      <c r="JD57">
        <v>2001</v>
      </c>
      <c r="JE57">
        <v>1</v>
      </c>
      <c r="JF57">
        <v>25</v>
      </c>
      <c r="JG57">
        <v>-1266.9</v>
      </c>
      <c r="JH57">
        <v>-1267.1</v>
      </c>
      <c r="JI57">
        <v>0.703125</v>
      </c>
      <c r="JJ57">
        <v>2.65625</v>
      </c>
      <c r="JK57">
        <v>1.49658</v>
      </c>
      <c r="JL57">
        <v>2.38281</v>
      </c>
      <c r="JM57">
        <v>1.54907</v>
      </c>
      <c r="JN57">
        <v>2.46704</v>
      </c>
      <c r="JO57">
        <v>41.7699</v>
      </c>
      <c r="JP57">
        <v>14.4648</v>
      </c>
      <c r="JQ57">
        <v>18</v>
      </c>
      <c r="JR57">
        <v>493.922</v>
      </c>
      <c r="JS57">
        <v>463.025</v>
      </c>
      <c r="JT57">
        <v>23.3577</v>
      </c>
      <c r="JU57">
        <v>31.1381</v>
      </c>
      <c r="JV57">
        <v>30.0001</v>
      </c>
      <c r="JW57">
        <v>31.1934</v>
      </c>
      <c r="JX57">
        <v>31.1487</v>
      </c>
      <c r="JY57">
        <v>14.1138</v>
      </c>
      <c r="JZ57">
        <v>26.567</v>
      </c>
      <c r="KA57">
        <v>0</v>
      </c>
      <c r="KB57">
        <v>23.3576</v>
      </c>
      <c r="KC57">
        <v>218.1</v>
      </c>
      <c r="KD57">
        <v>17.6938</v>
      </c>
      <c r="KE57">
        <v>100.254</v>
      </c>
      <c r="KF57">
        <v>99.84650000000001</v>
      </c>
    </row>
    <row r="58" spans="1:292">
      <c r="A58">
        <v>38</v>
      </c>
      <c r="B58">
        <v>1686161630.6</v>
      </c>
      <c r="C58">
        <v>1265.099999904633</v>
      </c>
      <c r="D58" t="s">
        <v>509</v>
      </c>
      <c r="E58" t="s">
        <v>510</v>
      </c>
      <c r="F58">
        <v>5</v>
      </c>
      <c r="G58" t="s">
        <v>428</v>
      </c>
      <c r="H58">
        <v>1686161622.778571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240.9832763251405</v>
      </c>
      <c r="AJ58">
        <v>250.0382848484848</v>
      </c>
      <c r="AK58">
        <v>-3.284334002207713</v>
      </c>
      <c r="AL58">
        <v>66.65959030394622</v>
      </c>
      <c r="AM58">
        <f>(AO58 - AN58 + DX58*1E3/(8.314*(DZ58+273.15)) * AQ58/DW58 * AP58) * DW58/(100*DK58) * 1000/(1000 - AO58)</f>
        <v>0</v>
      </c>
      <c r="AN58">
        <v>17.68540994194902</v>
      </c>
      <c r="AO58">
        <v>19.24864121212122</v>
      </c>
      <c r="AP58">
        <v>6.661867783384047E-07</v>
      </c>
      <c r="AQ58">
        <v>105.1270775011947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1.65</v>
      </c>
      <c r="DL58">
        <v>0.5</v>
      </c>
      <c r="DM58" t="s">
        <v>430</v>
      </c>
      <c r="DN58">
        <v>2</v>
      </c>
      <c r="DO58" t="b">
        <v>1</v>
      </c>
      <c r="DP58">
        <v>1686161622.778571</v>
      </c>
      <c r="DQ58">
        <v>268.5733214285714</v>
      </c>
      <c r="DR58">
        <v>252.4156428571428</v>
      </c>
      <c r="DS58">
        <v>19.25367142857143</v>
      </c>
      <c r="DT58">
        <v>17.68488928571429</v>
      </c>
      <c r="DU58">
        <v>269.8079642857143</v>
      </c>
      <c r="DV58">
        <v>19.67239642857143</v>
      </c>
      <c r="DW58">
        <v>500.0156428571428</v>
      </c>
      <c r="DX58">
        <v>90.34126071428572</v>
      </c>
      <c r="DY58">
        <v>0.09994937500000001</v>
      </c>
      <c r="DZ58">
        <v>26.80393571428572</v>
      </c>
      <c r="EA58">
        <v>28.00045714285714</v>
      </c>
      <c r="EB58">
        <v>999.9000000000002</v>
      </c>
      <c r="EC58">
        <v>0</v>
      </c>
      <c r="ED58">
        <v>0</v>
      </c>
      <c r="EE58">
        <v>10008.62035714286</v>
      </c>
      <c r="EF58">
        <v>0</v>
      </c>
      <c r="EG58">
        <v>1031.937142857143</v>
      </c>
      <c r="EH58">
        <v>16.15763928571429</v>
      </c>
      <c r="EI58">
        <v>273.846</v>
      </c>
      <c r="EJ58">
        <v>256.9600357142857</v>
      </c>
      <c r="EK58">
        <v>1.568779642857143</v>
      </c>
      <c r="EL58">
        <v>252.4156428571428</v>
      </c>
      <c r="EM58">
        <v>17.68488928571429</v>
      </c>
      <c r="EN58">
        <v>1.739400714285715</v>
      </c>
      <c r="EO58">
        <v>1.597674642857143</v>
      </c>
      <c r="EP58">
        <v>15.25258928571429</v>
      </c>
      <c r="EQ58">
        <v>13.93639285714286</v>
      </c>
      <c r="ER58">
        <v>2000.007142857143</v>
      </c>
      <c r="ES58">
        <v>0.980003</v>
      </c>
      <c r="ET58">
        <v>0.0199971</v>
      </c>
      <c r="EU58">
        <v>0</v>
      </c>
      <c r="EV58">
        <v>169.6701071428571</v>
      </c>
      <c r="EW58">
        <v>5.00078</v>
      </c>
      <c r="EX58">
        <v>5308.177499999999</v>
      </c>
      <c r="EY58">
        <v>16379.71071428572</v>
      </c>
      <c r="EZ58">
        <v>42.63132142857143</v>
      </c>
      <c r="FA58">
        <v>44.13828571428571</v>
      </c>
      <c r="FB58">
        <v>43.07567857142856</v>
      </c>
      <c r="FC58">
        <v>43.33235714285713</v>
      </c>
      <c r="FD58">
        <v>43.39246428571427</v>
      </c>
      <c r="FE58">
        <v>1955.112857142857</v>
      </c>
      <c r="FF58">
        <v>39.89000000000001</v>
      </c>
      <c r="FG58">
        <v>0</v>
      </c>
      <c r="FH58">
        <v>1686161631.2</v>
      </c>
      <c r="FI58">
        <v>0</v>
      </c>
      <c r="FJ58">
        <v>26.17550820875052</v>
      </c>
      <c r="FK58">
        <v>0.2858555039462183</v>
      </c>
      <c r="FL58">
        <v>-39.88293558848898</v>
      </c>
      <c r="FM58">
        <v>34569.30310890139</v>
      </c>
      <c r="FN58">
        <v>15</v>
      </c>
      <c r="FO58">
        <v>1686237652.1</v>
      </c>
      <c r="FP58" t="s">
        <v>431</v>
      </c>
      <c r="FQ58">
        <v>1686237637.6</v>
      </c>
      <c r="FR58">
        <v>1686237652.1</v>
      </c>
      <c r="FS58">
        <v>1</v>
      </c>
      <c r="FT58">
        <v>0.184</v>
      </c>
      <c r="FU58">
        <v>-0.079</v>
      </c>
      <c r="FV58">
        <v>-1.228</v>
      </c>
      <c r="FW58">
        <v>-0.379</v>
      </c>
      <c r="FX58">
        <v>962</v>
      </c>
      <c r="FY58">
        <v>1</v>
      </c>
      <c r="FZ58">
        <v>0.05</v>
      </c>
      <c r="GA58">
        <v>0.15</v>
      </c>
      <c r="GB58">
        <v>-3.77411583976733</v>
      </c>
      <c r="GC58">
        <v>-0.02020933531123122</v>
      </c>
      <c r="GD58">
        <v>33.7928625502268</v>
      </c>
      <c r="GE58">
        <v>1</v>
      </c>
      <c r="GF58">
        <v>0.8442969442219684</v>
      </c>
      <c r="GG58">
        <v>0.003044519070516138</v>
      </c>
      <c r="GH58">
        <v>0.6576755584814691</v>
      </c>
      <c r="GI58">
        <v>1</v>
      </c>
      <c r="GJ58">
        <v>2</v>
      </c>
      <c r="GK58">
        <v>2</v>
      </c>
      <c r="GL58" t="s">
        <v>432</v>
      </c>
      <c r="GM58">
        <v>3.1017</v>
      </c>
      <c r="GN58">
        <v>2.75809</v>
      </c>
      <c r="GO58">
        <v>0.0567539</v>
      </c>
      <c r="GP58">
        <v>0.0531069</v>
      </c>
      <c r="GQ58">
        <v>0.09387180000000001</v>
      </c>
      <c r="GR58">
        <v>0.0874757</v>
      </c>
      <c r="GS58">
        <v>24223.1</v>
      </c>
      <c r="GT58">
        <v>23908.3</v>
      </c>
      <c r="GU58">
        <v>26235.3</v>
      </c>
      <c r="GV58">
        <v>25597.4</v>
      </c>
      <c r="GW58">
        <v>38144.3</v>
      </c>
      <c r="GX58">
        <v>35392.3</v>
      </c>
      <c r="GY58">
        <v>45875.8</v>
      </c>
      <c r="GZ58">
        <v>41973.2</v>
      </c>
      <c r="HA58">
        <v>1.86265</v>
      </c>
      <c r="HB58">
        <v>1.79195</v>
      </c>
      <c r="HC58">
        <v>0.0355318</v>
      </c>
      <c r="HD58">
        <v>0</v>
      </c>
      <c r="HE58">
        <v>27.4199</v>
      </c>
      <c r="HF58">
        <v>999.9</v>
      </c>
      <c r="HG58">
        <v>32.3</v>
      </c>
      <c r="HH58">
        <v>39.1</v>
      </c>
      <c r="HI58">
        <v>25.257</v>
      </c>
      <c r="HJ58">
        <v>61.6278</v>
      </c>
      <c r="HK58">
        <v>28.1771</v>
      </c>
      <c r="HL58">
        <v>1</v>
      </c>
      <c r="HM58">
        <v>0.315417</v>
      </c>
      <c r="HN58">
        <v>3.20736</v>
      </c>
      <c r="HO58">
        <v>20.2769</v>
      </c>
      <c r="HP58">
        <v>5.21295</v>
      </c>
      <c r="HQ58">
        <v>11.98</v>
      </c>
      <c r="HR58">
        <v>4.9636</v>
      </c>
      <c r="HS58">
        <v>3.27418</v>
      </c>
      <c r="HT58">
        <v>9999</v>
      </c>
      <c r="HU58">
        <v>9999</v>
      </c>
      <c r="HV58">
        <v>9999</v>
      </c>
      <c r="HW58">
        <v>63.1</v>
      </c>
      <c r="HX58">
        <v>1.86398</v>
      </c>
      <c r="HY58">
        <v>1.86014</v>
      </c>
      <c r="HZ58">
        <v>1.85841</v>
      </c>
      <c r="IA58">
        <v>1.85976</v>
      </c>
      <c r="IB58">
        <v>1.8598</v>
      </c>
      <c r="IC58">
        <v>1.85837</v>
      </c>
      <c r="ID58">
        <v>1.85745</v>
      </c>
      <c r="IE58">
        <v>1.8523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-1.212</v>
      </c>
      <c r="IT58">
        <v>-0.4188</v>
      </c>
      <c r="IU58">
        <v>-0.978965299820194</v>
      </c>
      <c r="IV58">
        <v>-0.0009990091014681097</v>
      </c>
      <c r="IW58">
        <v>2.104149348677739E-07</v>
      </c>
      <c r="IX58">
        <v>-7.744919442628664E-11</v>
      </c>
      <c r="IY58">
        <v>-0.2997322961878402</v>
      </c>
      <c r="IZ58">
        <v>-0.02716134682049196</v>
      </c>
      <c r="JA58">
        <v>0.00140419417660109</v>
      </c>
      <c r="JB58">
        <v>-1.682636133130545E-05</v>
      </c>
      <c r="JC58">
        <v>3</v>
      </c>
      <c r="JD58">
        <v>2001</v>
      </c>
      <c r="JE58">
        <v>1</v>
      </c>
      <c r="JF58">
        <v>25</v>
      </c>
      <c r="JG58">
        <v>-1266.8</v>
      </c>
      <c r="JH58">
        <v>-1267</v>
      </c>
      <c r="JI58">
        <v>0.668945</v>
      </c>
      <c r="JJ58">
        <v>2.66724</v>
      </c>
      <c r="JK58">
        <v>1.49658</v>
      </c>
      <c r="JL58">
        <v>2.38281</v>
      </c>
      <c r="JM58">
        <v>1.54907</v>
      </c>
      <c r="JN58">
        <v>2.41211</v>
      </c>
      <c r="JO58">
        <v>41.7699</v>
      </c>
      <c r="JP58">
        <v>14.4472</v>
      </c>
      <c r="JQ58">
        <v>18</v>
      </c>
      <c r="JR58">
        <v>494.023</v>
      </c>
      <c r="JS58">
        <v>463.137</v>
      </c>
      <c r="JT58">
        <v>23.3588</v>
      </c>
      <c r="JU58">
        <v>31.1404</v>
      </c>
      <c r="JV58">
        <v>30.0001</v>
      </c>
      <c r="JW58">
        <v>31.1949</v>
      </c>
      <c r="JX58">
        <v>31.1487</v>
      </c>
      <c r="JY58">
        <v>13.3385</v>
      </c>
      <c r="JZ58">
        <v>26.567</v>
      </c>
      <c r="KA58">
        <v>0</v>
      </c>
      <c r="KB58">
        <v>23.3902</v>
      </c>
      <c r="KC58">
        <v>197.852</v>
      </c>
      <c r="KD58">
        <v>17.6938</v>
      </c>
      <c r="KE58">
        <v>100.253</v>
      </c>
      <c r="KF58">
        <v>99.8458</v>
      </c>
    </row>
    <row r="59" spans="1:292">
      <c r="A59">
        <v>39</v>
      </c>
      <c r="B59">
        <v>1686161636.1</v>
      </c>
      <c r="C59">
        <v>1270.599999904633</v>
      </c>
      <c r="D59" t="s">
        <v>511</v>
      </c>
      <c r="E59" t="s">
        <v>512</v>
      </c>
      <c r="F59">
        <v>5</v>
      </c>
      <c r="G59" t="s">
        <v>428</v>
      </c>
      <c r="H59">
        <v>1686161628.35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222.1163703877552</v>
      </c>
      <c r="AJ59">
        <v>231.8200424242422</v>
      </c>
      <c r="AK59">
        <v>-3.3187725473239</v>
      </c>
      <c r="AL59">
        <v>66.65959030394622</v>
      </c>
      <c r="AM59">
        <f>(AO59 - AN59 + DX59*1E3/(8.314*(DZ59+273.15)) * AQ59/DW59 * AP59) * DW59/(100*DK59) * 1000/(1000 - AO59)</f>
        <v>0</v>
      </c>
      <c r="AN59">
        <v>17.69034058758808</v>
      </c>
      <c r="AO59">
        <v>19.25303696969695</v>
      </c>
      <c r="AP59">
        <v>2.963125166566167E-06</v>
      </c>
      <c r="AQ59">
        <v>105.1270775011947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1.65</v>
      </c>
      <c r="DL59">
        <v>0.5</v>
      </c>
      <c r="DM59" t="s">
        <v>430</v>
      </c>
      <c r="DN59">
        <v>2</v>
      </c>
      <c r="DO59" t="b">
        <v>1</v>
      </c>
      <c r="DP59">
        <v>1686161628.35</v>
      </c>
      <c r="DQ59">
        <v>250.7956785714286</v>
      </c>
      <c r="DR59">
        <v>233.8793571428571</v>
      </c>
      <c r="DS59">
        <v>19.24934285714286</v>
      </c>
      <c r="DT59">
        <v>17.68714642857143</v>
      </c>
      <c r="DU59">
        <v>252.0142142857143</v>
      </c>
      <c r="DV59">
        <v>19.6681</v>
      </c>
      <c r="DW59">
        <v>500.0200714285714</v>
      </c>
      <c r="DX59">
        <v>90.34103214285713</v>
      </c>
      <c r="DY59">
        <v>0.09993065714285716</v>
      </c>
      <c r="DZ59">
        <v>26.80338571428572</v>
      </c>
      <c r="EA59">
        <v>27.995375</v>
      </c>
      <c r="EB59">
        <v>999.9000000000002</v>
      </c>
      <c r="EC59">
        <v>0</v>
      </c>
      <c r="ED59">
        <v>0</v>
      </c>
      <c r="EE59">
        <v>10004.86785714286</v>
      </c>
      <c r="EF59">
        <v>0</v>
      </c>
      <c r="EG59">
        <v>1034.017857142857</v>
      </c>
      <c r="EH59">
        <v>16.91626785714286</v>
      </c>
      <c r="EI59">
        <v>255.7181428571429</v>
      </c>
      <c r="EJ59">
        <v>238.0905714285714</v>
      </c>
      <c r="EK59">
        <v>1.562195</v>
      </c>
      <c r="EL59">
        <v>233.8793571428571</v>
      </c>
      <c r="EM59">
        <v>17.68714642857143</v>
      </c>
      <c r="EN59">
        <v>1.739005357142857</v>
      </c>
      <c r="EO59">
        <v>1.597873928571429</v>
      </c>
      <c r="EP59">
        <v>15.24905</v>
      </c>
      <c r="EQ59">
        <v>13.93831785714285</v>
      </c>
      <c r="ER59">
        <v>2000.016428571429</v>
      </c>
      <c r="ES59">
        <v>0.980003</v>
      </c>
      <c r="ET59">
        <v>0.0199971</v>
      </c>
      <c r="EU59">
        <v>0</v>
      </c>
      <c r="EV59">
        <v>169.5040357142857</v>
      </c>
      <c r="EW59">
        <v>5.00078</v>
      </c>
      <c r="EX59">
        <v>5306.835357142858</v>
      </c>
      <c r="EY59">
        <v>16379.77142857143</v>
      </c>
      <c r="EZ59">
        <v>42.63357142857142</v>
      </c>
      <c r="FA59">
        <v>44.14049999999999</v>
      </c>
      <c r="FB59">
        <v>43.05332142857143</v>
      </c>
      <c r="FC59">
        <v>43.33457142857141</v>
      </c>
      <c r="FD59">
        <v>43.41924999999998</v>
      </c>
      <c r="FE59">
        <v>1955.12</v>
      </c>
      <c r="FF59">
        <v>39.89000000000001</v>
      </c>
      <c r="FG59">
        <v>0</v>
      </c>
      <c r="FH59">
        <v>1686161636.6</v>
      </c>
      <c r="FI59">
        <v>0</v>
      </c>
      <c r="FJ59">
        <v>26.26380122678363</v>
      </c>
      <c r="FK59">
        <v>0.2869042162351104</v>
      </c>
      <c r="FL59">
        <v>-40.10844799619399</v>
      </c>
      <c r="FM59">
        <v>34551.25401850457</v>
      </c>
      <c r="FN59">
        <v>15</v>
      </c>
      <c r="FO59">
        <v>1686237652.1</v>
      </c>
      <c r="FP59" t="s">
        <v>431</v>
      </c>
      <c r="FQ59">
        <v>1686237637.6</v>
      </c>
      <c r="FR59">
        <v>1686237652.1</v>
      </c>
      <c r="FS59">
        <v>1</v>
      </c>
      <c r="FT59">
        <v>0.184</v>
      </c>
      <c r="FU59">
        <v>-0.079</v>
      </c>
      <c r="FV59">
        <v>-1.228</v>
      </c>
      <c r="FW59">
        <v>-0.379</v>
      </c>
      <c r="FX59">
        <v>962</v>
      </c>
      <c r="FY59">
        <v>1</v>
      </c>
      <c r="FZ59">
        <v>0.05</v>
      </c>
      <c r="GA59">
        <v>0.15</v>
      </c>
      <c r="GB59">
        <v>-3.763185654035922</v>
      </c>
      <c r="GC59">
        <v>-0.02007657925723941</v>
      </c>
      <c r="GD59">
        <v>33.78765368249083</v>
      </c>
      <c r="GE59">
        <v>1</v>
      </c>
      <c r="GF59">
        <v>0.8446635995505578</v>
      </c>
      <c r="GG59">
        <v>0.003047455491137768</v>
      </c>
      <c r="GH59">
        <v>0.6577064569583673</v>
      </c>
      <c r="GI59">
        <v>1</v>
      </c>
      <c r="GJ59">
        <v>2</v>
      </c>
      <c r="GK59">
        <v>2</v>
      </c>
      <c r="GL59" t="s">
        <v>432</v>
      </c>
      <c r="GM59">
        <v>3.10169</v>
      </c>
      <c r="GN59">
        <v>2.75812</v>
      </c>
      <c r="GO59">
        <v>0.053222</v>
      </c>
      <c r="GP59">
        <v>0.049336</v>
      </c>
      <c r="GQ59">
        <v>0.09389459999999999</v>
      </c>
      <c r="GR59">
        <v>0.08749319999999999</v>
      </c>
      <c r="GS59">
        <v>24313.6</v>
      </c>
      <c r="GT59">
        <v>24003.4</v>
      </c>
      <c r="GU59">
        <v>26235.1</v>
      </c>
      <c r="GV59">
        <v>25597.4</v>
      </c>
      <c r="GW59">
        <v>38142.5</v>
      </c>
      <c r="GX59">
        <v>35391.2</v>
      </c>
      <c r="GY59">
        <v>45875.4</v>
      </c>
      <c r="GZ59">
        <v>41973.2</v>
      </c>
      <c r="HA59">
        <v>1.86238</v>
      </c>
      <c r="HB59">
        <v>1.79193</v>
      </c>
      <c r="HC59">
        <v>0.0357442</v>
      </c>
      <c r="HD59">
        <v>0</v>
      </c>
      <c r="HE59">
        <v>27.4199</v>
      </c>
      <c r="HF59">
        <v>999.9</v>
      </c>
      <c r="HG59">
        <v>32.3</v>
      </c>
      <c r="HH59">
        <v>39.1</v>
      </c>
      <c r="HI59">
        <v>25.257</v>
      </c>
      <c r="HJ59">
        <v>61.5978</v>
      </c>
      <c r="HK59">
        <v>28.097</v>
      </c>
      <c r="HL59">
        <v>1</v>
      </c>
      <c r="HM59">
        <v>0.315173</v>
      </c>
      <c r="HN59">
        <v>3.19835</v>
      </c>
      <c r="HO59">
        <v>20.277</v>
      </c>
      <c r="HP59">
        <v>5.2125</v>
      </c>
      <c r="HQ59">
        <v>11.98</v>
      </c>
      <c r="HR59">
        <v>4.96345</v>
      </c>
      <c r="HS59">
        <v>3.27403</v>
      </c>
      <c r="HT59">
        <v>9999</v>
      </c>
      <c r="HU59">
        <v>9999</v>
      </c>
      <c r="HV59">
        <v>9999</v>
      </c>
      <c r="HW59">
        <v>63.1</v>
      </c>
      <c r="HX59">
        <v>1.86397</v>
      </c>
      <c r="HY59">
        <v>1.86019</v>
      </c>
      <c r="HZ59">
        <v>1.85842</v>
      </c>
      <c r="IA59">
        <v>1.85975</v>
      </c>
      <c r="IB59">
        <v>1.8598</v>
      </c>
      <c r="IC59">
        <v>1.85837</v>
      </c>
      <c r="ID59">
        <v>1.85745</v>
      </c>
      <c r="IE59">
        <v>1.85231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-1.196</v>
      </c>
      <c r="IT59">
        <v>-0.4187</v>
      </c>
      <c r="IU59">
        <v>-0.978965299820194</v>
      </c>
      <c r="IV59">
        <v>-0.0009990091014681097</v>
      </c>
      <c r="IW59">
        <v>2.104149348677739E-07</v>
      </c>
      <c r="IX59">
        <v>-7.744919442628664E-11</v>
      </c>
      <c r="IY59">
        <v>-0.2997322961878402</v>
      </c>
      <c r="IZ59">
        <v>-0.02716134682049196</v>
      </c>
      <c r="JA59">
        <v>0.00140419417660109</v>
      </c>
      <c r="JB59">
        <v>-1.682636133130545E-05</v>
      </c>
      <c r="JC59">
        <v>3</v>
      </c>
      <c r="JD59">
        <v>2001</v>
      </c>
      <c r="JE59">
        <v>1</v>
      </c>
      <c r="JF59">
        <v>25</v>
      </c>
      <c r="JG59">
        <v>-1266.7</v>
      </c>
      <c r="JH59">
        <v>-1266.9</v>
      </c>
      <c r="JI59">
        <v>0.623779</v>
      </c>
      <c r="JJ59">
        <v>2.66968</v>
      </c>
      <c r="JK59">
        <v>1.49658</v>
      </c>
      <c r="JL59">
        <v>2.38403</v>
      </c>
      <c r="JM59">
        <v>1.54785</v>
      </c>
      <c r="JN59">
        <v>2.37793</v>
      </c>
      <c r="JO59">
        <v>41.7699</v>
      </c>
      <c r="JP59">
        <v>14.456</v>
      </c>
      <c r="JQ59">
        <v>18</v>
      </c>
      <c r="JR59">
        <v>493.87</v>
      </c>
      <c r="JS59">
        <v>463.141</v>
      </c>
      <c r="JT59">
        <v>23.3868</v>
      </c>
      <c r="JU59">
        <v>31.1431</v>
      </c>
      <c r="JV59">
        <v>30</v>
      </c>
      <c r="JW59">
        <v>31.1966</v>
      </c>
      <c r="JX59">
        <v>31.1514</v>
      </c>
      <c r="JY59">
        <v>12.5127</v>
      </c>
      <c r="JZ59">
        <v>26.567</v>
      </c>
      <c r="KA59">
        <v>0</v>
      </c>
      <c r="KB59">
        <v>23.3925</v>
      </c>
      <c r="KC59">
        <v>184.363</v>
      </c>
      <c r="KD59">
        <v>17.6938</v>
      </c>
      <c r="KE59">
        <v>100.253</v>
      </c>
      <c r="KF59">
        <v>99.8458</v>
      </c>
    </row>
    <row r="60" spans="1:292">
      <c r="A60">
        <v>40</v>
      </c>
      <c r="B60">
        <v>1686161640.6</v>
      </c>
      <c r="C60">
        <v>1275.099999904633</v>
      </c>
      <c r="D60" t="s">
        <v>513</v>
      </c>
      <c r="E60" t="s">
        <v>514</v>
      </c>
      <c r="F60">
        <v>5</v>
      </c>
      <c r="G60" t="s">
        <v>428</v>
      </c>
      <c r="H60">
        <v>1686161632.778571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206.6594259588372</v>
      </c>
      <c r="AJ60">
        <v>216.8442363636363</v>
      </c>
      <c r="AK60">
        <v>-3.331089339609715</v>
      </c>
      <c r="AL60">
        <v>66.65959030394622</v>
      </c>
      <c r="AM60">
        <f>(AO60 - AN60 + DX60*1E3/(8.314*(DZ60+273.15)) * AQ60/DW60 * AP60) * DW60/(100*DK60) * 1000/(1000 - AO60)</f>
        <v>0</v>
      </c>
      <c r="AN60">
        <v>17.69147317104184</v>
      </c>
      <c r="AO60">
        <v>19.25989333333333</v>
      </c>
      <c r="AP60">
        <v>4.22098551846691E-06</v>
      </c>
      <c r="AQ60">
        <v>105.1270775011947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1.65</v>
      </c>
      <c r="DL60">
        <v>0.5</v>
      </c>
      <c r="DM60" t="s">
        <v>430</v>
      </c>
      <c r="DN60">
        <v>2</v>
      </c>
      <c r="DO60" t="b">
        <v>1</v>
      </c>
      <c r="DP60">
        <v>1686161632.778571</v>
      </c>
      <c r="DQ60">
        <v>236.4917142857143</v>
      </c>
      <c r="DR60">
        <v>218.9934285714286</v>
      </c>
      <c r="DS60">
        <v>19.25136071428571</v>
      </c>
      <c r="DT60">
        <v>17.68881428571428</v>
      </c>
      <c r="DU60">
        <v>237.6972857142857</v>
      </c>
      <c r="DV60">
        <v>19.67010357142857</v>
      </c>
      <c r="DW60">
        <v>500.00625</v>
      </c>
      <c r="DX60">
        <v>90.34122857142859</v>
      </c>
      <c r="DY60">
        <v>0.1000058285714286</v>
      </c>
      <c r="DZ60">
        <v>26.80299642857143</v>
      </c>
      <c r="EA60">
        <v>27.996375</v>
      </c>
      <c r="EB60">
        <v>999.9000000000002</v>
      </c>
      <c r="EC60">
        <v>0</v>
      </c>
      <c r="ED60">
        <v>0</v>
      </c>
      <c r="EE60">
        <v>9993.194642857141</v>
      </c>
      <c r="EF60">
        <v>0</v>
      </c>
      <c r="EG60">
        <v>1036.270714285714</v>
      </c>
      <c r="EH60">
        <v>17.49825</v>
      </c>
      <c r="EI60">
        <v>241.134</v>
      </c>
      <c r="EJ60">
        <v>222.9369642857143</v>
      </c>
      <c r="EK60">
        <v>1.562550357142857</v>
      </c>
      <c r="EL60">
        <v>218.9934285714286</v>
      </c>
      <c r="EM60">
        <v>17.68881428571428</v>
      </c>
      <c r="EN60">
        <v>1.739191785714286</v>
      </c>
      <c r="EO60">
        <v>1.598028214285714</v>
      </c>
      <c r="EP60">
        <v>15.25072142857143</v>
      </c>
      <c r="EQ60">
        <v>13.93979642857143</v>
      </c>
      <c r="ER60">
        <v>2000.007142857143</v>
      </c>
      <c r="ES60">
        <v>0.980003</v>
      </c>
      <c r="ET60">
        <v>0.0199971</v>
      </c>
      <c r="EU60">
        <v>0</v>
      </c>
      <c r="EV60">
        <v>169.4463571428571</v>
      </c>
      <c r="EW60">
        <v>5.00078</v>
      </c>
      <c r="EX60">
        <v>5307.988571428571</v>
      </c>
      <c r="EY60">
        <v>16379.7</v>
      </c>
      <c r="EZ60">
        <v>42.63807142857141</v>
      </c>
      <c r="FA60">
        <v>44.14271428571429</v>
      </c>
      <c r="FB60">
        <v>43.10017857142856</v>
      </c>
      <c r="FC60">
        <v>43.33907142857142</v>
      </c>
      <c r="FD60">
        <v>43.45274999999999</v>
      </c>
      <c r="FE60">
        <v>1955.111428571429</v>
      </c>
      <c r="FF60">
        <v>39.89000000000001</v>
      </c>
      <c r="FG60">
        <v>0</v>
      </c>
      <c r="FH60">
        <v>1686161640.8</v>
      </c>
      <c r="FI60">
        <v>0</v>
      </c>
      <c r="FJ60">
        <v>26.33243627209207</v>
      </c>
      <c r="FK60">
        <v>0.2877194169138626</v>
      </c>
      <c r="FL60">
        <v>-40.28362239709782</v>
      </c>
      <c r="FM60">
        <v>34537.23286916016</v>
      </c>
      <c r="FN60">
        <v>15</v>
      </c>
      <c r="FO60">
        <v>1686237652.1</v>
      </c>
      <c r="FP60" t="s">
        <v>431</v>
      </c>
      <c r="FQ60">
        <v>1686237637.6</v>
      </c>
      <c r="FR60">
        <v>1686237652.1</v>
      </c>
      <c r="FS60">
        <v>1</v>
      </c>
      <c r="FT60">
        <v>0.184</v>
      </c>
      <c r="FU60">
        <v>-0.079</v>
      </c>
      <c r="FV60">
        <v>-1.228</v>
      </c>
      <c r="FW60">
        <v>-0.379</v>
      </c>
      <c r="FX60">
        <v>962</v>
      </c>
      <c r="FY60">
        <v>1</v>
      </c>
      <c r="FZ60">
        <v>0.05</v>
      </c>
      <c r="GA60">
        <v>0.15</v>
      </c>
      <c r="GB60">
        <v>-3.750785275306953</v>
      </c>
      <c r="GC60">
        <v>-0.01992611662373714</v>
      </c>
      <c r="GD60">
        <v>33.78203858672325</v>
      </c>
      <c r="GE60">
        <v>1</v>
      </c>
      <c r="GF60">
        <v>0.8450731275435309</v>
      </c>
      <c r="GG60">
        <v>0.003050743322925985</v>
      </c>
      <c r="GH60">
        <v>0.6577433180517904</v>
      </c>
      <c r="GI60">
        <v>1</v>
      </c>
      <c r="GJ60">
        <v>2</v>
      </c>
      <c r="GK60">
        <v>2</v>
      </c>
      <c r="GL60" t="s">
        <v>432</v>
      </c>
      <c r="GM60">
        <v>3.10175</v>
      </c>
      <c r="GN60">
        <v>2.75809</v>
      </c>
      <c r="GO60">
        <v>0.0502551</v>
      </c>
      <c r="GP60">
        <v>0.0463016</v>
      </c>
      <c r="GQ60">
        <v>0.09391239999999999</v>
      </c>
      <c r="GR60">
        <v>0.08749029999999999</v>
      </c>
      <c r="GS60">
        <v>24389.7</v>
      </c>
      <c r="GT60">
        <v>24079.5</v>
      </c>
      <c r="GU60">
        <v>26235</v>
      </c>
      <c r="GV60">
        <v>25596.9</v>
      </c>
      <c r="GW60">
        <v>38141.4</v>
      </c>
      <c r="GX60">
        <v>35390.6</v>
      </c>
      <c r="GY60">
        <v>45875.3</v>
      </c>
      <c r="GZ60">
        <v>41972.7</v>
      </c>
      <c r="HA60">
        <v>1.86243</v>
      </c>
      <c r="HB60">
        <v>1.79185</v>
      </c>
      <c r="HC60">
        <v>0.035204</v>
      </c>
      <c r="HD60">
        <v>0</v>
      </c>
      <c r="HE60">
        <v>27.4199</v>
      </c>
      <c r="HF60">
        <v>999.9</v>
      </c>
      <c r="HG60">
        <v>32.4</v>
      </c>
      <c r="HH60">
        <v>39.1</v>
      </c>
      <c r="HI60">
        <v>25.3371</v>
      </c>
      <c r="HJ60">
        <v>62.1578</v>
      </c>
      <c r="HK60">
        <v>27.9888</v>
      </c>
      <c r="HL60">
        <v>1</v>
      </c>
      <c r="HM60">
        <v>0.315432</v>
      </c>
      <c r="HN60">
        <v>3.22792</v>
      </c>
      <c r="HO60">
        <v>20.2765</v>
      </c>
      <c r="HP60">
        <v>5.2116</v>
      </c>
      <c r="HQ60">
        <v>11.98</v>
      </c>
      <c r="HR60">
        <v>4.96315</v>
      </c>
      <c r="HS60">
        <v>3.27397</v>
      </c>
      <c r="HT60">
        <v>9999</v>
      </c>
      <c r="HU60">
        <v>9999</v>
      </c>
      <c r="HV60">
        <v>9999</v>
      </c>
      <c r="HW60">
        <v>63.1</v>
      </c>
      <c r="HX60">
        <v>1.86397</v>
      </c>
      <c r="HY60">
        <v>1.86019</v>
      </c>
      <c r="HZ60">
        <v>1.85839</v>
      </c>
      <c r="IA60">
        <v>1.85977</v>
      </c>
      <c r="IB60">
        <v>1.85977</v>
      </c>
      <c r="IC60">
        <v>1.85836</v>
      </c>
      <c r="ID60">
        <v>1.85745</v>
      </c>
      <c r="IE60">
        <v>1.85232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-1.182</v>
      </c>
      <c r="IT60">
        <v>-0.4187</v>
      </c>
      <c r="IU60">
        <v>-0.978965299820194</v>
      </c>
      <c r="IV60">
        <v>-0.0009990091014681097</v>
      </c>
      <c r="IW60">
        <v>2.104149348677739E-07</v>
      </c>
      <c r="IX60">
        <v>-7.744919442628664E-11</v>
      </c>
      <c r="IY60">
        <v>-0.2997322961878402</v>
      </c>
      <c r="IZ60">
        <v>-0.02716134682049196</v>
      </c>
      <c r="JA60">
        <v>0.00140419417660109</v>
      </c>
      <c r="JB60">
        <v>-1.682636133130545E-05</v>
      </c>
      <c r="JC60">
        <v>3</v>
      </c>
      <c r="JD60">
        <v>2001</v>
      </c>
      <c r="JE60">
        <v>1</v>
      </c>
      <c r="JF60">
        <v>25</v>
      </c>
      <c r="JG60">
        <v>-1266.6</v>
      </c>
      <c r="JH60">
        <v>-1266.9</v>
      </c>
      <c r="JI60">
        <v>0.59082</v>
      </c>
      <c r="JJ60">
        <v>2.67456</v>
      </c>
      <c r="JK60">
        <v>1.49658</v>
      </c>
      <c r="JL60">
        <v>2.38281</v>
      </c>
      <c r="JM60">
        <v>1.54907</v>
      </c>
      <c r="JN60">
        <v>2.37915</v>
      </c>
      <c r="JO60">
        <v>41.7699</v>
      </c>
      <c r="JP60">
        <v>14.4648</v>
      </c>
      <c r="JQ60">
        <v>18</v>
      </c>
      <c r="JR60">
        <v>493.917</v>
      </c>
      <c r="JS60">
        <v>463.108</v>
      </c>
      <c r="JT60">
        <v>23.3935</v>
      </c>
      <c r="JU60">
        <v>31.1458</v>
      </c>
      <c r="JV60">
        <v>30.0001</v>
      </c>
      <c r="JW60">
        <v>31.1988</v>
      </c>
      <c r="JX60">
        <v>31.1534</v>
      </c>
      <c r="JY60">
        <v>11.7657</v>
      </c>
      <c r="JZ60">
        <v>26.567</v>
      </c>
      <c r="KA60">
        <v>0</v>
      </c>
      <c r="KB60">
        <v>23.3905</v>
      </c>
      <c r="KC60">
        <v>164.093</v>
      </c>
      <c r="KD60">
        <v>17.6938</v>
      </c>
      <c r="KE60">
        <v>100.252</v>
      </c>
      <c r="KF60">
        <v>99.84439999999999</v>
      </c>
    </row>
    <row r="61" spans="1:292">
      <c r="A61">
        <v>41</v>
      </c>
      <c r="B61">
        <v>1686161646.1</v>
      </c>
      <c r="C61">
        <v>1280.599999904633</v>
      </c>
      <c r="D61" t="s">
        <v>515</v>
      </c>
      <c r="E61" t="s">
        <v>516</v>
      </c>
      <c r="F61">
        <v>5</v>
      </c>
      <c r="G61" t="s">
        <v>428</v>
      </c>
      <c r="H61">
        <v>1686161638.35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188.7619541652888</v>
      </c>
      <c r="AJ61">
        <v>198.9662545454545</v>
      </c>
      <c r="AK61">
        <v>-3.243438537909347</v>
      </c>
      <c r="AL61">
        <v>66.65959030394622</v>
      </c>
      <c r="AM61">
        <f>(AO61 - AN61 + DX61*1E3/(8.314*(DZ61+273.15)) * AQ61/DW61 * AP61) * DW61/(100*DK61) * 1000/(1000 - AO61)</f>
        <v>0</v>
      </c>
      <c r="AN61">
        <v>17.69071388559428</v>
      </c>
      <c r="AO61">
        <v>19.26903333333334</v>
      </c>
      <c r="AP61">
        <v>4.799820097907618E-06</v>
      </c>
      <c r="AQ61">
        <v>105.1270775011947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1.65</v>
      </c>
      <c r="DL61">
        <v>0.5</v>
      </c>
      <c r="DM61" t="s">
        <v>430</v>
      </c>
      <c r="DN61">
        <v>2</v>
      </c>
      <c r="DO61" t="b">
        <v>1</v>
      </c>
      <c r="DP61">
        <v>1686161638.35</v>
      </c>
      <c r="DQ61">
        <v>218.4601428571429</v>
      </c>
      <c r="DR61">
        <v>200.5358928571429</v>
      </c>
      <c r="DS61">
        <v>19.25709285714285</v>
      </c>
      <c r="DT61">
        <v>17.69072857142857</v>
      </c>
      <c r="DU61">
        <v>219.64925</v>
      </c>
      <c r="DV61">
        <v>19.6758</v>
      </c>
      <c r="DW61">
        <v>500.0009642857142</v>
      </c>
      <c r="DX61">
        <v>90.34068571428573</v>
      </c>
      <c r="DY61">
        <v>0.1000064357142857</v>
      </c>
      <c r="DZ61">
        <v>26.80326071428571</v>
      </c>
      <c r="EA61">
        <v>28.00135</v>
      </c>
      <c r="EB61">
        <v>999.9000000000002</v>
      </c>
      <c r="EC61">
        <v>0</v>
      </c>
      <c r="ED61">
        <v>0</v>
      </c>
      <c r="EE61">
        <v>9996.188571428571</v>
      </c>
      <c r="EF61">
        <v>0</v>
      </c>
      <c r="EG61">
        <v>1038.982857142857</v>
      </c>
      <c r="EH61">
        <v>17.92429642857143</v>
      </c>
      <c r="EI61">
        <v>222.7497142857142</v>
      </c>
      <c r="EJ61">
        <v>204.1473571428571</v>
      </c>
      <c r="EK61">
        <v>1.566366071428571</v>
      </c>
      <c r="EL61">
        <v>200.5358928571429</v>
      </c>
      <c r="EM61">
        <v>17.69072857142857</v>
      </c>
      <c r="EN61">
        <v>1.739699642857142</v>
      </c>
      <c r="EO61">
        <v>1.598191428571428</v>
      </c>
      <c r="EP61">
        <v>15.25526428571428</v>
      </c>
      <c r="EQ61">
        <v>13.941375</v>
      </c>
      <c r="ER61">
        <v>1999.989285714286</v>
      </c>
      <c r="ES61">
        <v>0.980003</v>
      </c>
      <c r="ET61">
        <v>0.0199971</v>
      </c>
      <c r="EU61">
        <v>0</v>
      </c>
      <c r="EV61">
        <v>169.4733214285714</v>
      </c>
      <c r="EW61">
        <v>5.00078</v>
      </c>
      <c r="EX61">
        <v>5311.035357142858</v>
      </c>
      <c r="EY61">
        <v>16379.55357142857</v>
      </c>
      <c r="EZ61">
        <v>42.62914285714285</v>
      </c>
      <c r="FA61">
        <v>44.14935714285713</v>
      </c>
      <c r="FB61">
        <v>43.29657142857142</v>
      </c>
      <c r="FC61">
        <v>43.33457142857141</v>
      </c>
      <c r="FD61">
        <v>43.43935714285713</v>
      </c>
      <c r="FE61">
        <v>1955.097142857142</v>
      </c>
      <c r="FF61">
        <v>39.89000000000001</v>
      </c>
      <c r="FG61">
        <v>0</v>
      </c>
      <c r="FH61">
        <v>1686161646.2</v>
      </c>
      <c r="FI61">
        <v>0</v>
      </c>
      <c r="FJ61">
        <v>26.42064877798316</v>
      </c>
      <c r="FK61">
        <v>0.2887671457605041</v>
      </c>
      <c r="FL61">
        <v>-40.50855638598107</v>
      </c>
      <c r="FM61">
        <v>34519.22768631479</v>
      </c>
      <c r="FN61">
        <v>15</v>
      </c>
      <c r="FO61">
        <v>1686237652.1</v>
      </c>
      <c r="FP61" t="s">
        <v>431</v>
      </c>
      <c r="FQ61">
        <v>1686237637.6</v>
      </c>
      <c r="FR61">
        <v>1686237652.1</v>
      </c>
      <c r="FS61">
        <v>1</v>
      </c>
      <c r="FT61">
        <v>0.184</v>
      </c>
      <c r="FU61">
        <v>-0.079</v>
      </c>
      <c r="FV61">
        <v>-1.228</v>
      </c>
      <c r="FW61">
        <v>-0.379</v>
      </c>
      <c r="FX61">
        <v>962</v>
      </c>
      <c r="FY61">
        <v>1</v>
      </c>
      <c r="FZ61">
        <v>0.05</v>
      </c>
      <c r="GA61">
        <v>0.15</v>
      </c>
      <c r="GB61">
        <v>-3.737165468743674</v>
      </c>
      <c r="GC61">
        <v>-0.01976079230820628</v>
      </c>
      <c r="GD61">
        <v>33.7758604612594</v>
      </c>
      <c r="GE61">
        <v>1</v>
      </c>
      <c r="GF61">
        <v>0.8455276618925968</v>
      </c>
      <c r="GG61">
        <v>0.003054407183968626</v>
      </c>
      <c r="GH61">
        <v>0.6577885653949885</v>
      </c>
      <c r="GI61">
        <v>1</v>
      </c>
      <c r="GJ61">
        <v>2</v>
      </c>
      <c r="GK61">
        <v>2</v>
      </c>
      <c r="GL61" t="s">
        <v>432</v>
      </c>
      <c r="GM61">
        <v>3.10181</v>
      </c>
      <c r="GN61">
        <v>2.75808</v>
      </c>
      <c r="GO61">
        <v>0.0466147</v>
      </c>
      <c r="GP61">
        <v>0.0424196</v>
      </c>
      <c r="GQ61">
        <v>0.09394130000000001</v>
      </c>
      <c r="GR61">
        <v>0.0874902</v>
      </c>
      <c r="GS61">
        <v>24483.1</v>
      </c>
      <c r="GT61">
        <v>24177.7</v>
      </c>
      <c r="GU61">
        <v>26235.1</v>
      </c>
      <c r="GV61">
        <v>25597.2</v>
      </c>
      <c r="GW61">
        <v>38139.5</v>
      </c>
      <c r="GX61">
        <v>35390</v>
      </c>
      <c r="GY61">
        <v>45875.1</v>
      </c>
      <c r="GZ61">
        <v>41972.5</v>
      </c>
      <c r="HA61">
        <v>1.8623</v>
      </c>
      <c r="HB61">
        <v>1.79172</v>
      </c>
      <c r="HC61">
        <v>0.0364967</v>
      </c>
      <c r="HD61">
        <v>0</v>
      </c>
      <c r="HE61">
        <v>27.4199</v>
      </c>
      <c r="HF61">
        <v>999.9</v>
      </c>
      <c r="HG61">
        <v>32.4</v>
      </c>
      <c r="HH61">
        <v>39.1</v>
      </c>
      <c r="HI61">
        <v>25.3383</v>
      </c>
      <c r="HJ61">
        <v>61.7078</v>
      </c>
      <c r="HK61">
        <v>28.0369</v>
      </c>
      <c r="HL61">
        <v>1</v>
      </c>
      <c r="HM61">
        <v>0.31577</v>
      </c>
      <c r="HN61">
        <v>3.24327</v>
      </c>
      <c r="HO61">
        <v>20.2761</v>
      </c>
      <c r="HP61">
        <v>5.21325</v>
      </c>
      <c r="HQ61">
        <v>11.98</v>
      </c>
      <c r="HR61">
        <v>4.96365</v>
      </c>
      <c r="HS61">
        <v>3.27408</v>
      </c>
      <c r="HT61">
        <v>9999</v>
      </c>
      <c r="HU61">
        <v>9999</v>
      </c>
      <c r="HV61">
        <v>9999</v>
      </c>
      <c r="HW61">
        <v>63.1</v>
      </c>
      <c r="HX61">
        <v>1.864</v>
      </c>
      <c r="HY61">
        <v>1.86017</v>
      </c>
      <c r="HZ61">
        <v>1.85841</v>
      </c>
      <c r="IA61">
        <v>1.85977</v>
      </c>
      <c r="IB61">
        <v>1.85977</v>
      </c>
      <c r="IC61">
        <v>1.85837</v>
      </c>
      <c r="ID61">
        <v>1.85745</v>
      </c>
      <c r="IE61">
        <v>1.85231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-1.166</v>
      </c>
      <c r="IT61">
        <v>-0.4186</v>
      </c>
      <c r="IU61">
        <v>-0.978965299820194</v>
      </c>
      <c r="IV61">
        <v>-0.0009990091014681097</v>
      </c>
      <c r="IW61">
        <v>2.104149348677739E-07</v>
      </c>
      <c r="IX61">
        <v>-7.744919442628664E-11</v>
      </c>
      <c r="IY61">
        <v>-0.2997322961878402</v>
      </c>
      <c r="IZ61">
        <v>-0.02716134682049196</v>
      </c>
      <c r="JA61">
        <v>0.00140419417660109</v>
      </c>
      <c r="JB61">
        <v>-1.682636133130545E-05</v>
      </c>
      <c r="JC61">
        <v>3</v>
      </c>
      <c r="JD61">
        <v>2001</v>
      </c>
      <c r="JE61">
        <v>1</v>
      </c>
      <c r="JF61">
        <v>25</v>
      </c>
      <c r="JG61">
        <v>-1266.5</v>
      </c>
      <c r="JH61">
        <v>-1266.8</v>
      </c>
      <c r="JI61">
        <v>0.544434</v>
      </c>
      <c r="JJ61">
        <v>2.67334</v>
      </c>
      <c r="JK61">
        <v>1.49658</v>
      </c>
      <c r="JL61">
        <v>2.38281</v>
      </c>
      <c r="JM61">
        <v>1.54907</v>
      </c>
      <c r="JN61">
        <v>2.43164</v>
      </c>
      <c r="JO61">
        <v>41.7699</v>
      </c>
      <c r="JP61">
        <v>14.4472</v>
      </c>
      <c r="JQ61">
        <v>18</v>
      </c>
      <c r="JR61">
        <v>493.862</v>
      </c>
      <c r="JS61">
        <v>463.034</v>
      </c>
      <c r="JT61">
        <v>23.3939</v>
      </c>
      <c r="JU61">
        <v>31.1485</v>
      </c>
      <c r="JV61">
        <v>30.0004</v>
      </c>
      <c r="JW61">
        <v>31.2015</v>
      </c>
      <c r="JX61">
        <v>31.1541</v>
      </c>
      <c r="JY61">
        <v>10.925</v>
      </c>
      <c r="JZ61">
        <v>26.567</v>
      </c>
      <c r="KA61">
        <v>0</v>
      </c>
      <c r="KB61">
        <v>23.3922</v>
      </c>
      <c r="KC61">
        <v>150.686</v>
      </c>
      <c r="KD61">
        <v>17.6938</v>
      </c>
      <c r="KE61">
        <v>100.252</v>
      </c>
      <c r="KF61">
        <v>99.8445</v>
      </c>
    </row>
    <row r="62" spans="1:292">
      <c r="A62">
        <v>42</v>
      </c>
      <c r="B62">
        <v>1686161651.1</v>
      </c>
      <c r="C62">
        <v>1285.599999904633</v>
      </c>
      <c r="D62" t="s">
        <v>517</v>
      </c>
      <c r="E62" t="s">
        <v>518</v>
      </c>
      <c r="F62">
        <v>5</v>
      </c>
      <c r="G62" t="s">
        <v>428</v>
      </c>
      <c r="H62">
        <v>1686161643.618518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171.5337407636702</v>
      </c>
      <c r="AJ62">
        <v>182.3833151515151</v>
      </c>
      <c r="AK62">
        <v>-3.314480640639578</v>
      </c>
      <c r="AL62">
        <v>66.65959030394622</v>
      </c>
      <c r="AM62">
        <f>(AO62 - AN62 + DX62*1E3/(8.314*(DZ62+273.15)) * AQ62/DW62 * AP62) * DW62/(100*DK62) * 1000/(1000 - AO62)</f>
        <v>0</v>
      </c>
      <c r="AN62">
        <v>17.69298186405545</v>
      </c>
      <c r="AO62">
        <v>19.27796727272726</v>
      </c>
      <c r="AP62">
        <v>5.201412281934323E-06</v>
      </c>
      <c r="AQ62">
        <v>105.1270775011947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1.65</v>
      </c>
      <c r="DL62">
        <v>0.5</v>
      </c>
      <c r="DM62" t="s">
        <v>430</v>
      </c>
      <c r="DN62">
        <v>2</v>
      </c>
      <c r="DO62" t="b">
        <v>1</v>
      </c>
      <c r="DP62">
        <v>1686161643.618518</v>
      </c>
      <c r="DQ62">
        <v>201.4161851851852</v>
      </c>
      <c r="DR62">
        <v>183.1068888888888</v>
      </c>
      <c r="DS62">
        <v>19.26558148148148</v>
      </c>
      <c r="DT62">
        <v>17.69177407407408</v>
      </c>
      <c r="DU62">
        <v>202.5895555555555</v>
      </c>
      <c r="DV62">
        <v>19.68421851851852</v>
      </c>
      <c r="DW62">
        <v>499.9857407407407</v>
      </c>
      <c r="DX62">
        <v>90.33944074074073</v>
      </c>
      <c r="DY62">
        <v>0.09998016666666668</v>
      </c>
      <c r="DZ62">
        <v>26.80225185185185</v>
      </c>
      <c r="EA62">
        <v>28.00270370370371</v>
      </c>
      <c r="EB62">
        <v>999.9000000000001</v>
      </c>
      <c r="EC62">
        <v>0</v>
      </c>
      <c r="ED62">
        <v>0</v>
      </c>
      <c r="EE62">
        <v>10003.24259259259</v>
      </c>
      <c r="EF62">
        <v>0</v>
      </c>
      <c r="EG62">
        <v>1041.182962962963</v>
      </c>
      <c r="EH62">
        <v>18.30924074074074</v>
      </c>
      <c r="EI62">
        <v>205.3727777777778</v>
      </c>
      <c r="EJ62">
        <v>186.4047777777778</v>
      </c>
      <c r="EK62">
        <v>1.573812592592593</v>
      </c>
      <c r="EL62">
        <v>183.1068888888888</v>
      </c>
      <c r="EM62">
        <v>17.69177407407408</v>
      </c>
      <c r="EN62">
        <v>1.740441851851852</v>
      </c>
      <c r="EO62">
        <v>1.598263333333333</v>
      </c>
      <c r="EP62">
        <v>15.26191481481481</v>
      </c>
      <c r="EQ62">
        <v>13.94206666666667</v>
      </c>
      <c r="ER62">
        <v>1999.97962962963</v>
      </c>
      <c r="ES62">
        <v>0.980003</v>
      </c>
      <c r="ET62">
        <v>0.0199971</v>
      </c>
      <c r="EU62">
        <v>0</v>
      </c>
      <c r="EV62">
        <v>169.556</v>
      </c>
      <c r="EW62">
        <v>5.00078</v>
      </c>
      <c r="EX62">
        <v>5315.539629629629</v>
      </c>
      <c r="EY62">
        <v>16379.48148148148</v>
      </c>
      <c r="EZ62">
        <v>42.64096296296297</v>
      </c>
      <c r="FA62">
        <v>44.16633333333331</v>
      </c>
      <c r="FB62">
        <v>43.40022222222223</v>
      </c>
      <c r="FC62">
        <v>43.3377037037037</v>
      </c>
      <c r="FD62">
        <v>43.43718518518517</v>
      </c>
      <c r="FE62">
        <v>1955.089629629629</v>
      </c>
      <c r="FF62">
        <v>39.89000000000001</v>
      </c>
      <c r="FG62">
        <v>0</v>
      </c>
      <c r="FH62">
        <v>1686161651.6</v>
      </c>
      <c r="FI62">
        <v>0</v>
      </c>
      <c r="FJ62">
        <v>26.50887142172961</v>
      </c>
      <c r="FK62">
        <v>0.289815085611595</v>
      </c>
      <c r="FL62">
        <v>-40.73314533425292</v>
      </c>
      <c r="FM62">
        <v>34501.24855801861</v>
      </c>
      <c r="FN62">
        <v>15</v>
      </c>
      <c r="FO62">
        <v>1686237652.1</v>
      </c>
      <c r="FP62" t="s">
        <v>431</v>
      </c>
      <c r="FQ62">
        <v>1686237637.6</v>
      </c>
      <c r="FR62">
        <v>1686237652.1</v>
      </c>
      <c r="FS62">
        <v>1</v>
      </c>
      <c r="FT62">
        <v>0.184</v>
      </c>
      <c r="FU62">
        <v>-0.079</v>
      </c>
      <c r="FV62">
        <v>-1.228</v>
      </c>
      <c r="FW62">
        <v>-0.379</v>
      </c>
      <c r="FX62">
        <v>962</v>
      </c>
      <c r="FY62">
        <v>1</v>
      </c>
      <c r="FZ62">
        <v>0.05</v>
      </c>
      <c r="GA62">
        <v>0.15</v>
      </c>
      <c r="GB62">
        <v>-3.725682530052001</v>
      </c>
      <c r="GC62">
        <v>-0.01962161234342003</v>
      </c>
      <c r="GD62">
        <v>33.77103667800706</v>
      </c>
      <c r="GE62">
        <v>1</v>
      </c>
      <c r="GF62">
        <v>0.845903355859576</v>
      </c>
      <c r="GG62">
        <v>0.003057449084427945</v>
      </c>
      <c r="GH62">
        <v>0.6578299965134939</v>
      </c>
      <c r="GI62">
        <v>1</v>
      </c>
      <c r="GJ62">
        <v>2</v>
      </c>
      <c r="GK62">
        <v>2</v>
      </c>
      <c r="GL62" t="s">
        <v>432</v>
      </c>
      <c r="GM62">
        <v>3.10182</v>
      </c>
      <c r="GN62">
        <v>2.75841</v>
      </c>
      <c r="GO62">
        <v>0.0431697</v>
      </c>
      <c r="GP62">
        <v>0.0388032</v>
      </c>
      <c r="GQ62">
        <v>0.0939735</v>
      </c>
      <c r="GR62">
        <v>0.0874911</v>
      </c>
      <c r="GS62">
        <v>24571.1</v>
      </c>
      <c r="GT62">
        <v>24269</v>
      </c>
      <c r="GU62">
        <v>26234.6</v>
      </c>
      <c r="GV62">
        <v>25597.3</v>
      </c>
      <c r="GW62">
        <v>38137.4</v>
      </c>
      <c r="GX62">
        <v>35389.3</v>
      </c>
      <c r="GY62">
        <v>45874.7</v>
      </c>
      <c r="GZ62">
        <v>41972.3</v>
      </c>
      <c r="HA62">
        <v>1.86278</v>
      </c>
      <c r="HB62">
        <v>1.79145</v>
      </c>
      <c r="HC62">
        <v>0.0351407</v>
      </c>
      <c r="HD62">
        <v>0</v>
      </c>
      <c r="HE62">
        <v>27.4199</v>
      </c>
      <c r="HF62">
        <v>999.9</v>
      </c>
      <c r="HG62">
        <v>32.4</v>
      </c>
      <c r="HH62">
        <v>39.1</v>
      </c>
      <c r="HI62">
        <v>25.3356</v>
      </c>
      <c r="HJ62">
        <v>61.9278</v>
      </c>
      <c r="HK62">
        <v>28.0609</v>
      </c>
      <c r="HL62">
        <v>1</v>
      </c>
      <c r="HM62">
        <v>0.316131</v>
      </c>
      <c r="HN62">
        <v>3.24768</v>
      </c>
      <c r="HO62">
        <v>20.2762</v>
      </c>
      <c r="HP62">
        <v>5.21325</v>
      </c>
      <c r="HQ62">
        <v>11.98</v>
      </c>
      <c r="HR62">
        <v>4.96355</v>
      </c>
      <c r="HS62">
        <v>3.27418</v>
      </c>
      <c r="HT62">
        <v>9999</v>
      </c>
      <c r="HU62">
        <v>9999</v>
      </c>
      <c r="HV62">
        <v>9999</v>
      </c>
      <c r="HW62">
        <v>63.1</v>
      </c>
      <c r="HX62">
        <v>1.864</v>
      </c>
      <c r="HY62">
        <v>1.86016</v>
      </c>
      <c r="HZ62">
        <v>1.85843</v>
      </c>
      <c r="IA62">
        <v>1.85975</v>
      </c>
      <c r="IB62">
        <v>1.85976</v>
      </c>
      <c r="IC62">
        <v>1.85837</v>
      </c>
      <c r="ID62">
        <v>1.85745</v>
      </c>
      <c r="IE62">
        <v>1.85235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-1.15</v>
      </c>
      <c r="IT62">
        <v>-0.4185</v>
      </c>
      <c r="IU62">
        <v>-0.978965299820194</v>
      </c>
      <c r="IV62">
        <v>-0.0009990091014681097</v>
      </c>
      <c r="IW62">
        <v>2.104149348677739E-07</v>
      </c>
      <c r="IX62">
        <v>-7.744919442628664E-11</v>
      </c>
      <c r="IY62">
        <v>-0.2997322961878402</v>
      </c>
      <c r="IZ62">
        <v>-0.02716134682049196</v>
      </c>
      <c r="JA62">
        <v>0.00140419417660109</v>
      </c>
      <c r="JB62">
        <v>-1.682636133130545E-05</v>
      </c>
      <c r="JC62">
        <v>3</v>
      </c>
      <c r="JD62">
        <v>2001</v>
      </c>
      <c r="JE62">
        <v>1</v>
      </c>
      <c r="JF62">
        <v>25</v>
      </c>
      <c r="JG62">
        <v>-1266.4</v>
      </c>
      <c r="JH62">
        <v>-1266.7</v>
      </c>
      <c r="JI62">
        <v>0.505371</v>
      </c>
      <c r="JJ62">
        <v>2.67822</v>
      </c>
      <c r="JK62">
        <v>1.49658</v>
      </c>
      <c r="JL62">
        <v>2.38281</v>
      </c>
      <c r="JM62">
        <v>1.54785</v>
      </c>
      <c r="JN62">
        <v>2.38525</v>
      </c>
      <c r="JO62">
        <v>41.7699</v>
      </c>
      <c r="JP62">
        <v>14.4472</v>
      </c>
      <c r="JQ62">
        <v>18</v>
      </c>
      <c r="JR62">
        <v>494.156</v>
      </c>
      <c r="JS62">
        <v>462.879</v>
      </c>
      <c r="JT62">
        <v>23.3942</v>
      </c>
      <c r="JU62">
        <v>31.1512</v>
      </c>
      <c r="JV62">
        <v>30.0004</v>
      </c>
      <c r="JW62">
        <v>31.2027</v>
      </c>
      <c r="JX62">
        <v>31.1568</v>
      </c>
      <c r="JY62">
        <v>10.0691</v>
      </c>
      <c r="JZ62">
        <v>26.567</v>
      </c>
      <c r="KA62">
        <v>0</v>
      </c>
      <c r="KB62">
        <v>23.3931</v>
      </c>
      <c r="KC62">
        <v>130.54</v>
      </c>
      <c r="KD62">
        <v>17.6868</v>
      </c>
      <c r="KE62">
        <v>100.251</v>
      </c>
      <c r="KF62">
        <v>99.8442</v>
      </c>
    </row>
    <row r="63" spans="1:292">
      <c r="A63">
        <v>43</v>
      </c>
      <c r="B63">
        <v>1686161656.1</v>
      </c>
      <c r="C63">
        <v>1290.599999904633</v>
      </c>
      <c r="D63" t="s">
        <v>519</v>
      </c>
      <c r="E63" t="s">
        <v>520</v>
      </c>
      <c r="F63">
        <v>5</v>
      </c>
      <c r="G63" t="s">
        <v>428</v>
      </c>
      <c r="H63">
        <v>1686161648.332142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154.497344376833</v>
      </c>
      <c r="AJ63">
        <v>165.8198121212121</v>
      </c>
      <c r="AK63">
        <v>-3.314853271162364</v>
      </c>
      <c r="AL63">
        <v>66.65959030394622</v>
      </c>
      <c r="AM63">
        <f>(AO63 - AN63 + DX63*1E3/(8.314*(DZ63+273.15)) * AQ63/DW63 * AP63) * DW63/(100*DK63) * 1000/(1000 - AO63)</f>
        <v>0</v>
      </c>
      <c r="AN63">
        <v>17.69424311666394</v>
      </c>
      <c r="AO63">
        <v>19.28850181818181</v>
      </c>
      <c r="AP63">
        <v>5.799142706898791E-06</v>
      </c>
      <c r="AQ63">
        <v>105.1270775011947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1.65</v>
      </c>
      <c r="DL63">
        <v>0.5</v>
      </c>
      <c r="DM63" t="s">
        <v>430</v>
      </c>
      <c r="DN63">
        <v>2</v>
      </c>
      <c r="DO63" t="b">
        <v>1</v>
      </c>
      <c r="DP63">
        <v>1686161648.332142</v>
      </c>
      <c r="DQ63">
        <v>186.1932857142857</v>
      </c>
      <c r="DR63">
        <v>167.49675</v>
      </c>
      <c r="DS63">
        <v>19.27395357142857</v>
      </c>
      <c r="DT63">
        <v>17.69260714285715</v>
      </c>
      <c r="DU63">
        <v>187.3524642857143</v>
      </c>
      <c r="DV63">
        <v>19.69252142857143</v>
      </c>
      <c r="DW63">
        <v>500.0048928571429</v>
      </c>
      <c r="DX63">
        <v>90.33891785714286</v>
      </c>
      <c r="DY63">
        <v>0.1000213535714286</v>
      </c>
      <c r="DZ63">
        <v>26.80157857142857</v>
      </c>
      <c r="EA63">
        <v>28.00108214285714</v>
      </c>
      <c r="EB63">
        <v>999.9000000000002</v>
      </c>
      <c r="EC63">
        <v>0</v>
      </c>
      <c r="ED63">
        <v>0</v>
      </c>
      <c r="EE63">
        <v>9999.553571428571</v>
      </c>
      <c r="EF63">
        <v>0</v>
      </c>
      <c r="EG63">
        <v>1042.801428571429</v>
      </c>
      <c r="EH63">
        <v>18.69647142857143</v>
      </c>
      <c r="EI63">
        <v>189.8523571428572</v>
      </c>
      <c r="EJ63">
        <v>170.5136428571429</v>
      </c>
      <c r="EK63">
        <v>1.581347857142857</v>
      </c>
      <c r="EL63">
        <v>167.49675</v>
      </c>
      <c r="EM63">
        <v>17.69260714285715</v>
      </c>
      <c r="EN63">
        <v>1.7411875</v>
      </c>
      <c r="EO63">
        <v>1.598330714285714</v>
      </c>
      <c r="EP63">
        <v>15.26858928571429</v>
      </c>
      <c r="EQ63">
        <v>13.94271428571428</v>
      </c>
      <c r="ER63">
        <v>2000.015</v>
      </c>
      <c r="ES63">
        <v>0.9800033214285714</v>
      </c>
      <c r="ET63">
        <v>0.01999677857142857</v>
      </c>
      <c r="EU63">
        <v>0</v>
      </c>
      <c r="EV63">
        <v>169.7623571428572</v>
      </c>
      <c r="EW63">
        <v>5.00078</v>
      </c>
      <c r="EX63">
        <v>5321.193214285716</v>
      </c>
      <c r="EY63">
        <v>16379.77857142857</v>
      </c>
      <c r="EZ63">
        <v>42.66049999999999</v>
      </c>
      <c r="FA63">
        <v>44.17592857142855</v>
      </c>
      <c r="FB63">
        <v>43.35239285714285</v>
      </c>
      <c r="FC63">
        <v>43.33674999999999</v>
      </c>
      <c r="FD63">
        <v>43.42374999999998</v>
      </c>
      <c r="FE63">
        <v>1955.125</v>
      </c>
      <c r="FF63">
        <v>39.89000000000001</v>
      </c>
      <c r="FG63">
        <v>0</v>
      </c>
      <c r="FH63">
        <v>1686161656.4</v>
      </c>
      <c r="FI63">
        <v>0</v>
      </c>
      <c r="FJ63">
        <v>26.58739405771335</v>
      </c>
      <c r="FK63">
        <v>0.2907480658256922</v>
      </c>
      <c r="FL63">
        <v>-40.93246976954008</v>
      </c>
      <c r="FM63">
        <v>34485.29042628556</v>
      </c>
      <c r="FN63">
        <v>15</v>
      </c>
      <c r="FO63">
        <v>1686237652.1</v>
      </c>
      <c r="FP63" t="s">
        <v>431</v>
      </c>
      <c r="FQ63">
        <v>1686237637.6</v>
      </c>
      <c r="FR63">
        <v>1686237652.1</v>
      </c>
      <c r="FS63">
        <v>1</v>
      </c>
      <c r="FT63">
        <v>0.184</v>
      </c>
      <c r="FU63">
        <v>-0.079</v>
      </c>
      <c r="FV63">
        <v>-1.228</v>
      </c>
      <c r="FW63">
        <v>-0.379</v>
      </c>
      <c r="FX63">
        <v>962</v>
      </c>
      <c r="FY63">
        <v>1</v>
      </c>
      <c r="FZ63">
        <v>0.05</v>
      </c>
      <c r="GA63">
        <v>0.15</v>
      </c>
      <c r="GB63">
        <v>-3.712695490105362</v>
      </c>
      <c r="GC63">
        <v>-0.0194643180780969</v>
      </c>
      <c r="GD63">
        <v>33.76583988714907</v>
      </c>
      <c r="GE63">
        <v>1</v>
      </c>
      <c r="GF63">
        <v>0.846325064165915</v>
      </c>
      <c r="GG63">
        <v>0.003060878603150201</v>
      </c>
      <c r="GH63">
        <v>0.6578810216918254</v>
      </c>
      <c r="GI63">
        <v>1</v>
      </c>
      <c r="GJ63">
        <v>2</v>
      </c>
      <c r="GK63">
        <v>2</v>
      </c>
      <c r="GL63" t="s">
        <v>432</v>
      </c>
      <c r="GM63">
        <v>3.10179</v>
      </c>
      <c r="GN63">
        <v>2.75817</v>
      </c>
      <c r="GO63">
        <v>0.0396444</v>
      </c>
      <c r="GP63">
        <v>0.035057</v>
      </c>
      <c r="GQ63">
        <v>0.0940107</v>
      </c>
      <c r="GR63">
        <v>0.0875049</v>
      </c>
      <c r="GS63">
        <v>24661.6</v>
      </c>
      <c r="GT63">
        <v>24363.3</v>
      </c>
      <c r="GU63">
        <v>26234.7</v>
      </c>
      <c r="GV63">
        <v>25597.1</v>
      </c>
      <c r="GW63">
        <v>38135.2</v>
      </c>
      <c r="GX63">
        <v>35388.4</v>
      </c>
      <c r="GY63">
        <v>45874.5</v>
      </c>
      <c r="GZ63">
        <v>41972.3</v>
      </c>
      <c r="HA63">
        <v>1.86267</v>
      </c>
      <c r="HB63">
        <v>1.79145</v>
      </c>
      <c r="HC63">
        <v>0.0355095</v>
      </c>
      <c r="HD63">
        <v>0</v>
      </c>
      <c r="HE63">
        <v>27.4199</v>
      </c>
      <c r="HF63">
        <v>999.9</v>
      </c>
      <c r="HG63">
        <v>32.4</v>
      </c>
      <c r="HH63">
        <v>39.1</v>
      </c>
      <c r="HI63">
        <v>25.3375</v>
      </c>
      <c r="HJ63">
        <v>61.9978</v>
      </c>
      <c r="HK63">
        <v>28.2372</v>
      </c>
      <c r="HL63">
        <v>1</v>
      </c>
      <c r="HM63">
        <v>0.316349</v>
      </c>
      <c r="HN63">
        <v>3.25111</v>
      </c>
      <c r="HO63">
        <v>20.276</v>
      </c>
      <c r="HP63">
        <v>5.21175</v>
      </c>
      <c r="HQ63">
        <v>11.98</v>
      </c>
      <c r="HR63">
        <v>4.96345</v>
      </c>
      <c r="HS63">
        <v>3.27403</v>
      </c>
      <c r="HT63">
        <v>9999</v>
      </c>
      <c r="HU63">
        <v>9999</v>
      </c>
      <c r="HV63">
        <v>9999</v>
      </c>
      <c r="HW63">
        <v>63.1</v>
      </c>
      <c r="HX63">
        <v>1.86399</v>
      </c>
      <c r="HY63">
        <v>1.86018</v>
      </c>
      <c r="HZ63">
        <v>1.85842</v>
      </c>
      <c r="IA63">
        <v>1.85977</v>
      </c>
      <c r="IB63">
        <v>1.85977</v>
      </c>
      <c r="IC63">
        <v>1.85837</v>
      </c>
      <c r="ID63">
        <v>1.85745</v>
      </c>
      <c r="IE63">
        <v>1.85235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-1.135</v>
      </c>
      <c r="IT63">
        <v>-0.4185</v>
      </c>
      <c r="IU63">
        <v>-0.978965299820194</v>
      </c>
      <c r="IV63">
        <v>-0.0009990091014681097</v>
      </c>
      <c r="IW63">
        <v>2.104149348677739E-07</v>
      </c>
      <c r="IX63">
        <v>-7.744919442628664E-11</v>
      </c>
      <c r="IY63">
        <v>-0.2997322961878402</v>
      </c>
      <c r="IZ63">
        <v>-0.02716134682049196</v>
      </c>
      <c r="JA63">
        <v>0.00140419417660109</v>
      </c>
      <c r="JB63">
        <v>-1.682636133130545E-05</v>
      </c>
      <c r="JC63">
        <v>3</v>
      </c>
      <c r="JD63">
        <v>2001</v>
      </c>
      <c r="JE63">
        <v>1</v>
      </c>
      <c r="JF63">
        <v>25</v>
      </c>
      <c r="JG63">
        <v>-1266.4</v>
      </c>
      <c r="JH63">
        <v>-1266.6</v>
      </c>
      <c r="JI63">
        <v>0.462646</v>
      </c>
      <c r="JJ63">
        <v>2.67212</v>
      </c>
      <c r="JK63">
        <v>1.49658</v>
      </c>
      <c r="JL63">
        <v>2.38281</v>
      </c>
      <c r="JM63">
        <v>1.54907</v>
      </c>
      <c r="JN63">
        <v>2.43408</v>
      </c>
      <c r="JO63">
        <v>41.7699</v>
      </c>
      <c r="JP63">
        <v>14.456</v>
      </c>
      <c r="JQ63">
        <v>18</v>
      </c>
      <c r="JR63">
        <v>494.111</v>
      </c>
      <c r="JS63">
        <v>462.892</v>
      </c>
      <c r="JT63">
        <v>23.3945</v>
      </c>
      <c r="JU63">
        <v>31.154</v>
      </c>
      <c r="JV63">
        <v>30.0004</v>
      </c>
      <c r="JW63">
        <v>31.2047</v>
      </c>
      <c r="JX63">
        <v>31.1585</v>
      </c>
      <c r="JY63">
        <v>9.295730000000001</v>
      </c>
      <c r="JZ63">
        <v>26.567</v>
      </c>
      <c r="KA63">
        <v>0</v>
      </c>
      <c r="KB63">
        <v>23.3937</v>
      </c>
      <c r="KC63">
        <v>117.113</v>
      </c>
      <c r="KD63">
        <v>17.6709</v>
      </c>
      <c r="KE63">
        <v>100.251</v>
      </c>
      <c r="KF63">
        <v>99.8439</v>
      </c>
    </row>
    <row r="64" spans="1:292">
      <c r="A64">
        <v>44</v>
      </c>
      <c r="B64">
        <v>1686161661.1</v>
      </c>
      <c r="C64">
        <v>1295.599999904633</v>
      </c>
      <c r="D64" t="s">
        <v>521</v>
      </c>
      <c r="E64" t="s">
        <v>522</v>
      </c>
      <c r="F64">
        <v>5</v>
      </c>
      <c r="G64" t="s">
        <v>428</v>
      </c>
      <c r="H64">
        <v>1686161653.6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137.7825015521599</v>
      </c>
      <c r="AJ64">
        <v>149.334503030303</v>
      </c>
      <c r="AK64">
        <v>-3.296415499739985</v>
      </c>
      <c r="AL64">
        <v>66.65959030394622</v>
      </c>
      <c r="AM64">
        <f>(AO64 - AN64 + DX64*1E3/(8.314*(DZ64+273.15)) * AQ64/DW64 * AP64) * DW64/(100*DK64) * 1000/(1000 - AO64)</f>
        <v>0</v>
      </c>
      <c r="AN64">
        <v>17.69538446308152</v>
      </c>
      <c r="AO64">
        <v>19.30074666666666</v>
      </c>
      <c r="AP64">
        <v>6.781727847373088E-06</v>
      </c>
      <c r="AQ64">
        <v>105.1270775011947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1.65</v>
      </c>
      <c r="DL64">
        <v>0.5</v>
      </c>
      <c r="DM64" t="s">
        <v>430</v>
      </c>
      <c r="DN64">
        <v>2</v>
      </c>
      <c r="DO64" t="b">
        <v>1</v>
      </c>
      <c r="DP64">
        <v>1686161653.6</v>
      </c>
      <c r="DQ64">
        <v>169.1320370370371</v>
      </c>
      <c r="DR64">
        <v>149.9637037037037</v>
      </c>
      <c r="DS64">
        <v>19.28495555555556</v>
      </c>
      <c r="DT64">
        <v>17.69416296296296</v>
      </c>
      <c r="DU64">
        <v>170.2752222222223</v>
      </c>
      <c r="DV64">
        <v>19.70342222222222</v>
      </c>
      <c r="DW64">
        <v>500.006037037037</v>
      </c>
      <c r="DX64">
        <v>90.3385962962963</v>
      </c>
      <c r="DY64">
        <v>0.1000071222222222</v>
      </c>
      <c r="DZ64">
        <v>26.79987407407408</v>
      </c>
      <c r="EA64">
        <v>27.99823333333333</v>
      </c>
      <c r="EB64">
        <v>999.9000000000001</v>
      </c>
      <c r="EC64">
        <v>0</v>
      </c>
      <c r="ED64">
        <v>0</v>
      </c>
      <c r="EE64">
        <v>10000.62407407407</v>
      </c>
      <c r="EF64">
        <v>0</v>
      </c>
      <c r="EG64">
        <v>1044.858148148148</v>
      </c>
      <c r="EH64">
        <v>19.16817777777778</v>
      </c>
      <c r="EI64">
        <v>172.4575925925926</v>
      </c>
      <c r="EJ64">
        <v>152.6650740740741</v>
      </c>
      <c r="EK64">
        <v>1.590801851851852</v>
      </c>
      <c r="EL64">
        <v>149.9637037037037</v>
      </c>
      <c r="EM64">
        <v>17.69416296296296</v>
      </c>
      <c r="EN64">
        <v>1.742175185185185</v>
      </c>
      <c r="EO64">
        <v>1.598465555555555</v>
      </c>
      <c r="EP64">
        <v>15.27741481481482</v>
      </c>
      <c r="EQ64">
        <v>13.94401851851852</v>
      </c>
      <c r="ER64">
        <v>2000.018888888889</v>
      </c>
      <c r="ES64">
        <v>0.9800033333333332</v>
      </c>
      <c r="ET64">
        <v>0.01999676666666667</v>
      </c>
      <c r="EU64">
        <v>0</v>
      </c>
      <c r="EV64">
        <v>170.0255185185185</v>
      </c>
      <c r="EW64">
        <v>5.00078</v>
      </c>
      <c r="EX64">
        <v>5329.937407407409</v>
      </c>
      <c r="EY64">
        <v>16379.81481481481</v>
      </c>
      <c r="EZ64">
        <v>42.6827037037037</v>
      </c>
      <c r="FA64">
        <v>44.1755185185185</v>
      </c>
      <c r="FB64">
        <v>43.428</v>
      </c>
      <c r="FC64">
        <v>43.34229629629629</v>
      </c>
      <c r="FD64">
        <v>43.42329629629629</v>
      </c>
      <c r="FE64">
        <v>1955.128888888889</v>
      </c>
      <c r="FF64">
        <v>39.89000000000001</v>
      </c>
      <c r="FG64">
        <v>0</v>
      </c>
      <c r="FH64">
        <v>1686161661.2</v>
      </c>
      <c r="FI64">
        <v>0</v>
      </c>
      <c r="FJ64">
        <v>26.66599874931656</v>
      </c>
      <c r="FK64">
        <v>0.2916822372145899</v>
      </c>
      <c r="FL64">
        <v>-41.13148101968584</v>
      </c>
      <c r="FM64">
        <v>34469.3557356479</v>
      </c>
      <c r="FN64">
        <v>15</v>
      </c>
      <c r="FO64">
        <v>1686237652.1</v>
      </c>
      <c r="FP64" t="s">
        <v>431</v>
      </c>
      <c r="FQ64">
        <v>1686237637.6</v>
      </c>
      <c r="FR64">
        <v>1686237652.1</v>
      </c>
      <c r="FS64">
        <v>1</v>
      </c>
      <c r="FT64">
        <v>0.184</v>
      </c>
      <c r="FU64">
        <v>-0.079</v>
      </c>
      <c r="FV64">
        <v>-1.228</v>
      </c>
      <c r="FW64">
        <v>-0.379</v>
      </c>
      <c r="FX64">
        <v>962</v>
      </c>
      <c r="FY64">
        <v>1</v>
      </c>
      <c r="FZ64">
        <v>0.05</v>
      </c>
      <c r="GA64">
        <v>0.15</v>
      </c>
      <c r="GB64">
        <v>-3.696932551867125</v>
      </c>
      <c r="GC64">
        <v>-0.01927346550222565</v>
      </c>
      <c r="GD64">
        <v>33.75973819096957</v>
      </c>
      <c r="GE64">
        <v>1</v>
      </c>
      <c r="GF64">
        <v>0.8468373805031842</v>
      </c>
      <c r="GG64">
        <v>0.003065066859665937</v>
      </c>
      <c r="GH64">
        <v>0.6579496505921358</v>
      </c>
      <c r="GI64">
        <v>1</v>
      </c>
      <c r="GJ64">
        <v>2</v>
      </c>
      <c r="GK64">
        <v>2</v>
      </c>
      <c r="GL64" t="s">
        <v>432</v>
      </c>
      <c r="GM64">
        <v>3.10187</v>
      </c>
      <c r="GN64">
        <v>2.75811</v>
      </c>
      <c r="GO64">
        <v>0.0360515</v>
      </c>
      <c r="GP64">
        <v>0.0313652</v>
      </c>
      <c r="GQ64">
        <v>0.0940498</v>
      </c>
      <c r="GR64">
        <v>0.0874967</v>
      </c>
      <c r="GS64">
        <v>24753.6</v>
      </c>
      <c r="GT64">
        <v>24456.1</v>
      </c>
      <c r="GU64">
        <v>26234.4</v>
      </c>
      <c r="GV64">
        <v>25596.7</v>
      </c>
      <c r="GW64">
        <v>38133</v>
      </c>
      <c r="GX64">
        <v>35387.9</v>
      </c>
      <c r="GY64">
        <v>45874.3</v>
      </c>
      <c r="GZ64">
        <v>41971.8</v>
      </c>
      <c r="HA64">
        <v>1.8625</v>
      </c>
      <c r="HB64">
        <v>1.79128</v>
      </c>
      <c r="HC64">
        <v>0.0351891</v>
      </c>
      <c r="HD64">
        <v>0</v>
      </c>
      <c r="HE64">
        <v>27.4199</v>
      </c>
      <c r="HF64">
        <v>999.9</v>
      </c>
      <c r="HG64">
        <v>32.4</v>
      </c>
      <c r="HH64">
        <v>39.2</v>
      </c>
      <c r="HI64">
        <v>25.4746</v>
      </c>
      <c r="HJ64">
        <v>61.8878</v>
      </c>
      <c r="HK64">
        <v>27.9888</v>
      </c>
      <c r="HL64">
        <v>1</v>
      </c>
      <c r="HM64">
        <v>0.316664</v>
      </c>
      <c r="HN64">
        <v>3.25468</v>
      </c>
      <c r="HO64">
        <v>20.276</v>
      </c>
      <c r="HP64">
        <v>5.21175</v>
      </c>
      <c r="HQ64">
        <v>11.98</v>
      </c>
      <c r="HR64">
        <v>4.96335</v>
      </c>
      <c r="HS64">
        <v>3.27397</v>
      </c>
      <c r="HT64">
        <v>9999</v>
      </c>
      <c r="HU64">
        <v>9999</v>
      </c>
      <c r="HV64">
        <v>9999</v>
      </c>
      <c r="HW64">
        <v>63.1</v>
      </c>
      <c r="HX64">
        <v>1.86399</v>
      </c>
      <c r="HY64">
        <v>1.86017</v>
      </c>
      <c r="HZ64">
        <v>1.8584</v>
      </c>
      <c r="IA64">
        <v>1.85977</v>
      </c>
      <c r="IB64">
        <v>1.85978</v>
      </c>
      <c r="IC64">
        <v>1.85837</v>
      </c>
      <c r="ID64">
        <v>1.85745</v>
      </c>
      <c r="IE64">
        <v>1.85231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-1.121</v>
      </c>
      <c r="IT64">
        <v>-0.4183</v>
      </c>
      <c r="IU64">
        <v>-0.978965299820194</v>
      </c>
      <c r="IV64">
        <v>-0.0009990091014681097</v>
      </c>
      <c r="IW64">
        <v>2.104149348677739E-07</v>
      </c>
      <c r="IX64">
        <v>-7.744919442628664E-11</v>
      </c>
      <c r="IY64">
        <v>-0.2997322961878402</v>
      </c>
      <c r="IZ64">
        <v>-0.02716134682049196</v>
      </c>
      <c r="JA64">
        <v>0.00140419417660109</v>
      </c>
      <c r="JB64">
        <v>-1.682636133130545E-05</v>
      </c>
      <c r="JC64">
        <v>3</v>
      </c>
      <c r="JD64">
        <v>2001</v>
      </c>
      <c r="JE64">
        <v>1</v>
      </c>
      <c r="JF64">
        <v>25</v>
      </c>
      <c r="JG64">
        <v>-1266.3</v>
      </c>
      <c r="JH64">
        <v>-1266.5</v>
      </c>
      <c r="JI64">
        <v>0.424805</v>
      </c>
      <c r="JJ64">
        <v>2.67822</v>
      </c>
      <c r="JK64">
        <v>1.49658</v>
      </c>
      <c r="JL64">
        <v>2.38281</v>
      </c>
      <c r="JM64">
        <v>1.54785</v>
      </c>
      <c r="JN64">
        <v>2.45361</v>
      </c>
      <c r="JO64">
        <v>41.7699</v>
      </c>
      <c r="JP64">
        <v>14.456</v>
      </c>
      <c r="JQ64">
        <v>18</v>
      </c>
      <c r="JR64">
        <v>494.023</v>
      </c>
      <c r="JS64">
        <v>462.79</v>
      </c>
      <c r="JT64">
        <v>23.3949</v>
      </c>
      <c r="JU64">
        <v>31.1571</v>
      </c>
      <c r="JV64">
        <v>30.0004</v>
      </c>
      <c r="JW64">
        <v>31.207</v>
      </c>
      <c r="JX64">
        <v>31.1598</v>
      </c>
      <c r="JY64">
        <v>8.458909999999999</v>
      </c>
      <c r="JZ64">
        <v>26.567</v>
      </c>
      <c r="KA64">
        <v>0</v>
      </c>
      <c r="KB64">
        <v>23.3943</v>
      </c>
      <c r="KC64">
        <v>97.0129</v>
      </c>
      <c r="KD64">
        <v>17.6547</v>
      </c>
      <c r="KE64">
        <v>100.25</v>
      </c>
      <c r="KF64">
        <v>99.8426</v>
      </c>
    </row>
    <row r="65" spans="1:292">
      <c r="A65">
        <v>45</v>
      </c>
      <c r="B65">
        <v>1686161666.1</v>
      </c>
      <c r="C65">
        <v>1300.599999904633</v>
      </c>
      <c r="D65" t="s">
        <v>523</v>
      </c>
      <c r="E65" t="s">
        <v>524</v>
      </c>
      <c r="F65">
        <v>5</v>
      </c>
      <c r="G65" t="s">
        <v>428</v>
      </c>
      <c r="H65">
        <v>1686161658.314285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121.4622979978064</v>
      </c>
      <c r="AJ65">
        <v>133.223206060606</v>
      </c>
      <c r="AK65">
        <v>-3.215582782871277</v>
      </c>
      <c r="AL65">
        <v>66.65959030394622</v>
      </c>
      <c r="AM65">
        <f>(AO65 - AN65 + DX65*1E3/(8.314*(DZ65+273.15)) * AQ65/DW65 * AP65) * DW65/(100*DK65) * 1000/(1000 - AO65)</f>
        <v>0</v>
      </c>
      <c r="AN65">
        <v>17.6953983121573</v>
      </c>
      <c r="AO65">
        <v>19.31149939393938</v>
      </c>
      <c r="AP65">
        <v>5.506569559088028E-06</v>
      </c>
      <c r="AQ65">
        <v>105.1270775011947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1.65</v>
      </c>
      <c r="DL65">
        <v>0.5</v>
      </c>
      <c r="DM65" t="s">
        <v>430</v>
      </c>
      <c r="DN65">
        <v>2</v>
      </c>
      <c r="DO65" t="b">
        <v>1</v>
      </c>
      <c r="DP65">
        <v>1686161658.314285</v>
      </c>
      <c r="DQ65">
        <v>153.9244285714286</v>
      </c>
      <c r="DR65">
        <v>134.5044642857143</v>
      </c>
      <c r="DS65">
        <v>19.29526428571429</v>
      </c>
      <c r="DT65">
        <v>17.69500357142858</v>
      </c>
      <c r="DU65">
        <v>155.0533928571429</v>
      </c>
      <c r="DV65">
        <v>19.71364642857143</v>
      </c>
      <c r="DW65">
        <v>500.0109285714285</v>
      </c>
      <c r="DX65">
        <v>90.33854285714288</v>
      </c>
      <c r="DY65">
        <v>0.1000215571428572</v>
      </c>
      <c r="DZ65">
        <v>26.80003928571429</v>
      </c>
      <c r="EA65">
        <v>27.99431428571428</v>
      </c>
      <c r="EB65">
        <v>999.9000000000002</v>
      </c>
      <c r="EC65">
        <v>0</v>
      </c>
      <c r="ED65">
        <v>0</v>
      </c>
      <c r="EE65">
        <v>9997.123214285715</v>
      </c>
      <c r="EF65">
        <v>0</v>
      </c>
      <c r="EG65">
        <v>1043.244642857143</v>
      </c>
      <c r="EH65">
        <v>19.41990714285714</v>
      </c>
      <c r="EI65">
        <v>156.9526071428571</v>
      </c>
      <c r="EJ65">
        <v>136.9273571428571</v>
      </c>
      <c r="EK65">
        <v>1.600270714285715</v>
      </c>
      <c r="EL65">
        <v>134.5044642857143</v>
      </c>
      <c r="EM65">
        <v>17.69500357142858</v>
      </c>
      <c r="EN65">
        <v>1.743106071428571</v>
      </c>
      <c r="EO65">
        <v>1.598541428571429</v>
      </c>
      <c r="EP65">
        <v>15.285725</v>
      </c>
      <c r="EQ65">
        <v>13.94474642857143</v>
      </c>
      <c r="ER65">
        <v>2000.020714285714</v>
      </c>
      <c r="ES65">
        <v>0.9800033214285714</v>
      </c>
      <c r="ET65">
        <v>0.01999677857142857</v>
      </c>
      <c r="EU65">
        <v>0</v>
      </c>
      <c r="EV65">
        <v>170.4343928571429</v>
      </c>
      <c r="EW65">
        <v>5.00078</v>
      </c>
      <c r="EX65">
        <v>5329.226071428572</v>
      </c>
      <c r="EY65">
        <v>16379.82857142857</v>
      </c>
      <c r="EZ65">
        <v>42.67160714285713</v>
      </c>
      <c r="FA65">
        <v>44.17149999999999</v>
      </c>
      <c r="FB65">
        <v>43.58457142857143</v>
      </c>
      <c r="FC65">
        <v>43.35460714285713</v>
      </c>
      <c r="FD65">
        <v>43.40139285714285</v>
      </c>
      <c r="FE65">
        <v>1955.130714285714</v>
      </c>
      <c r="FF65">
        <v>39.89000000000001</v>
      </c>
      <c r="FG65">
        <v>0</v>
      </c>
      <c r="FH65">
        <v>1686161666.6</v>
      </c>
      <c r="FI65">
        <v>0</v>
      </c>
      <c r="FJ65">
        <v>26.75474794754457</v>
      </c>
      <c r="FK65">
        <v>0.2927376661633436</v>
      </c>
      <c r="FL65">
        <v>-41.35528432043736</v>
      </c>
      <c r="FM65">
        <v>34451.43628468001</v>
      </c>
      <c r="FN65">
        <v>15</v>
      </c>
      <c r="FO65">
        <v>1686237652.1</v>
      </c>
      <c r="FP65" t="s">
        <v>431</v>
      </c>
      <c r="FQ65">
        <v>1686237637.6</v>
      </c>
      <c r="FR65">
        <v>1686237652.1</v>
      </c>
      <c r="FS65">
        <v>1</v>
      </c>
      <c r="FT65">
        <v>0.184</v>
      </c>
      <c r="FU65">
        <v>-0.079</v>
      </c>
      <c r="FV65">
        <v>-1.228</v>
      </c>
      <c r="FW65">
        <v>-0.379</v>
      </c>
      <c r="FX65">
        <v>962</v>
      </c>
      <c r="FY65">
        <v>1</v>
      </c>
      <c r="FZ65">
        <v>0.05</v>
      </c>
      <c r="GA65">
        <v>0.15</v>
      </c>
      <c r="GB65">
        <v>-3.685067606444375</v>
      </c>
      <c r="GC65">
        <v>-0.01912979416349238</v>
      </c>
      <c r="GD65">
        <v>33.75520097332939</v>
      </c>
      <c r="GE65">
        <v>1</v>
      </c>
      <c r="GF65">
        <v>0.8472275883420377</v>
      </c>
      <c r="GG65">
        <v>0.003068277223124596</v>
      </c>
      <c r="GH65">
        <v>0.6580081897249154</v>
      </c>
      <c r="GI65">
        <v>1</v>
      </c>
      <c r="GJ65">
        <v>2</v>
      </c>
      <c r="GK65">
        <v>2</v>
      </c>
      <c r="GL65" t="s">
        <v>432</v>
      </c>
      <c r="GM65">
        <v>3.10176</v>
      </c>
      <c r="GN65">
        <v>2.75829</v>
      </c>
      <c r="GO65">
        <v>0.0324563</v>
      </c>
      <c r="GP65">
        <v>0.0275293</v>
      </c>
      <c r="GQ65">
        <v>0.0940844</v>
      </c>
      <c r="GR65">
        <v>0.0875035</v>
      </c>
      <c r="GS65">
        <v>24845.8</v>
      </c>
      <c r="GT65">
        <v>24552.9</v>
      </c>
      <c r="GU65">
        <v>26234.4</v>
      </c>
      <c r="GV65">
        <v>25596.7</v>
      </c>
      <c r="GW65">
        <v>38130.8</v>
      </c>
      <c r="GX65">
        <v>35387</v>
      </c>
      <c r="GY65">
        <v>45874</v>
      </c>
      <c r="GZ65">
        <v>41971.6</v>
      </c>
      <c r="HA65">
        <v>1.8623</v>
      </c>
      <c r="HB65">
        <v>1.7913</v>
      </c>
      <c r="HC65">
        <v>0.0347011</v>
      </c>
      <c r="HD65">
        <v>0</v>
      </c>
      <c r="HE65">
        <v>27.4199</v>
      </c>
      <c r="HF65">
        <v>999.9</v>
      </c>
      <c r="HG65">
        <v>32.4</v>
      </c>
      <c r="HH65">
        <v>39.1</v>
      </c>
      <c r="HI65">
        <v>25.337</v>
      </c>
      <c r="HJ65">
        <v>62.0178</v>
      </c>
      <c r="HK65">
        <v>28.0088</v>
      </c>
      <c r="HL65">
        <v>1</v>
      </c>
      <c r="HM65">
        <v>0.316697</v>
      </c>
      <c r="HN65">
        <v>3.24106</v>
      </c>
      <c r="HO65">
        <v>20.2762</v>
      </c>
      <c r="HP65">
        <v>5.21265</v>
      </c>
      <c r="HQ65">
        <v>11.98</v>
      </c>
      <c r="HR65">
        <v>4.96335</v>
      </c>
      <c r="HS65">
        <v>3.27397</v>
      </c>
      <c r="HT65">
        <v>9999</v>
      </c>
      <c r="HU65">
        <v>9999</v>
      </c>
      <c r="HV65">
        <v>9999</v>
      </c>
      <c r="HW65">
        <v>63.1</v>
      </c>
      <c r="HX65">
        <v>1.86399</v>
      </c>
      <c r="HY65">
        <v>1.86017</v>
      </c>
      <c r="HZ65">
        <v>1.8584</v>
      </c>
      <c r="IA65">
        <v>1.85976</v>
      </c>
      <c r="IB65">
        <v>1.8598</v>
      </c>
      <c r="IC65">
        <v>1.85837</v>
      </c>
      <c r="ID65">
        <v>1.85745</v>
      </c>
      <c r="IE65">
        <v>1.85231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-1.106</v>
      </c>
      <c r="IT65">
        <v>-0.4182</v>
      </c>
      <c r="IU65">
        <v>-0.978965299820194</v>
      </c>
      <c r="IV65">
        <v>-0.0009990091014681097</v>
      </c>
      <c r="IW65">
        <v>2.104149348677739E-07</v>
      </c>
      <c r="IX65">
        <v>-7.744919442628664E-11</v>
      </c>
      <c r="IY65">
        <v>-0.2997322961878402</v>
      </c>
      <c r="IZ65">
        <v>-0.02716134682049196</v>
      </c>
      <c r="JA65">
        <v>0.00140419417660109</v>
      </c>
      <c r="JB65">
        <v>-1.682636133130545E-05</v>
      </c>
      <c r="JC65">
        <v>3</v>
      </c>
      <c r="JD65">
        <v>2001</v>
      </c>
      <c r="JE65">
        <v>1</v>
      </c>
      <c r="JF65">
        <v>25</v>
      </c>
      <c r="JG65">
        <v>-1266.2</v>
      </c>
      <c r="JH65">
        <v>-1266.4</v>
      </c>
      <c r="JI65">
        <v>0.38208</v>
      </c>
      <c r="JJ65">
        <v>2.69775</v>
      </c>
      <c r="JK65">
        <v>1.49658</v>
      </c>
      <c r="JL65">
        <v>2.38403</v>
      </c>
      <c r="JM65">
        <v>1.54907</v>
      </c>
      <c r="JN65">
        <v>2.36694</v>
      </c>
      <c r="JO65">
        <v>41.7699</v>
      </c>
      <c r="JP65">
        <v>14.4472</v>
      </c>
      <c r="JQ65">
        <v>18</v>
      </c>
      <c r="JR65">
        <v>493.921</v>
      </c>
      <c r="JS65">
        <v>462.824</v>
      </c>
      <c r="JT65">
        <v>23.3957</v>
      </c>
      <c r="JU65">
        <v>31.1599</v>
      </c>
      <c r="JV65">
        <v>30.0002</v>
      </c>
      <c r="JW65">
        <v>31.2095</v>
      </c>
      <c r="JX65">
        <v>31.1621</v>
      </c>
      <c r="JY65">
        <v>7.66718</v>
      </c>
      <c r="JZ65">
        <v>26.567</v>
      </c>
      <c r="KA65">
        <v>0</v>
      </c>
      <c r="KB65">
        <v>23.3989</v>
      </c>
      <c r="KC65">
        <v>83.51560000000001</v>
      </c>
      <c r="KD65">
        <v>17.6365</v>
      </c>
      <c r="KE65">
        <v>100.25</v>
      </c>
      <c r="KF65">
        <v>99.8424</v>
      </c>
    </row>
    <row r="66" spans="1:292">
      <c r="A66">
        <v>46</v>
      </c>
      <c r="B66">
        <v>1686161671.1</v>
      </c>
      <c r="C66">
        <v>1305.599999904633</v>
      </c>
      <c r="D66" t="s">
        <v>525</v>
      </c>
      <c r="E66" t="s">
        <v>526</v>
      </c>
      <c r="F66">
        <v>5</v>
      </c>
      <c r="G66" t="s">
        <v>428</v>
      </c>
      <c r="H66">
        <v>1686161663.6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104.5643691223325</v>
      </c>
      <c r="AJ66">
        <v>116.8907272727273</v>
      </c>
      <c r="AK66">
        <v>-3.268411190052664</v>
      </c>
      <c r="AL66">
        <v>66.65959030394622</v>
      </c>
      <c r="AM66">
        <f>(AO66 - AN66 + DX66*1E3/(8.314*(DZ66+273.15)) * AQ66/DW66 * AP66) * DW66/(100*DK66) * 1000/(1000 - AO66)</f>
        <v>0</v>
      </c>
      <c r="AN66">
        <v>17.69638821244025</v>
      </c>
      <c r="AO66">
        <v>19.3233503030303</v>
      </c>
      <c r="AP66">
        <v>6.736307033173141E-06</v>
      </c>
      <c r="AQ66">
        <v>105.1270775011947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1.65</v>
      </c>
      <c r="DL66">
        <v>0.5</v>
      </c>
      <c r="DM66" t="s">
        <v>430</v>
      </c>
      <c r="DN66">
        <v>2</v>
      </c>
      <c r="DO66" t="b">
        <v>1</v>
      </c>
      <c r="DP66">
        <v>1686161663.6</v>
      </c>
      <c r="DQ66">
        <v>136.9713703703704</v>
      </c>
      <c r="DR66">
        <v>117.2043518518519</v>
      </c>
      <c r="DS66">
        <v>19.3071037037037</v>
      </c>
      <c r="DT66">
        <v>17.69584814814815</v>
      </c>
      <c r="DU66">
        <v>138.0844444444444</v>
      </c>
      <c r="DV66">
        <v>19.72538518518518</v>
      </c>
      <c r="DW66">
        <v>500.0016666666667</v>
      </c>
      <c r="DX66">
        <v>90.3378851851852</v>
      </c>
      <c r="DY66">
        <v>0.09996884814814815</v>
      </c>
      <c r="DZ66">
        <v>26.79968888888889</v>
      </c>
      <c r="EA66">
        <v>27.99141851851852</v>
      </c>
      <c r="EB66">
        <v>999.9000000000001</v>
      </c>
      <c r="EC66">
        <v>0</v>
      </c>
      <c r="ED66">
        <v>0</v>
      </c>
      <c r="EE66">
        <v>10004.7537037037</v>
      </c>
      <c r="EF66">
        <v>0</v>
      </c>
      <c r="EG66">
        <v>1033.178703703704</v>
      </c>
      <c r="EH66">
        <v>19.7670037037037</v>
      </c>
      <c r="EI66">
        <v>139.6677037037037</v>
      </c>
      <c r="EJ66">
        <v>119.315737037037</v>
      </c>
      <c r="EK66">
        <v>1.611264444444445</v>
      </c>
      <c r="EL66">
        <v>117.2043518518519</v>
      </c>
      <c r="EM66">
        <v>17.69584814814815</v>
      </c>
      <c r="EN66">
        <v>1.744162962962963</v>
      </c>
      <c r="EO66">
        <v>1.598605185185185</v>
      </c>
      <c r="EP66">
        <v>15.29515925925926</v>
      </c>
      <c r="EQ66">
        <v>13.94537037037037</v>
      </c>
      <c r="ER66">
        <v>1999.995555555555</v>
      </c>
      <c r="ES66">
        <v>0.980003</v>
      </c>
      <c r="ET66">
        <v>0.0199971</v>
      </c>
      <c r="EU66">
        <v>0</v>
      </c>
      <c r="EV66">
        <v>170.9854074074074</v>
      </c>
      <c r="EW66">
        <v>5.00078</v>
      </c>
      <c r="EX66">
        <v>5328.622592592593</v>
      </c>
      <c r="EY66">
        <v>16379.62592592593</v>
      </c>
      <c r="EZ66">
        <v>42.66181481481481</v>
      </c>
      <c r="FA66">
        <v>44.16862962962961</v>
      </c>
      <c r="FB66">
        <v>43.64096296296297</v>
      </c>
      <c r="FC66">
        <v>43.3677037037037</v>
      </c>
      <c r="FD66">
        <v>43.384</v>
      </c>
      <c r="FE66">
        <v>1955.105555555556</v>
      </c>
      <c r="FF66">
        <v>39.89000000000001</v>
      </c>
      <c r="FG66">
        <v>0</v>
      </c>
      <c r="FH66">
        <v>1686161671.4</v>
      </c>
      <c r="FI66">
        <v>0</v>
      </c>
      <c r="FJ66">
        <v>26.83384822854802</v>
      </c>
      <c r="FK66">
        <v>0.2936788234044549</v>
      </c>
      <c r="FL66">
        <v>-41.55392201582914</v>
      </c>
      <c r="FM66">
        <v>34435.53024875418</v>
      </c>
      <c r="FN66">
        <v>15</v>
      </c>
      <c r="FO66">
        <v>1686237652.1</v>
      </c>
      <c r="FP66" t="s">
        <v>431</v>
      </c>
      <c r="FQ66">
        <v>1686237637.6</v>
      </c>
      <c r="FR66">
        <v>1686237652.1</v>
      </c>
      <c r="FS66">
        <v>1</v>
      </c>
      <c r="FT66">
        <v>0.184</v>
      </c>
      <c r="FU66">
        <v>-0.079</v>
      </c>
      <c r="FV66">
        <v>-1.228</v>
      </c>
      <c r="FW66">
        <v>-0.379</v>
      </c>
      <c r="FX66">
        <v>962</v>
      </c>
      <c r="FY66">
        <v>1</v>
      </c>
      <c r="FZ66">
        <v>0.05</v>
      </c>
      <c r="GA66">
        <v>0.15</v>
      </c>
      <c r="GB66">
        <v>-3.672905069108358</v>
      </c>
      <c r="GC66">
        <v>-0.01898267854725607</v>
      </c>
      <c r="GD66">
        <v>33.75087947869314</v>
      </c>
      <c r="GE66">
        <v>1</v>
      </c>
      <c r="GF66">
        <v>0.8476215105298877</v>
      </c>
      <c r="GG66">
        <v>0.003071530865426371</v>
      </c>
      <c r="GH66">
        <v>0.6580712307731131</v>
      </c>
      <c r="GI66">
        <v>1</v>
      </c>
      <c r="GJ66">
        <v>2</v>
      </c>
      <c r="GK66">
        <v>2</v>
      </c>
      <c r="GL66" t="s">
        <v>432</v>
      </c>
      <c r="GM66">
        <v>3.10171</v>
      </c>
      <c r="GN66">
        <v>2.75812</v>
      </c>
      <c r="GO66">
        <v>0.0287278</v>
      </c>
      <c r="GP66">
        <v>0.0235485</v>
      </c>
      <c r="GQ66">
        <v>0.09412520000000001</v>
      </c>
      <c r="GR66">
        <v>0.0875035</v>
      </c>
      <c r="GS66">
        <v>24941.2</v>
      </c>
      <c r="GT66">
        <v>24653.3</v>
      </c>
      <c r="GU66">
        <v>26234.2</v>
      </c>
      <c r="GV66">
        <v>25596.7</v>
      </c>
      <c r="GW66">
        <v>38128.6</v>
      </c>
      <c r="GX66">
        <v>35386.4</v>
      </c>
      <c r="GY66">
        <v>45874</v>
      </c>
      <c r="GZ66">
        <v>41971.5</v>
      </c>
      <c r="HA66">
        <v>1.8624</v>
      </c>
      <c r="HB66">
        <v>1.79135</v>
      </c>
      <c r="HC66">
        <v>0.0353791</v>
      </c>
      <c r="HD66">
        <v>0</v>
      </c>
      <c r="HE66">
        <v>27.4179</v>
      </c>
      <c r="HF66">
        <v>999.9</v>
      </c>
      <c r="HG66">
        <v>32.4</v>
      </c>
      <c r="HH66">
        <v>39.1</v>
      </c>
      <c r="HI66">
        <v>25.337</v>
      </c>
      <c r="HJ66">
        <v>62.0878</v>
      </c>
      <c r="HK66">
        <v>28.1971</v>
      </c>
      <c r="HL66">
        <v>1</v>
      </c>
      <c r="HM66">
        <v>0.316969</v>
      </c>
      <c r="HN66">
        <v>3.20906</v>
      </c>
      <c r="HO66">
        <v>20.2766</v>
      </c>
      <c r="HP66">
        <v>5.21085</v>
      </c>
      <c r="HQ66">
        <v>11.98</v>
      </c>
      <c r="HR66">
        <v>4.96315</v>
      </c>
      <c r="HS66">
        <v>3.2739</v>
      </c>
      <c r="HT66">
        <v>9999</v>
      </c>
      <c r="HU66">
        <v>9999</v>
      </c>
      <c r="HV66">
        <v>9999</v>
      </c>
      <c r="HW66">
        <v>63.1</v>
      </c>
      <c r="HX66">
        <v>1.86397</v>
      </c>
      <c r="HY66">
        <v>1.86013</v>
      </c>
      <c r="HZ66">
        <v>1.85843</v>
      </c>
      <c r="IA66">
        <v>1.85977</v>
      </c>
      <c r="IB66">
        <v>1.8598</v>
      </c>
      <c r="IC66">
        <v>1.85837</v>
      </c>
      <c r="ID66">
        <v>1.85745</v>
      </c>
      <c r="IE66">
        <v>1.85228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-1.09</v>
      </c>
      <c r="IT66">
        <v>-0.4181</v>
      </c>
      <c r="IU66">
        <v>-0.978965299820194</v>
      </c>
      <c r="IV66">
        <v>-0.0009990091014681097</v>
      </c>
      <c r="IW66">
        <v>2.104149348677739E-07</v>
      </c>
      <c r="IX66">
        <v>-7.744919442628664E-11</v>
      </c>
      <c r="IY66">
        <v>-0.2997322961878402</v>
      </c>
      <c r="IZ66">
        <v>-0.02716134682049196</v>
      </c>
      <c r="JA66">
        <v>0.00140419417660109</v>
      </c>
      <c r="JB66">
        <v>-1.682636133130545E-05</v>
      </c>
      <c r="JC66">
        <v>3</v>
      </c>
      <c r="JD66">
        <v>2001</v>
      </c>
      <c r="JE66">
        <v>1</v>
      </c>
      <c r="JF66">
        <v>25</v>
      </c>
      <c r="JG66">
        <v>-1266.1</v>
      </c>
      <c r="JH66">
        <v>-1266.3</v>
      </c>
      <c r="JI66">
        <v>0.341797</v>
      </c>
      <c r="JJ66">
        <v>2.68433</v>
      </c>
      <c r="JK66">
        <v>1.49658</v>
      </c>
      <c r="JL66">
        <v>2.38281</v>
      </c>
      <c r="JM66">
        <v>1.54785</v>
      </c>
      <c r="JN66">
        <v>2.40479</v>
      </c>
      <c r="JO66">
        <v>41.7699</v>
      </c>
      <c r="JP66">
        <v>14.456</v>
      </c>
      <c r="JQ66">
        <v>18</v>
      </c>
      <c r="JR66">
        <v>493.996</v>
      </c>
      <c r="JS66">
        <v>462.868</v>
      </c>
      <c r="JT66">
        <v>23.4002</v>
      </c>
      <c r="JU66">
        <v>31.1633</v>
      </c>
      <c r="JV66">
        <v>30.0003</v>
      </c>
      <c r="JW66">
        <v>31.2115</v>
      </c>
      <c r="JX66">
        <v>31.1638</v>
      </c>
      <c r="JY66">
        <v>6.80505</v>
      </c>
      <c r="JZ66">
        <v>26.567</v>
      </c>
      <c r="KA66">
        <v>0</v>
      </c>
      <c r="KB66">
        <v>23.4081</v>
      </c>
      <c r="KC66">
        <v>63.2103</v>
      </c>
      <c r="KD66">
        <v>17.6109</v>
      </c>
      <c r="KE66">
        <v>100.249</v>
      </c>
      <c r="KF66">
        <v>99.84220000000001</v>
      </c>
    </row>
    <row r="67" spans="1:292">
      <c r="A67">
        <v>47</v>
      </c>
      <c r="B67">
        <v>1686161676.1</v>
      </c>
      <c r="C67">
        <v>1310.599999904633</v>
      </c>
      <c r="D67" t="s">
        <v>527</v>
      </c>
      <c r="E67" t="s">
        <v>528</v>
      </c>
      <c r="F67">
        <v>5</v>
      </c>
      <c r="G67" t="s">
        <v>428</v>
      </c>
      <c r="H67">
        <v>1686161668.314285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87.55650116121942</v>
      </c>
      <c r="AJ67">
        <v>100.5383696969697</v>
      </c>
      <c r="AK67">
        <v>-3.275644080525967</v>
      </c>
      <c r="AL67">
        <v>66.65959030394622</v>
      </c>
      <c r="AM67">
        <f>(AO67 - AN67 + DX67*1E3/(8.314*(DZ67+273.15)) * AQ67/DW67 * AP67) * DW67/(100*DK67) * 1000/(1000 - AO67)</f>
        <v>0</v>
      </c>
      <c r="AN67">
        <v>17.69811048079757</v>
      </c>
      <c r="AO67">
        <v>19.33518363636363</v>
      </c>
      <c r="AP67">
        <v>5.811250836412343E-06</v>
      </c>
      <c r="AQ67">
        <v>105.1270775011947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429</v>
      </c>
      <c r="AX67" t="s">
        <v>429</v>
      </c>
      <c r="AY67">
        <v>0</v>
      </c>
      <c r="AZ67">
        <v>0</v>
      </c>
      <c r="BA67">
        <f>1-AY67/AZ67</f>
        <v>0</v>
      </c>
      <c r="BB67">
        <v>0</v>
      </c>
      <c r="BC67" t="s">
        <v>429</v>
      </c>
      <c r="BD67" t="s">
        <v>429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429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1.65</v>
      </c>
      <c r="DL67">
        <v>0.5</v>
      </c>
      <c r="DM67" t="s">
        <v>430</v>
      </c>
      <c r="DN67">
        <v>2</v>
      </c>
      <c r="DO67" t="b">
        <v>1</v>
      </c>
      <c r="DP67">
        <v>1686161668.314285</v>
      </c>
      <c r="DQ67">
        <v>121.9235214285714</v>
      </c>
      <c r="DR67">
        <v>101.6729321428571</v>
      </c>
      <c r="DS67">
        <v>19.317975</v>
      </c>
      <c r="DT67">
        <v>17.6965</v>
      </c>
      <c r="DU67">
        <v>123.022325</v>
      </c>
      <c r="DV67">
        <v>19.73616071428572</v>
      </c>
      <c r="DW67">
        <v>499.99475</v>
      </c>
      <c r="DX67">
        <v>90.33723214285716</v>
      </c>
      <c r="DY67">
        <v>0.09994880357142859</v>
      </c>
      <c r="DZ67">
        <v>26.79935357142857</v>
      </c>
      <c r="EA67">
        <v>27.99071071428571</v>
      </c>
      <c r="EB67">
        <v>999.9000000000002</v>
      </c>
      <c r="EC67">
        <v>0</v>
      </c>
      <c r="ED67">
        <v>0</v>
      </c>
      <c r="EE67">
        <v>10010.26785714286</v>
      </c>
      <c r="EF67">
        <v>0</v>
      </c>
      <c r="EG67">
        <v>1033.849464285714</v>
      </c>
      <c r="EH67">
        <v>20.25064285714285</v>
      </c>
      <c r="EI67">
        <v>124.325</v>
      </c>
      <c r="EJ67">
        <v>103.5045714285714</v>
      </c>
      <c r="EK67">
        <v>1.621475</v>
      </c>
      <c r="EL67">
        <v>101.6729321428571</v>
      </c>
      <c r="EM67">
        <v>17.6965</v>
      </c>
      <c r="EN67">
        <v>1.745131428571429</v>
      </c>
      <c r="EO67">
        <v>1.598652857142857</v>
      </c>
      <c r="EP67">
        <v>15.30381428571429</v>
      </c>
      <c r="EQ67">
        <v>13.945825</v>
      </c>
      <c r="ER67">
        <v>2000</v>
      </c>
      <c r="ES67">
        <v>0.980003</v>
      </c>
      <c r="ET67">
        <v>0.0199971</v>
      </c>
      <c r="EU67">
        <v>0</v>
      </c>
      <c r="EV67">
        <v>171.5978928571429</v>
      </c>
      <c r="EW67">
        <v>5.00078</v>
      </c>
      <c r="EX67">
        <v>5323.507500000001</v>
      </c>
      <c r="EY67">
        <v>16379.64642857143</v>
      </c>
      <c r="EZ67">
        <v>42.65825</v>
      </c>
      <c r="FA67">
        <v>44.17592857142855</v>
      </c>
      <c r="FB67">
        <v>43.61585714285714</v>
      </c>
      <c r="FC67">
        <v>43.37457142857141</v>
      </c>
      <c r="FD67">
        <v>43.37928571428572</v>
      </c>
      <c r="FE67">
        <v>1955.11</v>
      </c>
      <c r="FF67">
        <v>39.89000000000001</v>
      </c>
      <c r="FG67">
        <v>0</v>
      </c>
      <c r="FH67">
        <v>1686161676.2</v>
      </c>
      <c r="FI67">
        <v>0</v>
      </c>
      <c r="FJ67">
        <v>26.9132281299038</v>
      </c>
      <c r="FK67">
        <v>0.2946239144015306</v>
      </c>
      <c r="FL67">
        <v>-41.75234443537241</v>
      </c>
      <c r="FM67">
        <v>34419.6404949171</v>
      </c>
      <c r="FN67">
        <v>15</v>
      </c>
      <c r="FO67">
        <v>1686237652.1</v>
      </c>
      <c r="FP67" t="s">
        <v>431</v>
      </c>
      <c r="FQ67">
        <v>1686237637.6</v>
      </c>
      <c r="FR67">
        <v>1686237652.1</v>
      </c>
      <c r="FS67">
        <v>1</v>
      </c>
      <c r="FT67">
        <v>0.184</v>
      </c>
      <c r="FU67">
        <v>-0.079</v>
      </c>
      <c r="FV67">
        <v>-1.228</v>
      </c>
      <c r="FW67">
        <v>-0.379</v>
      </c>
      <c r="FX67">
        <v>962</v>
      </c>
      <c r="FY67">
        <v>1</v>
      </c>
      <c r="FZ67">
        <v>0.05</v>
      </c>
      <c r="GA67">
        <v>0.15</v>
      </c>
      <c r="GB67">
        <v>-3.656223798662455</v>
      </c>
      <c r="GC67">
        <v>-0.01878114274684506</v>
      </c>
      <c r="GD67">
        <v>33.74546364338096</v>
      </c>
      <c r="GE67">
        <v>1</v>
      </c>
      <c r="GF67">
        <v>0.8481543500512861</v>
      </c>
      <c r="GG67">
        <v>0.003075957430116925</v>
      </c>
      <c r="GH67">
        <v>0.6581645341745309</v>
      </c>
      <c r="GI67">
        <v>1</v>
      </c>
      <c r="GJ67">
        <v>2</v>
      </c>
      <c r="GK67">
        <v>2</v>
      </c>
      <c r="GL67" t="s">
        <v>432</v>
      </c>
      <c r="GM67">
        <v>3.10175</v>
      </c>
      <c r="GN67">
        <v>2.75826</v>
      </c>
      <c r="GO67">
        <v>0.0249018</v>
      </c>
      <c r="GP67">
        <v>0.0194779</v>
      </c>
      <c r="GQ67">
        <v>0.094162</v>
      </c>
      <c r="GR67">
        <v>0.0874911</v>
      </c>
      <c r="GS67">
        <v>25039.2</v>
      </c>
      <c r="GT67">
        <v>24755.8</v>
      </c>
      <c r="GU67">
        <v>26233.9</v>
      </c>
      <c r="GV67">
        <v>25596.5</v>
      </c>
      <c r="GW67">
        <v>38126</v>
      </c>
      <c r="GX67">
        <v>35386.4</v>
      </c>
      <c r="GY67">
        <v>45873.2</v>
      </c>
      <c r="GZ67">
        <v>41971.4</v>
      </c>
      <c r="HA67">
        <v>1.86227</v>
      </c>
      <c r="HB67">
        <v>1.79095</v>
      </c>
      <c r="HC67">
        <v>0.0346676</v>
      </c>
      <c r="HD67">
        <v>0</v>
      </c>
      <c r="HE67">
        <v>27.4176</v>
      </c>
      <c r="HF67">
        <v>999.9</v>
      </c>
      <c r="HG67">
        <v>32.4</v>
      </c>
      <c r="HH67">
        <v>39.1</v>
      </c>
      <c r="HI67">
        <v>25.3386</v>
      </c>
      <c r="HJ67">
        <v>62.0378</v>
      </c>
      <c r="HK67">
        <v>28.1651</v>
      </c>
      <c r="HL67">
        <v>1</v>
      </c>
      <c r="HM67">
        <v>0.317116</v>
      </c>
      <c r="HN67">
        <v>3.2082</v>
      </c>
      <c r="HO67">
        <v>20.2768</v>
      </c>
      <c r="HP67">
        <v>5.2116</v>
      </c>
      <c r="HQ67">
        <v>11.98</v>
      </c>
      <c r="HR67">
        <v>4.96335</v>
      </c>
      <c r="HS67">
        <v>3.27405</v>
      </c>
      <c r="HT67">
        <v>9999</v>
      </c>
      <c r="HU67">
        <v>9999</v>
      </c>
      <c r="HV67">
        <v>9999</v>
      </c>
      <c r="HW67">
        <v>63.1</v>
      </c>
      <c r="HX67">
        <v>1.86399</v>
      </c>
      <c r="HY67">
        <v>1.86016</v>
      </c>
      <c r="HZ67">
        <v>1.85843</v>
      </c>
      <c r="IA67">
        <v>1.85977</v>
      </c>
      <c r="IB67">
        <v>1.85979</v>
      </c>
      <c r="IC67">
        <v>1.85836</v>
      </c>
      <c r="ID67">
        <v>1.85745</v>
      </c>
      <c r="IE67">
        <v>1.8523</v>
      </c>
      <c r="IF67">
        <v>0</v>
      </c>
      <c r="IG67">
        <v>0</v>
      </c>
      <c r="IH67">
        <v>0</v>
      </c>
      <c r="II67">
        <v>0</v>
      </c>
      <c r="IJ67" t="s">
        <v>433</v>
      </c>
      <c r="IK67" t="s">
        <v>434</v>
      </c>
      <c r="IL67" t="s">
        <v>435</v>
      </c>
      <c r="IM67" t="s">
        <v>435</v>
      </c>
      <c r="IN67" t="s">
        <v>435</v>
      </c>
      <c r="IO67" t="s">
        <v>435</v>
      </c>
      <c r="IP67">
        <v>0</v>
      </c>
      <c r="IQ67">
        <v>100</v>
      </c>
      <c r="IR67">
        <v>100</v>
      </c>
      <c r="IS67">
        <v>-1.075</v>
      </c>
      <c r="IT67">
        <v>-0.418</v>
      </c>
      <c r="IU67">
        <v>-0.978965299820194</v>
      </c>
      <c r="IV67">
        <v>-0.0009990091014681097</v>
      </c>
      <c r="IW67">
        <v>2.104149348677739E-07</v>
      </c>
      <c r="IX67">
        <v>-7.744919442628664E-11</v>
      </c>
      <c r="IY67">
        <v>-0.2997322961878402</v>
      </c>
      <c r="IZ67">
        <v>-0.02716134682049196</v>
      </c>
      <c r="JA67">
        <v>0.00140419417660109</v>
      </c>
      <c r="JB67">
        <v>-1.682636133130545E-05</v>
      </c>
      <c r="JC67">
        <v>3</v>
      </c>
      <c r="JD67">
        <v>2001</v>
      </c>
      <c r="JE67">
        <v>1</v>
      </c>
      <c r="JF67">
        <v>25</v>
      </c>
      <c r="JG67">
        <v>-1266</v>
      </c>
      <c r="JH67">
        <v>-1266.3</v>
      </c>
      <c r="JI67">
        <v>0.299072</v>
      </c>
      <c r="JJ67">
        <v>2.69531</v>
      </c>
      <c r="JK67">
        <v>1.49658</v>
      </c>
      <c r="JL67">
        <v>2.38281</v>
      </c>
      <c r="JM67">
        <v>1.54907</v>
      </c>
      <c r="JN67">
        <v>2.44019</v>
      </c>
      <c r="JO67">
        <v>41.7699</v>
      </c>
      <c r="JP67">
        <v>14.456</v>
      </c>
      <c r="JQ67">
        <v>18</v>
      </c>
      <c r="JR67">
        <v>493.931</v>
      </c>
      <c r="JS67">
        <v>462.624</v>
      </c>
      <c r="JT67">
        <v>23.409</v>
      </c>
      <c r="JU67">
        <v>31.1653</v>
      </c>
      <c r="JV67">
        <v>30.0003</v>
      </c>
      <c r="JW67">
        <v>31.2129</v>
      </c>
      <c r="JX67">
        <v>31.1652</v>
      </c>
      <c r="JY67">
        <v>6.01139</v>
      </c>
      <c r="JZ67">
        <v>26.8397</v>
      </c>
      <c r="KA67">
        <v>0</v>
      </c>
      <c r="KB67">
        <v>23.4122</v>
      </c>
      <c r="KC67">
        <v>49.6978</v>
      </c>
      <c r="KD67">
        <v>17.5839</v>
      </c>
      <c r="KE67">
        <v>100.248</v>
      </c>
      <c r="KF67">
        <v>99.84180000000001</v>
      </c>
    </row>
    <row r="68" spans="1:292">
      <c r="A68">
        <v>48</v>
      </c>
      <c r="B68">
        <v>1686161681.1</v>
      </c>
      <c r="C68">
        <v>1315.599999904633</v>
      </c>
      <c r="D68" t="s">
        <v>529</v>
      </c>
      <c r="E68" t="s">
        <v>530</v>
      </c>
      <c r="F68">
        <v>5</v>
      </c>
      <c r="G68" t="s">
        <v>428</v>
      </c>
      <c r="H68">
        <v>1686161673.6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70.97724217826715</v>
      </c>
      <c r="AJ68">
        <v>84.16846</v>
      </c>
      <c r="AK68">
        <v>-3.258194698171744</v>
      </c>
      <c r="AL68">
        <v>66.65959030394622</v>
      </c>
      <c r="AM68">
        <f>(AO68 - AN68 + DX68*1E3/(8.314*(DZ68+273.15)) * AQ68/DW68 * AP68) * DW68/(100*DK68) * 1000/(1000 - AO68)</f>
        <v>0</v>
      </c>
      <c r="AN68">
        <v>17.63894858660222</v>
      </c>
      <c r="AO68">
        <v>19.3321109090909</v>
      </c>
      <c r="AP68">
        <v>-1.989539063642371E-06</v>
      </c>
      <c r="AQ68">
        <v>105.1270775011947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429</v>
      </c>
      <c r="AX68" t="s">
        <v>429</v>
      </c>
      <c r="AY68">
        <v>0</v>
      </c>
      <c r="AZ68">
        <v>0</v>
      </c>
      <c r="BA68">
        <f>1-AY68/AZ68</f>
        <v>0</v>
      </c>
      <c r="BB68">
        <v>0</v>
      </c>
      <c r="BC68" t="s">
        <v>429</v>
      </c>
      <c r="BD68" t="s">
        <v>429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429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1.65</v>
      </c>
      <c r="DL68">
        <v>0.5</v>
      </c>
      <c r="DM68" t="s">
        <v>430</v>
      </c>
      <c r="DN68">
        <v>2</v>
      </c>
      <c r="DO68" t="b">
        <v>1</v>
      </c>
      <c r="DP68">
        <v>1686161673.6</v>
      </c>
      <c r="DQ68">
        <v>105.0022814814815</v>
      </c>
      <c r="DR68">
        <v>84.16444814814814</v>
      </c>
      <c r="DS68">
        <v>19.32839259259259</v>
      </c>
      <c r="DT68">
        <v>17.67845925925926</v>
      </c>
      <c r="DU68">
        <v>106.0849259259259</v>
      </c>
      <c r="DV68">
        <v>19.74648888888889</v>
      </c>
      <c r="DW68">
        <v>500.0100370370371</v>
      </c>
      <c r="DX68">
        <v>90.33684074074073</v>
      </c>
      <c r="DY68">
        <v>0.09998344814814812</v>
      </c>
      <c r="DZ68">
        <v>26.79772962962963</v>
      </c>
      <c r="EA68">
        <v>27.99375925925926</v>
      </c>
      <c r="EB68">
        <v>999.9000000000001</v>
      </c>
      <c r="EC68">
        <v>0</v>
      </c>
      <c r="ED68">
        <v>0</v>
      </c>
      <c r="EE68">
        <v>10010.71851851852</v>
      </c>
      <c r="EF68">
        <v>0</v>
      </c>
      <c r="EG68">
        <v>1037.223518518518</v>
      </c>
      <c r="EH68">
        <v>20.83787037037037</v>
      </c>
      <c r="EI68">
        <v>107.0716333333333</v>
      </c>
      <c r="EJ68">
        <v>85.6794925925926</v>
      </c>
      <c r="EK68">
        <v>1.649927407407408</v>
      </c>
      <c r="EL68">
        <v>84.16444814814814</v>
      </c>
      <c r="EM68">
        <v>17.67845925925926</v>
      </c>
      <c r="EN68">
        <v>1.746064814814815</v>
      </c>
      <c r="EO68">
        <v>1.597015925925926</v>
      </c>
      <c r="EP68">
        <v>15.31213703703704</v>
      </c>
      <c r="EQ68">
        <v>13.93001851851852</v>
      </c>
      <c r="ER68">
        <v>2000.001851851852</v>
      </c>
      <c r="ES68">
        <v>0.980003111111111</v>
      </c>
      <c r="ET68">
        <v>0.01999698888888889</v>
      </c>
      <c r="EU68">
        <v>0</v>
      </c>
      <c r="EV68">
        <v>172.3177407407407</v>
      </c>
      <c r="EW68">
        <v>5.00078</v>
      </c>
      <c r="EX68">
        <v>5329.072592592593</v>
      </c>
      <c r="EY68">
        <v>16379.65925925926</v>
      </c>
      <c r="EZ68">
        <v>42.66648148148148</v>
      </c>
      <c r="FA68">
        <v>44.18018518518517</v>
      </c>
      <c r="FB68">
        <v>43.56</v>
      </c>
      <c r="FC68">
        <v>43.36762962962961</v>
      </c>
      <c r="FD68">
        <v>43.40029629629629</v>
      </c>
      <c r="FE68">
        <v>1955.111851851852</v>
      </c>
      <c r="FF68">
        <v>39.89000000000001</v>
      </c>
      <c r="FG68">
        <v>0</v>
      </c>
      <c r="FH68">
        <v>1686161681.6</v>
      </c>
      <c r="FI68">
        <v>0</v>
      </c>
      <c r="FJ68">
        <v>27.00298143324697</v>
      </c>
      <c r="FK68">
        <v>0.2956934666460055</v>
      </c>
      <c r="FL68">
        <v>-41.97515658075916</v>
      </c>
      <c r="FM68">
        <v>34401.79515641621</v>
      </c>
      <c r="FN68">
        <v>15</v>
      </c>
      <c r="FO68">
        <v>1686237652.1</v>
      </c>
      <c r="FP68" t="s">
        <v>431</v>
      </c>
      <c r="FQ68">
        <v>1686237637.6</v>
      </c>
      <c r="FR68">
        <v>1686237652.1</v>
      </c>
      <c r="FS68">
        <v>1</v>
      </c>
      <c r="FT68">
        <v>0.184</v>
      </c>
      <c r="FU68">
        <v>-0.079</v>
      </c>
      <c r="FV68">
        <v>-1.228</v>
      </c>
      <c r="FW68">
        <v>-0.379</v>
      </c>
      <c r="FX68">
        <v>962</v>
      </c>
      <c r="FY68">
        <v>1</v>
      </c>
      <c r="FZ68">
        <v>0.05</v>
      </c>
      <c r="GA68">
        <v>0.15</v>
      </c>
      <c r="GB68">
        <v>-3.643559976145155</v>
      </c>
      <c r="GC68">
        <v>-0.01862819385160409</v>
      </c>
      <c r="GD68">
        <v>33.74152288149381</v>
      </c>
      <c r="GE68">
        <v>1</v>
      </c>
      <c r="GF68">
        <v>0.8485813235376961</v>
      </c>
      <c r="GG68">
        <v>0.003079591889609666</v>
      </c>
      <c r="GH68">
        <v>0.6582686756470999</v>
      </c>
      <c r="GI68">
        <v>1</v>
      </c>
      <c r="GJ68">
        <v>2</v>
      </c>
      <c r="GK68">
        <v>2</v>
      </c>
      <c r="GL68" t="s">
        <v>432</v>
      </c>
      <c r="GM68">
        <v>3.1017</v>
      </c>
      <c r="GN68">
        <v>2.75803</v>
      </c>
      <c r="GO68">
        <v>0.0210061</v>
      </c>
      <c r="GP68">
        <v>0.0152901</v>
      </c>
      <c r="GQ68">
        <v>0.0941405</v>
      </c>
      <c r="GR68">
        <v>0.0871547</v>
      </c>
      <c r="GS68">
        <v>25139.1</v>
      </c>
      <c r="GT68">
        <v>24861.5</v>
      </c>
      <c r="GU68">
        <v>26233.9</v>
      </c>
      <c r="GV68">
        <v>25596.7</v>
      </c>
      <c r="GW68">
        <v>38126.5</v>
      </c>
      <c r="GX68">
        <v>35398.7</v>
      </c>
      <c r="GY68">
        <v>45873.2</v>
      </c>
      <c r="GZ68">
        <v>41971</v>
      </c>
      <c r="HA68">
        <v>1.86195</v>
      </c>
      <c r="HB68">
        <v>1.79088</v>
      </c>
      <c r="HC68">
        <v>0.0360422</v>
      </c>
      <c r="HD68">
        <v>0</v>
      </c>
      <c r="HE68">
        <v>27.4174</v>
      </c>
      <c r="HF68">
        <v>999.9</v>
      </c>
      <c r="HG68">
        <v>32.4</v>
      </c>
      <c r="HH68">
        <v>39.1</v>
      </c>
      <c r="HI68">
        <v>25.3352</v>
      </c>
      <c r="HJ68">
        <v>62.2278</v>
      </c>
      <c r="HK68">
        <v>28.149</v>
      </c>
      <c r="HL68">
        <v>1</v>
      </c>
      <c r="HM68">
        <v>0.317368</v>
      </c>
      <c r="HN68">
        <v>3.20041</v>
      </c>
      <c r="HO68">
        <v>20.277</v>
      </c>
      <c r="HP68">
        <v>5.211</v>
      </c>
      <c r="HQ68">
        <v>11.98</v>
      </c>
      <c r="HR68">
        <v>4.9632</v>
      </c>
      <c r="HS68">
        <v>3.27395</v>
      </c>
      <c r="HT68">
        <v>9999</v>
      </c>
      <c r="HU68">
        <v>9999</v>
      </c>
      <c r="HV68">
        <v>9999</v>
      </c>
      <c r="HW68">
        <v>63.1</v>
      </c>
      <c r="HX68">
        <v>1.86399</v>
      </c>
      <c r="HY68">
        <v>1.86016</v>
      </c>
      <c r="HZ68">
        <v>1.85843</v>
      </c>
      <c r="IA68">
        <v>1.85977</v>
      </c>
      <c r="IB68">
        <v>1.85978</v>
      </c>
      <c r="IC68">
        <v>1.85837</v>
      </c>
      <c r="ID68">
        <v>1.85745</v>
      </c>
      <c r="IE68">
        <v>1.85236</v>
      </c>
      <c r="IF68">
        <v>0</v>
      </c>
      <c r="IG68">
        <v>0</v>
      </c>
      <c r="IH68">
        <v>0</v>
      </c>
      <c r="II68">
        <v>0</v>
      </c>
      <c r="IJ68" t="s">
        <v>433</v>
      </c>
      <c r="IK68" t="s">
        <v>434</v>
      </c>
      <c r="IL68" t="s">
        <v>435</v>
      </c>
      <c r="IM68" t="s">
        <v>435</v>
      </c>
      <c r="IN68" t="s">
        <v>435</v>
      </c>
      <c r="IO68" t="s">
        <v>435</v>
      </c>
      <c r="IP68">
        <v>0</v>
      </c>
      <c r="IQ68">
        <v>100</v>
      </c>
      <c r="IR68">
        <v>100</v>
      </c>
      <c r="IS68">
        <v>-1.059</v>
      </c>
      <c r="IT68">
        <v>-0.4181</v>
      </c>
      <c r="IU68">
        <v>-0.978965299820194</v>
      </c>
      <c r="IV68">
        <v>-0.0009990091014681097</v>
      </c>
      <c r="IW68">
        <v>2.104149348677739E-07</v>
      </c>
      <c r="IX68">
        <v>-7.744919442628664E-11</v>
      </c>
      <c r="IY68">
        <v>-0.2997322961878402</v>
      </c>
      <c r="IZ68">
        <v>-0.02716134682049196</v>
      </c>
      <c r="JA68">
        <v>0.00140419417660109</v>
      </c>
      <c r="JB68">
        <v>-1.682636133130545E-05</v>
      </c>
      <c r="JC68">
        <v>3</v>
      </c>
      <c r="JD68">
        <v>2001</v>
      </c>
      <c r="JE68">
        <v>1</v>
      </c>
      <c r="JF68">
        <v>25</v>
      </c>
      <c r="JG68">
        <v>-1265.9</v>
      </c>
      <c r="JH68">
        <v>-1266.2</v>
      </c>
      <c r="JI68">
        <v>0.26001</v>
      </c>
      <c r="JJ68">
        <v>2.71973</v>
      </c>
      <c r="JK68">
        <v>1.49658</v>
      </c>
      <c r="JL68">
        <v>2.38281</v>
      </c>
      <c r="JM68">
        <v>1.54907</v>
      </c>
      <c r="JN68">
        <v>2.3584</v>
      </c>
      <c r="JO68">
        <v>41.7699</v>
      </c>
      <c r="JP68">
        <v>14.4385</v>
      </c>
      <c r="JQ68">
        <v>18</v>
      </c>
      <c r="JR68">
        <v>493.753</v>
      </c>
      <c r="JS68">
        <v>462.594</v>
      </c>
      <c r="JT68">
        <v>23.415</v>
      </c>
      <c r="JU68">
        <v>31.1686</v>
      </c>
      <c r="JV68">
        <v>30.0003</v>
      </c>
      <c r="JW68">
        <v>31.2151</v>
      </c>
      <c r="JX68">
        <v>31.1676</v>
      </c>
      <c r="JY68">
        <v>5.16409</v>
      </c>
      <c r="JZ68">
        <v>26.8397</v>
      </c>
      <c r="KA68">
        <v>0</v>
      </c>
      <c r="KB68">
        <v>23.4195</v>
      </c>
      <c r="KC68">
        <v>29.5492</v>
      </c>
      <c r="KD68">
        <v>17.5772</v>
      </c>
      <c r="KE68">
        <v>100.248</v>
      </c>
      <c r="KF68">
        <v>99.8415</v>
      </c>
    </row>
    <row r="69" spans="1:292">
      <c r="A69">
        <v>49</v>
      </c>
      <c r="B69">
        <v>1686161778.1</v>
      </c>
      <c r="C69">
        <v>1412.599999904633</v>
      </c>
      <c r="D69" t="s">
        <v>531</v>
      </c>
      <c r="E69" t="s">
        <v>532</v>
      </c>
      <c r="F69">
        <v>5</v>
      </c>
      <c r="G69" t="s">
        <v>428</v>
      </c>
      <c r="H69">
        <v>1686161770.099999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427.3668385016937</v>
      </c>
      <c r="AJ69">
        <v>416.9527030303032</v>
      </c>
      <c r="AK69">
        <v>-0.02200869536666891</v>
      </c>
      <c r="AL69">
        <v>66.65959030394622</v>
      </c>
      <c r="AM69">
        <f>(AO69 - AN69 + DX69*1E3/(8.314*(DZ69+273.15)) * AQ69/DW69 * AP69) * DW69/(100*DK69) * 1000/(1000 - AO69)</f>
        <v>0</v>
      </c>
      <c r="AN69">
        <v>17.51063281980717</v>
      </c>
      <c r="AO69">
        <v>19.17321515151516</v>
      </c>
      <c r="AP69">
        <v>-2.913980649468282E-05</v>
      </c>
      <c r="AQ69">
        <v>105.1270775011947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429</v>
      </c>
      <c r="AX69" t="s">
        <v>429</v>
      </c>
      <c r="AY69">
        <v>0</v>
      </c>
      <c r="AZ69">
        <v>0</v>
      </c>
      <c r="BA69">
        <f>1-AY69/AZ69</f>
        <v>0</v>
      </c>
      <c r="BB69">
        <v>0</v>
      </c>
      <c r="BC69" t="s">
        <v>429</v>
      </c>
      <c r="BD69" t="s">
        <v>429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429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1.65</v>
      </c>
      <c r="DL69">
        <v>0.5</v>
      </c>
      <c r="DM69" t="s">
        <v>430</v>
      </c>
      <c r="DN69">
        <v>2</v>
      </c>
      <c r="DO69" t="b">
        <v>1</v>
      </c>
      <c r="DP69">
        <v>1686161770.099999</v>
      </c>
      <c r="DQ69">
        <v>409.1068064516129</v>
      </c>
      <c r="DR69">
        <v>419.9596774193549</v>
      </c>
      <c r="DS69">
        <v>19.1813064516129</v>
      </c>
      <c r="DT69">
        <v>17.5102</v>
      </c>
      <c r="DU69">
        <v>410.4657741935484</v>
      </c>
      <c r="DV69">
        <v>19.60065806451613</v>
      </c>
      <c r="DW69">
        <v>500.0023548387097</v>
      </c>
      <c r="DX69">
        <v>90.33731935483873</v>
      </c>
      <c r="DY69">
        <v>0.09991917419354839</v>
      </c>
      <c r="DZ69">
        <v>26.80993225806452</v>
      </c>
      <c r="EA69">
        <v>28.01152903225806</v>
      </c>
      <c r="EB69">
        <v>999.9000000000003</v>
      </c>
      <c r="EC69">
        <v>0</v>
      </c>
      <c r="ED69">
        <v>0</v>
      </c>
      <c r="EE69">
        <v>10010.49774193549</v>
      </c>
      <c r="EF69">
        <v>0</v>
      </c>
      <c r="EG69">
        <v>1088.404193548387</v>
      </c>
      <c r="EH69">
        <v>-10.85282258064516</v>
      </c>
      <c r="EI69">
        <v>417.1074193548386</v>
      </c>
      <c r="EJ69">
        <v>427.4442903225806</v>
      </c>
      <c r="EK69">
        <v>1.671107096774193</v>
      </c>
      <c r="EL69">
        <v>419.9596774193549</v>
      </c>
      <c r="EM69">
        <v>17.5102</v>
      </c>
      <c r="EN69">
        <v>1.732787741935484</v>
      </c>
      <c r="EO69">
        <v>1.581824838709677</v>
      </c>
      <c r="EP69">
        <v>15.19331612903226</v>
      </c>
      <c r="EQ69">
        <v>13.78287419354839</v>
      </c>
      <c r="ER69">
        <v>2000.02</v>
      </c>
      <c r="ES69">
        <v>0.9800034838709676</v>
      </c>
      <c r="ET69">
        <v>0.01999661612903226</v>
      </c>
      <c r="EU69">
        <v>0</v>
      </c>
      <c r="EV69">
        <v>166.4629677419355</v>
      </c>
      <c r="EW69">
        <v>5.000779999999999</v>
      </c>
      <c r="EX69">
        <v>5319.27935483871</v>
      </c>
      <c r="EY69">
        <v>16379.80645161291</v>
      </c>
      <c r="EZ69">
        <v>42.73154838709677</v>
      </c>
      <c r="FA69">
        <v>44.26793548387096</v>
      </c>
      <c r="FB69">
        <v>43.70945161290321</v>
      </c>
      <c r="FC69">
        <v>43.4171935483871</v>
      </c>
      <c r="FD69">
        <v>43.45145161290321</v>
      </c>
      <c r="FE69">
        <v>1955.13</v>
      </c>
      <c r="FF69">
        <v>39.89000000000002</v>
      </c>
      <c r="FG69">
        <v>0</v>
      </c>
      <c r="FH69">
        <v>1686161778.8</v>
      </c>
      <c r="FI69">
        <v>0</v>
      </c>
      <c r="FJ69">
        <v>28.5371393782034</v>
      </c>
      <c r="FK69">
        <v>0.313817729045695</v>
      </c>
      <c r="FL69">
        <v>-45.94299342797042</v>
      </c>
      <c r="FM69">
        <v>34083.77591947667</v>
      </c>
      <c r="FN69">
        <v>15</v>
      </c>
      <c r="FO69">
        <v>1686237652.1</v>
      </c>
      <c r="FP69" t="s">
        <v>431</v>
      </c>
      <c r="FQ69">
        <v>1686237637.6</v>
      </c>
      <c r="FR69">
        <v>1686237652.1</v>
      </c>
      <c r="FS69">
        <v>1</v>
      </c>
      <c r="FT69">
        <v>0.184</v>
      </c>
      <c r="FU69">
        <v>-0.079</v>
      </c>
      <c r="FV69">
        <v>-1.228</v>
      </c>
      <c r="FW69">
        <v>-0.379</v>
      </c>
      <c r="FX69">
        <v>962</v>
      </c>
      <c r="FY69">
        <v>1</v>
      </c>
      <c r="FZ69">
        <v>0.05</v>
      </c>
      <c r="GA69">
        <v>0.15</v>
      </c>
      <c r="GB69">
        <v>-3.96701131954935</v>
      </c>
      <c r="GC69">
        <v>-0.02216448955973041</v>
      </c>
      <c r="GD69">
        <v>34.13876505255905</v>
      </c>
      <c r="GE69">
        <v>1</v>
      </c>
      <c r="GF69">
        <v>0.8582842510477873</v>
      </c>
      <c r="GG69">
        <v>0.003163711844810471</v>
      </c>
      <c r="GH69">
        <v>0.6611639530057082</v>
      </c>
      <c r="GI69">
        <v>1</v>
      </c>
      <c r="GJ69">
        <v>2</v>
      </c>
      <c r="GK69">
        <v>2</v>
      </c>
      <c r="GL69" t="s">
        <v>432</v>
      </c>
      <c r="GM69">
        <v>3.10162</v>
      </c>
      <c r="GN69">
        <v>2.75797</v>
      </c>
      <c r="GO69">
        <v>0.0858066</v>
      </c>
      <c r="GP69">
        <v>0.08738369999999999</v>
      </c>
      <c r="GQ69">
        <v>0.0935993</v>
      </c>
      <c r="GR69">
        <v>0.0868341</v>
      </c>
      <c r="GS69">
        <v>23473.2</v>
      </c>
      <c r="GT69">
        <v>23039.8</v>
      </c>
      <c r="GU69">
        <v>26230.9</v>
      </c>
      <c r="GV69">
        <v>25594</v>
      </c>
      <c r="GW69">
        <v>38153.5</v>
      </c>
      <c r="GX69">
        <v>35415.8</v>
      </c>
      <c r="GY69">
        <v>45868.6</v>
      </c>
      <c r="GZ69">
        <v>41966.9</v>
      </c>
      <c r="HA69">
        <v>1.86175</v>
      </c>
      <c r="HB69">
        <v>1.79065</v>
      </c>
      <c r="HC69">
        <v>0.0382997</v>
      </c>
      <c r="HD69">
        <v>0</v>
      </c>
      <c r="HE69">
        <v>27.4036</v>
      </c>
      <c r="HF69">
        <v>999.9</v>
      </c>
      <c r="HG69">
        <v>32.4</v>
      </c>
      <c r="HH69">
        <v>39.2</v>
      </c>
      <c r="HI69">
        <v>25.4725</v>
      </c>
      <c r="HJ69">
        <v>61.5578</v>
      </c>
      <c r="HK69">
        <v>28.1651</v>
      </c>
      <c r="HL69">
        <v>1</v>
      </c>
      <c r="HM69">
        <v>0.322548</v>
      </c>
      <c r="HN69">
        <v>3.29398</v>
      </c>
      <c r="HO69">
        <v>20.2756</v>
      </c>
      <c r="HP69">
        <v>5.21639</v>
      </c>
      <c r="HQ69">
        <v>11.98</v>
      </c>
      <c r="HR69">
        <v>4.9644</v>
      </c>
      <c r="HS69">
        <v>3.2746</v>
      </c>
      <c r="HT69">
        <v>9999</v>
      </c>
      <c r="HU69">
        <v>9999</v>
      </c>
      <c r="HV69">
        <v>9999</v>
      </c>
      <c r="HW69">
        <v>63.1</v>
      </c>
      <c r="HX69">
        <v>1.86392</v>
      </c>
      <c r="HY69">
        <v>1.86014</v>
      </c>
      <c r="HZ69">
        <v>1.85844</v>
      </c>
      <c r="IA69">
        <v>1.85977</v>
      </c>
      <c r="IB69">
        <v>1.85979</v>
      </c>
      <c r="IC69">
        <v>1.85837</v>
      </c>
      <c r="ID69">
        <v>1.85744</v>
      </c>
      <c r="IE69">
        <v>1.85232</v>
      </c>
      <c r="IF69">
        <v>0</v>
      </c>
      <c r="IG69">
        <v>0</v>
      </c>
      <c r="IH69">
        <v>0</v>
      </c>
      <c r="II69">
        <v>0</v>
      </c>
      <c r="IJ69" t="s">
        <v>433</v>
      </c>
      <c r="IK69" t="s">
        <v>434</v>
      </c>
      <c r="IL69" t="s">
        <v>435</v>
      </c>
      <c r="IM69" t="s">
        <v>435</v>
      </c>
      <c r="IN69" t="s">
        <v>435</v>
      </c>
      <c r="IO69" t="s">
        <v>435</v>
      </c>
      <c r="IP69">
        <v>0</v>
      </c>
      <c r="IQ69">
        <v>100</v>
      </c>
      <c r="IR69">
        <v>100</v>
      </c>
      <c r="IS69">
        <v>-1.359</v>
      </c>
      <c r="IT69">
        <v>-0.4194</v>
      </c>
      <c r="IU69">
        <v>-0.978965299820194</v>
      </c>
      <c r="IV69">
        <v>-0.0009990091014681097</v>
      </c>
      <c r="IW69">
        <v>2.104149348677739E-07</v>
      </c>
      <c r="IX69">
        <v>-7.744919442628664E-11</v>
      </c>
      <c r="IY69">
        <v>-0.2997322961878402</v>
      </c>
      <c r="IZ69">
        <v>-0.02716134682049196</v>
      </c>
      <c r="JA69">
        <v>0.00140419417660109</v>
      </c>
      <c r="JB69">
        <v>-1.682636133130545E-05</v>
      </c>
      <c r="JC69">
        <v>3</v>
      </c>
      <c r="JD69">
        <v>2001</v>
      </c>
      <c r="JE69">
        <v>1</v>
      </c>
      <c r="JF69">
        <v>25</v>
      </c>
      <c r="JG69">
        <v>-1264.3</v>
      </c>
      <c r="JH69">
        <v>-1264.6</v>
      </c>
      <c r="JI69">
        <v>1.14136</v>
      </c>
      <c r="JJ69">
        <v>2.6709</v>
      </c>
      <c r="JK69">
        <v>1.49658</v>
      </c>
      <c r="JL69">
        <v>2.38403</v>
      </c>
      <c r="JM69">
        <v>1.54907</v>
      </c>
      <c r="JN69">
        <v>2.36938</v>
      </c>
      <c r="JO69">
        <v>41.7699</v>
      </c>
      <c r="JP69">
        <v>14.4297</v>
      </c>
      <c r="JQ69">
        <v>18</v>
      </c>
      <c r="JR69">
        <v>493.968</v>
      </c>
      <c r="JS69">
        <v>462.76</v>
      </c>
      <c r="JT69">
        <v>23.4124</v>
      </c>
      <c r="JU69">
        <v>31.2249</v>
      </c>
      <c r="JV69">
        <v>30.0004</v>
      </c>
      <c r="JW69">
        <v>31.2604</v>
      </c>
      <c r="JX69">
        <v>31.2091</v>
      </c>
      <c r="JY69">
        <v>23.0246</v>
      </c>
      <c r="JZ69">
        <v>27.6675</v>
      </c>
      <c r="KA69">
        <v>0</v>
      </c>
      <c r="KB69">
        <v>23.3886</v>
      </c>
      <c r="KC69">
        <v>426.735</v>
      </c>
      <c r="KD69">
        <v>17.5267</v>
      </c>
      <c r="KE69">
        <v>100.237</v>
      </c>
      <c r="KF69">
        <v>99.8313</v>
      </c>
    </row>
    <row r="70" spans="1:292">
      <c r="A70">
        <v>50</v>
      </c>
      <c r="B70">
        <v>1686161783.1</v>
      </c>
      <c r="C70">
        <v>1417.599999904633</v>
      </c>
      <c r="D70" t="s">
        <v>533</v>
      </c>
      <c r="E70" t="s">
        <v>534</v>
      </c>
      <c r="F70">
        <v>5</v>
      </c>
      <c r="G70" t="s">
        <v>428</v>
      </c>
      <c r="H70">
        <v>1686161775.255172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427.4439399147007</v>
      </c>
      <c r="AJ70">
        <v>416.965406060606</v>
      </c>
      <c r="AK70">
        <v>0.006925820287947589</v>
      </c>
      <c r="AL70">
        <v>66.65959030394622</v>
      </c>
      <c r="AM70">
        <f>(AO70 - AN70 + DX70*1E3/(8.314*(DZ70+273.15)) * AQ70/DW70 * AP70) * DW70/(100*DK70) * 1000/(1000 - AO70)</f>
        <v>0</v>
      </c>
      <c r="AN70">
        <v>17.51362085404106</v>
      </c>
      <c r="AO70">
        <v>19.17445939393939</v>
      </c>
      <c r="AP70">
        <v>5.64153422428059E-06</v>
      </c>
      <c r="AQ70">
        <v>105.1270775011947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429</v>
      </c>
      <c r="AX70" t="s">
        <v>429</v>
      </c>
      <c r="AY70">
        <v>0</v>
      </c>
      <c r="AZ70">
        <v>0</v>
      </c>
      <c r="BA70">
        <f>1-AY70/AZ70</f>
        <v>0</v>
      </c>
      <c r="BB70">
        <v>0</v>
      </c>
      <c r="BC70" t="s">
        <v>429</v>
      </c>
      <c r="BD70" t="s">
        <v>429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429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1.65</v>
      </c>
      <c r="DL70">
        <v>0.5</v>
      </c>
      <c r="DM70" t="s">
        <v>430</v>
      </c>
      <c r="DN70">
        <v>2</v>
      </c>
      <c r="DO70" t="b">
        <v>1</v>
      </c>
      <c r="DP70">
        <v>1686161775.255172</v>
      </c>
      <c r="DQ70">
        <v>409.0207586206896</v>
      </c>
      <c r="DR70">
        <v>420.104172413793</v>
      </c>
      <c r="DS70">
        <v>19.17693793103449</v>
      </c>
      <c r="DT70">
        <v>17.51153448275862</v>
      </c>
      <c r="DU70">
        <v>410.3796206896552</v>
      </c>
      <c r="DV70">
        <v>19.59632068965517</v>
      </c>
      <c r="DW70">
        <v>499.9777931034483</v>
      </c>
      <c r="DX70">
        <v>90.33666551724137</v>
      </c>
      <c r="DY70">
        <v>0.09996644827586207</v>
      </c>
      <c r="DZ70">
        <v>26.81167586206897</v>
      </c>
      <c r="EA70">
        <v>28.01459310344827</v>
      </c>
      <c r="EB70">
        <v>999.9000000000002</v>
      </c>
      <c r="EC70">
        <v>0</v>
      </c>
      <c r="ED70">
        <v>0</v>
      </c>
      <c r="EE70">
        <v>9999.737931034484</v>
      </c>
      <c r="EF70">
        <v>0</v>
      </c>
      <c r="EG70">
        <v>1089.906896551724</v>
      </c>
      <c r="EH70">
        <v>-11.0833724137931</v>
      </c>
      <c r="EI70">
        <v>417.017827586207</v>
      </c>
      <c r="EJ70">
        <v>427.5920344827586</v>
      </c>
      <c r="EK70">
        <v>1.665408275862069</v>
      </c>
      <c r="EL70">
        <v>420.104172413793</v>
      </c>
      <c r="EM70">
        <v>17.51153448275862</v>
      </c>
      <c r="EN70">
        <v>1.732381379310345</v>
      </c>
      <c r="EO70">
        <v>1.581933793103449</v>
      </c>
      <c r="EP70">
        <v>15.18966206896552</v>
      </c>
      <c r="EQ70">
        <v>13.78393103448276</v>
      </c>
      <c r="ER70">
        <v>2000.024482758621</v>
      </c>
      <c r="ES70">
        <v>0.9800035172413794</v>
      </c>
      <c r="ET70">
        <v>0.01999658275862069</v>
      </c>
      <c r="EU70">
        <v>0</v>
      </c>
      <c r="EV70">
        <v>166.8765517241379</v>
      </c>
      <c r="EW70">
        <v>5.00078</v>
      </c>
      <c r="EX70">
        <v>5329.994137931035</v>
      </c>
      <c r="EY70">
        <v>16379.83793103448</v>
      </c>
      <c r="EZ70">
        <v>42.73034482758619</v>
      </c>
      <c r="FA70">
        <v>44.27344827586207</v>
      </c>
      <c r="FB70">
        <v>43.65489655172413</v>
      </c>
      <c r="FC70">
        <v>43.42662068965517</v>
      </c>
      <c r="FD70">
        <v>43.47617241379311</v>
      </c>
      <c r="FE70">
        <v>1955.13448275862</v>
      </c>
      <c r="FF70">
        <v>39.89000000000001</v>
      </c>
      <c r="FG70">
        <v>0</v>
      </c>
      <c r="FH70">
        <v>1686161783.6</v>
      </c>
      <c r="FI70">
        <v>0</v>
      </c>
      <c r="FJ70">
        <v>28.61202255998921</v>
      </c>
      <c r="FK70">
        <v>0.3147008772995132</v>
      </c>
      <c r="FL70">
        <v>-46.13611164200631</v>
      </c>
      <c r="FM70">
        <v>34068.27748948504</v>
      </c>
      <c r="FN70">
        <v>15</v>
      </c>
      <c r="FO70">
        <v>1686237652.1</v>
      </c>
      <c r="FP70" t="s">
        <v>431</v>
      </c>
      <c r="FQ70">
        <v>1686237637.6</v>
      </c>
      <c r="FR70">
        <v>1686237652.1</v>
      </c>
      <c r="FS70">
        <v>1</v>
      </c>
      <c r="FT70">
        <v>0.184</v>
      </c>
      <c r="FU70">
        <v>-0.079</v>
      </c>
      <c r="FV70">
        <v>-1.228</v>
      </c>
      <c r="FW70">
        <v>-0.379</v>
      </c>
      <c r="FX70">
        <v>962</v>
      </c>
      <c r="FY70">
        <v>1</v>
      </c>
      <c r="FZ70">
        <v>0.05</v>
      </c>
      <c r="GA70">
        <v>0.15</v>
      </c>
      <c r="GB70">
        <v>-3.97072206912239</v>
      </c>
      <c r="GC70">
        <v>-0.02219843594441852</v>
      </c>
      <c r="GD70">
        <v>34.13056390219739</v>
      </c>
      <c r="GE70">
        <v>1</v>
      </c>
      <c r="GF70">
        <v>0.858688432322104</v>
      </c>
      <c r="GG70">
        <v>0.003167096762632632</v>
      </c>
      <c r="GH70">
        <v>0.661242422828329</v>
      </c>
      <c r="GI70">
        <v>1</v>
      </c>
      <c r="GJ70">
        <v>2</v>
      </c>
      <c r="GK70">
        <v>2</v>
      </c>
      <c r="GL70" t="s">
        <v>432</v>
      </c>
      <c r="GM70">
        <v>3.10179</v>
      </c>
      <c r="GN70">
        <v>2.75818</v>
      </c>
      <c r="GO70">
        <v>0.08581999999999999</v>
      </c>
      <c r="GP70">
        <v>0.08777219999999999</v>
      </c>
      <c r="GQ70">
        <v>0.0935983</v>
      </c>
      <c r="GR70">
        <v>0.0868472</v>
      </c>
      <c r="GS70">
        <v>23472.7</v>
      </c>
      <c r="GT70">
        <v>23029.8</v>
      </c>
      <c r="GU70">
        <v>26230.7</v>
      </c>
      <c r="GV70">
        <v>25593.8</v>
      </c>
      <c r="GW70">
        <v>38153.4</v>
      </c>
      <c r="GX70">
        <v>35415.1</v>
      </c>
      <c r="GY70">
        <v>45868.4</v>
      </c>
      <c r="GZ70">
        <v>41966.6</v>
      </c>
      <c r="HA70">
        <v>1.86175</v>
      </c>
      <c r="HB70">
        <v>1.7905</v>
      </c>
      <c r="HC70">
        <v>0.0369102</v>
      </c>
      <c r="HD70">
        <v>0</v>
      </c>
      <c r="HE70">
        <v>27.4059</v>
      </c>
      <c r="HF70">
        <v>999.9</v>
      </c>
      <c r="HG70">
        <v>32.4</v>
      </c>
      <c r="HH70">
        <v>39.2</v>
      </c>
      <c r="HI70">
        <v>25.4739</v>
      </c>
      <c r="HJ70">
        <v>61.8378</v>
      </c>
      <c r="HK70">
        <v>27.9728</v>
      </c>
      <c r="HL70">
        <v>1</v>
      </c>
      <c r="HM70">
        <v>0.323031</v>
      </c>
      <c r="HN70">
        <v>3.36346</v>
      </c>
      <c r="HO70">
        <v>20.2736</v>
      </c>
      <c r="HP70">
        <v>5.2119</v>
      </c>
      <c r="HQ70">
        <v>11.98</v>
      </c>
      <c r="HR70">
        <v>4.9636</v>
      </c>
      <c r="HS70">
        <v>3.27397</v>
      </c>
      <c r="HT70">
        <v>9999</v>
      </c>
      <c r="HU70">
        <v>9999</v>
      </c>
      <c r="HV70">
        <v>9999</v>
      </c>
      <c r="HW70">
        <v>63.1</v>
      </c>
      <c r="HX70">
        <v>1.8639</v>
      </c>
      <c r="HY70">
        <v>1.86012</v>
      </c>
      <c r="HZ70">
        <v>1.8584</v>
      </c>
      <c r="IA70">
        <v>1.85978</v>
      </c>
      <c r="IB70">
        <v>1.85977</v>
      </c>
      <c r="IC70">
        <v>1.85836</v>
      </c>
      <c r="ID70">
        <v>1.85745</v>
      </c>
      <c r="IE70">
        <v>1.85233</v>
      </c>
      <c r="IF70">
        <v>0</v>
      </c>
      <c r="IG70">
        <v>0</v>
      </c>
      <c r="IH70">
        <v>0</v>
      </c>
      <c r="II70">
        <v>0</v>
      </c>
      <c r="IJ70" t="s">
        <v>433</v>
      </c>
      <c r="IK70" t="s">
        <v>434</v>
      </c>
      <c r="IL70" t="s">
        <v>435</v>
      </c>
      <c r="IM70" t="s">
        <v>435</v>
      </c>
      <c r="IN70" t="s">
        <v>435</v>
      </c>
      <c r="IO70" t="s">
        <v>435</v>
      </c>
      <c r="IP70">
        <v>0</v>
      </c>
      <c r="IQ70">
        <v>100</v>
      </c>
      <c r="IR70">
        <v>100</v>
      </c>
      <c r="IS70">
        <v>-1.359</v>
      </c>
      <c r="IT70">
        <v>-0.4194</v>
      </c>
      <c r="IU70">
        <v>-0.978965299820194</v>
      </c>
      <c r="IV70">
        <v>-0.0009990091014681097</v>
      </c>
      <c r="IW70">
        <v>2.104149348677739E-07</v>
      </c>
      <c r="IX70">
        <v>-7.744919442628664E-11</v>
      </c>
      <c r="IY70">
        <v>-0.2997322961878402</v>
      </c>
      <c r="IZ70">
        <v>-0.02716134682049196</v>
      </c>
      <c r="JA70">
        <v>0.00140419417660109</v>
      </c>
      <c r="JB70">
        <v>-1.682636133130545E-05</v>
      </c>
      <c r="JC70">
        <v>3</v>
      </c>
      <c r="JD70">
        <v>2001</v>
      </c>
      <c r="JE70">
        <v>1</v>
      </c>
      <c r="JF70">
        <v>25</v>
      </c>
      <c r="JG70">
        <v>-1264.2</v>
      </c>
      <c r="JH70">
        <v>-1264.5</v>
      </c>
      <c r="JI70">
        <v>1.16821</v>
      </c>
      <c r="JJ70">
        <v>2.6709</v>
      </c>
      <c r="JK70">
        <v>1.49658</v>
      </c>
      <c r="JL70">
        <v>2.38403</v>
      </c>
      <c r="JM70">
        <v>1.54907</v>
      </c>
      <c r="JN70">
        <v>2.39746</v>
      </c>
      <c r="JO70">
        <v>41.7699</v>
      </c>
      <c r="JP70">
        <v>14.421</v>
      </c>
      <c r="JQ70">
        <v>18</v>
      </c>
      <c r="JR70">
        <v>493.984</v>
      </c>
      <c r="JS70">
        <v>462.68</v>
      </c>
      <c r="JT70">
        <v>23.3969</v>
      </c>
      <c r="JU70">
        <v>31.2276</v>
      </c>
      <c r="JV70">
        <v>30.0005</v>
      </c>
      <c r="JW70">
        <v>31.2624</v>
      </c>
      <c r="JX70">
        <v>31.2111</v>
      </c>
      <c r="JY70">
        <v>23.5396</v>
      </c>
      <c r="JZ70">
        <v>27.6675</v>
      </c>
      <c r="KA70">
        <v>0</v>
      </c>
      <c r="KB70">
        <v>23.3708</v>
      </c>
      <c r="KC70">
        <v>440.137</v>
      </c>
      <c r="KD70">
        <v>17.5419</v>
      </c>
      <c r="KE70">
        <v>100.237</v>
      </c>
      <c r="KF70">
        <v>99.8306</v>
      </c>
    </row>
    <row r="71" spans="1:292">
      <c r="A71">
        <v>51</v>
      </c>
      <c r="B71">
        <v>1686161788.1</v>
      </c>
      <c r="C71">
        <v>1422.599999904633</v>
      </c>
      <c r="D71" t="s">
        <v>535</v>
      </c>
      <c r="E71" t="s">
        <v>536</v>
      </c>
      <c r="F71">
        <v>5</v>
      </c>
      <c r="G71" t="s">
        <v>428</v>
      </c>
      <c r="H71">
        <v>1686161780.332142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434.3165140860721</v>
      </c>
      <c r="AJ71">
        <v>420.005606060606</v>
      </c>
      <c r="AK71">
        <v>0.7419541267336449</v>
      </c>
      <c r="AL71">
        <v>66.65959030394622</v>
      </c>
      <c r="AM71">
        <f>(AO71 - AN71 + DX71*1E3/(8.314*(DZ71+273.15)) * AQ71/DW71 * AP71) * DW71/(100*DK71) * 1000/(1000 - AO71)</f>
        <v>0</v>
      </c>
      <c r="AN71">
        <v>17.51687966268656</v>
      </c>
      <c r="AO71">
        <v>19.17413393939394</v>
      </c>
      <c r="AP71">
        <v>-2.546123129932657E-06</v>
      </c>
      <c r="AQ71">
        <v>105.1270775011947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429</v>
      </c>
      <c r="AX71" t="s">
        <v>429</v>
      </c>
      <c r="AY71">
        <v>0</v>
      </c>
      <c r="AZ71">
        <v>0</v>
      </c>
      <c r="BA71">
        <f>1-AY71/AZ71</f>
        <v>0</v>
      </c>
      <c r="BB71">
        <v>0</v>
      </c>
      <c r="BC71" t="s">
        <v>429</v>
      </c>
      <c r="BD71" t="s">
        <v>429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429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1.65</v>
      </c>
      <c r="DL71">
        <v>0.5</v>
      </c>
      <c r="DM71" t="s">
        <v>430</v>
      </c>
      <c r="DN71">
        <v>2</v>
      </c>
      <c r="DO71" t="b">
        <v>1</v>
      </c>
      <c r="DP71">
        <v>1686161780.332142</v>
      </c>
      <c r="DQ71">
        <v>409.3794285714285</v>
      </c>
      <c r="DR71">
        <v>422.7849285714286</v>
      </c>
      <c r="DS71">
        <v>19.174775</v>
      </c>
      <c r="DT71">
        <v>17.51388214285714</v>
      </c>
      <c r="DU71">
        <v>410.7386428571429</v>
      </c>
      <c r="DV71">
        <v>19.594175</v>
      </c>
      <c r="DW71">
        <v>499.9640357142856</v>
      </c>
      <c r="DX71">
        <v>90.33571785714287</v>
      </c>
      <c r="DY71">
        <v>0.09999824285714286</v>
      </c>
      <c r="DZ71">
        <v>26.8126</v>
      </c>
      <c r="EA71">
        <v>28.01538928571428</v>
      </c>
      <c r="EB71">
        <v>999.9000000000002</v>
      </c>
      <c r="EC71">
        <v>0</v>
      </c>
      <c r="ED71">
        <v>0</v>
      </c>
      <c r="EE71">
        <v>9992.142857142857</v>
      </c>
      <c r="EF71">
        <v>0</v>
      </c>
      <c r="EG71">
        <v>1090.678928571429</v>
      </c>
      <c r="EH71">
        <v>-13.40545</v>
      </c>
      <c r="EI71">
        <v>417.3825714285715</v>
      </c>
      <c r="EJ71">
        <v>430.3215</v>
      </c>
      <c r="EK71">
        <v>1.660900357142857</v>
      </c>
      <c r="EL71">
        <v>422.7849285714286</v>
      </c>
      <c r="EM71">
        <v>17.51388214285714</v>
      </c>
      <c r="EN71">
        <v>1.732166785714286</v>
      </c>
      <c r="EO71">
        <v>1.582128571428571</v>
      </c>
      <c r="EP71">
        <v>15.18775</v>
      </c>
      <c r="EQ71">
        <v>13.78583214285714</v>
      </c>
      <c r="ER71">
        <v>2000.002857142857</v>
      </c>
      <c r="ES71">
        <v>0.9800032142857142</v>
      </c>
      <c r="ET71">
        <v>0.01999688571428571</v>
      </c>
      <c r="EU71">
        <v>0</v>
      </c>
      <c r="EV71">
        <v>167.3216785714286</v>
      </c>
      <c r="EW71">
        <v>5.00078</v>
      </c>
      <c r="EX71">
        <v>5339.959285714285</v>
      </c>
      <c r="EY71">
        <v>16379.66785714285</v>
      </c>
      <c r="EZ71">
        <v>42.72289285714284</v>
      </c>
      <c r="FA71">
        <v>44.26760714285713</v>
      </c>
      <c r="FB71">
        <v>43.67385714285714</v>
      </c>
      <c r="FC71">
        <v>43.42178571428571</v>
      </c>
      <c r="FD71">
        <v>43.45292857142856</v>
      </c>
      <c r="FE71">
        <v>1955.112857142857</v>
      </c>
      <c r="FF71">
        <v>39.89000000000001</v>
      </c>
      <c r="FG71">
        <v>0</v>
      </c>
      <c r="FH71">
        <v>1686161788.4</v>
      </c>
      <c r="FI71">
        <v>0</v>
      </c>
      <c r="FJ71">
        <v>28.68712063459984</v>
      </c>
      <c r="FK71">
        <v>0.3155870698617591</v>
      </c>
      <c r="FL71">
        <v>-46.32893057958171</v>
      </c>
      <c r="FM71">
        <v>34052.80063554298</v>
      </c>
      <c r="FN71">
        <v>15</v>
      </c>
      <c r="FO71">
        <v>1686237652.1</v>
      </c>
      <c r="FP71" t="s">
        <v>431</v>
      </c>
      <c r="FQ71">
        <v>1686237637.6</v>
      </c>
      <c r="FR71">
        <v>1686237652.1</v>
      </c>
      <c r="FS71">
        <v>1</v>
      </c>
      <c r="FT71">
        <v>0.184</v>
      </c>
      <c r="FU71">
        <v>-0.079</v>
      </c>
      <c r="FV71">
        <v>-1.228</v>
      </c>
      <c r="FW71">
        <v>-0.379</v>
      </c>
      <c r="FX71">
        <v>962</v>
      </c>
      <c r="FY71">
        <v>1</v>
      </c>
      <c r="FZ71">
        <v>0.05</v>
      </c>
      <c r="GA71">
        <v>0.15</v>
      </c>
      <c r="GB71">
        <v>-3.976923009322608</v>
      </c>
      <c r="GC71">
        <v>-0.02226139374720856</v>
      </c>
      <c r="GD71">
        <v>34.12312761142361</v>
      </c>
      <c r="GE71">
        <v>1</v>
      </c>
      <c r="GF71">
        <v>0.859090742568836</v>
      </c>
      <c r="GG71">
        <v>0.003170460575109447</v>
      </c>
      <c r="GH71">
        <v>0.6613187869906161</v>
      </c>
      <c r="GI71">
        <v>1</v>
      </c>
      <c r="GJ71">
        <v>2</v>
      </c>
      <c r="GK71">
        <v>2</v>
      </c>
      <c r="GL71" t="s">
        <v>432</v>
      </c>
      <c r="GM71">
        <v>3.10163</v>
      </c>
      <c r="GN71">
        <v>2.75799</v>
      </c>
      <c r="GO71">
        <v>0.0863815</v>
      </c>
      <c r="GP71">
        <v>0.0897177</v>
      </c>
      <c r="GQ71">
        <v>0.0935974</v>
      </c>
      <c r="GR71">
        <v>0.0868572</v>
      </c>
      <c r="GS71">
        <v>23458.1</v>
      </c>
      <c r="GT71">
        <v>22980.7</v>
      </c>
      <c r="GU71">
        <v>26230.5</v>
      </c>
      <c r="GV71">
        <v>25593.8</v>
      </c>
      <c r="GW71">
        <v>38153.3</v>
      </c>
      <c r="GX71">
        <v>35414.9</v>
      </c>
      <c r="GY71">
        <v>45868.1</v>
      </c>
      <c r="GZ71">
        <v>41966.5</v>
      </c>
      <c r="HA71">
        <v>1.8618</v>
      </c>
      <c r="HB71">
        <v>1.7905</v>
      </c>
      <c r="HC71">
        <v>0.0368804</v>
      </c>
      <c r="HD71">
        <v>0</v>
      </c>
      <c r="HE71">
        <v>27.4074</v>
      </c>
      <c r="HF71">
        <v>999.9</v>
      </c>
      <c r="HG71">
        <v>32.5</v>
      </c>
      <c r="HH71">
        <v>39.2</v>
      </c>
      <c r="HI71">
        <v>25.5545</v>
      </c>
      <c r="HJ71">
        <v>62.2678</v>
      </c>
      <c r="HK71">
        <v>28.1771</v>
      </c>
      <c r="HL71">
        <v>1</v>
      </c>
      <c r="HM71">
        <v>0.323318</v>
      </c>
      <c r="HN71">
        <v>3.38213</v>
      </c>
      <c r="HO71">
        <v>20.2729</v>
      </c>
      <c r="HP71">
        <v>5.21115</v>
      </c>
      <c r="HQ71">
        <v>11.98</v>
      </c>
      <c r="HR71">
        <v>4.96295</v>
      </c>
      <c r="HS71">
        <v>3.274</v>
      </c>
      <c r="HT71">
        <v>9999</v>
      </c>
      <c r="HU71">
        <v>9999</v>
      </c>
      <c r="HV71">
        <v>9999</v>
      </c>
      <c r="HW71">
        <v>63.1</v>
      </c>
      <c r="HX71">
        <v>1.86394</v>
      </c>
      <c r="HY71">
        <v>1.86014</v>
      </c>
      <c r="HZ71">
        <v>1.85842</v>
      </c>
      <c r="IA71">
        <v>1.85977</v>
      </c>
      <c r="IB71">
        <v>1.85977</v>
      </c>
      <c r="IC71">
        <v>1.85837</v>
      </c>
      <c r="ID71">
        <v>1.85745</v>
      </c>
      <c r="IE71">
        <v>1.85232</v>
      </c>
      <c r="IF71">
        <v>0</v>
      </c>
      <c r="IG71">
        <v>0</v>
      </c>
      <c r="IH71">
        <v>0</v>
      </c>
      <c r="II71">
        <v>0</v>
      </c>
      <c r="IJ71" t="s">
        <v>433</v>
      </c>
      <c r="IK71" t="s">
        <v>434</v>
      </c>
      <c r="IL71" t="s">
        <v>435</v>
      </c>
      <c r="IM71" t="s">
        <v>435</v>
      </c>
      <c r="IN71" t="s">
        <v>435</v>
      </c>
      <c r="IO71" t="s">
        <v>435</v>
      </c>
      <c r="IP71">
        <v>0</v>
      </c>
      <c r="IQ71">
        <v>100</v>
      </c>
      <c r="IR71">
        <v>100</v>
      </c>
      <c r="IS71">
        <v>-1.362</v>
      </c>
      <c r="IT71">
        <v>-0.4194</v>
      </c>
      <c r="IU71">
        <v>-0.978965299820194</v>
      </c>
      <c r="IV71">
        <v>-0.0009990091014681097</v>
      </c>
      <c r="IW71">
        <v>2.104149348677739E-07</v>
      </c>
      <c r="IX71">
        <v>-7.744919442628664E-11</v>
      </c>
      <c r="IY71">
        <v>-0.2997322961878402</v>
      </c>
      <c r="IZ71">
        <v>-0.02716134682049196</v>
      </c>
      <c r="JA71">
        <v>0.00140419417660109</v>
      </c>
      <c r="JB71">
        <v>-1.682636133130545E-05</v>
      </c>
      <c r="JC71">
        <v>3</v>
      </c>
      <c r="JD71">
        <v>2001</v>
      </c>
      <c r="JE71">
        <v>1</v>
      </c>
      <c r="JF71">
        <v>25</v>
      </c>
      <c r="JG71">
        <v>-1264.2</v>
      </c>
      <c r="JH71">
        <v>-1264.4</v>
      </c>
      <c r="JI71">
        <v>1.19995</v>
      </c>
      <c r="JJ71">
        <v>2.65503</v>
      </c>
      <c r="JK71">
        <v>1.49658</v>
      </c>
      <c r="JL71">
        <v>2.38403</v>
      </c>
      <c r="JM71">
        <v>1.54907</v>
      </c>
      <c r="JN71">
        <v>2.43164</v>
      </c>
      <c r="JO71">
        <v>41.7961</v>
      </c>
      <c r="JP71">
        <v>14.4297</v>
      </c>
      <c r="JQ71">
        <v>18</v>
      </c>
      <c r="JR71">
        <v>494.029</v>
      </c>
      <c r="JS71">
        <v>462.699</v>
      </c>
      <c r="JT71">
        <v>23.3748</v>
      </c>
      <c r="JU71">
        <v>31.2301</v>
      </c>
      <c r="JV71">
        <v>30.0004</v>
      </c>
      <c r="JW71">
        <v>31.2645</v>
      </c>
      <c r="JX71">
        <v>31.2135</v>
      </c>
      <c r="JY71">
        <v>24.2521</v>
      </c>
      <c r="JZ71">
        <v>27.6675</v>
      </c>
      <c r="KA71">
        <v>0</v>
      </c>
      <c r="KB71">
        <v>23.3645</v>
      </c>
      <c r="KC71">
        <v>460.309</v>
      </c>
      <c r="KD71">
        <v>17.5531</v>
      </c>
      <c r="KE71">
        <v>100.236</v>
      </c>
      <c r="KF71">
        <v>99.8305</v>
      </c>
    </row>
    <row r="72" spans="1:292">
      <c r="A72">
        <v>52</v>
      </c>
      <c r="B72">
        <v>1686161793.1</v>
      </c>
      <c r="C72">
        <v>1427.599999904633</v>
      </c>
      <c r="D72" t="s">
        <v>537</v>
      </c>
      <c r="E72" t="s">
        <v>538</v>
      </c>
      <c r="F72">
        <v>5</v>
      </c>
      <c r="G72" t="s">
        <v>428</v>
      </c>
      <c r="H72">
        <v>1686161785.6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448.7010955785339</v>
      </c>
      <c r="AJ72">
        <v>428.7757393939394</v>
      </c>
      <c r="AK72">
        <v>1.869570805031326</v>
      </c>
      <c r="AL72">
        <v>66.65959030394622</v>
      </c>
      <c r="AM72">
        <f>(AO72 - AN72 + DX72*1E3/(8.314*(DZ72+273.15)) * AQ72/DW72 * AP72) * DW72/(100*DK72) * 1000/(1000 - AO72)</f>
        <v>0</v>
      </c>
      <c r="AN72">
        <v>17.52338871172126</v>
      </c>
      <c r="AO72">
        <v>19.17465212121212</v>
      </c>
      <c r="AP72">
        <v>6.435514191913059E-07</v>
      </c>
      <c r="AQ72">
        <v>105.1270775011947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429</v>
      </c>
      <c r="AX72" t="s">
        <v>429</v>
      </c>
      <c r="AY72">
        <v>0</v>
      </c>
      <c r="AZ72">
        <v>0</v>
      </c>
      <c r="BA72">
        <f>1-AY72/AZ72</f>
        <v>0</v>
      </c>
      <c r="BB72">
        <v>0</v>
      </c>
      <c r="BC72" t="s">
        <v>429</v>
      </c>
      <c r="BD72" t="s">
        <v>429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429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1.65</v>
      </c>
      <c r="DL72">
        <v>0.5</v>
      </c>
      <c r="DM72" t="s">
        <v>430</v>
      </c>
      <c r="DN72">
        <v>2</v>
      </c>
      <c r="DO72" t="b">
        <v>1</v>
      </c>
      <c r="DP72">
        <v>1686161785.6</v>
      </c>
      <c r="DQ72">
        <v>411.9483703703704</v>
      </c>
      <c r="DR72">
        <v>430.4837037037037</v>
      </c>
      <c r="DS72">
        <v>19.17423333333333</v>
      </c>
      <c r="DT72">
        <v>17.51802222222222</v>
      </c>
      <c r="DU72">
        <v>413.3097037037037</v>
      </c>
      <c r="DV72">
        <v>19.59363333333333</v>
      </c>
      <c r="DW72">
        <v>499.9791481481482</v>
      </c>
      <c r="DX72">
        <v>90.3341148148148</v>
      </c>
      <c r="DY72">
        <v>0.1000536851851852</v>
      </c>
      <c r="DZ72">
        <v>26.81241481481482</v>
      </c>
      <c r="EA72">
        <v>28.00992592592593</v>
      </c>
      <c r="EB72">
        <v>999.9000000000001</v>
      </c>
      <c r="EC72">
        <v>0</v>
      </c>
      <c r="ED72">
        <v>0</v>
      </c>
      <c r="EE72">
        <v>9986.878518518517</v>
      </c>
      <c r="EF72">
        <v>0</v>
      </c>
      <c r="EG72">
        <v>1091.851481481481</v>
      </c>
      <c r="EH72">
        <v>-18.53538518518518</v>
      </c>
      <c r="EI72">
        <v>420.0014814814814</v>
      </c>
      <c r="EJ72">
        <v>438.1595185185186</v>
      </c>
      <c r="EK72">
        <v>1.65621</v>
      </c>
      <c r="EL72">
        <v>430.4837037037037</v>
      </c>
      <c r="EM72">
        <v>17.51802222222222</v>
      </c>
      <c r="EN72">
        <v>1.732086666666666</v>
      </c>
      <c r="EO72">
        <v>1.582474814814815</v>
      </c>
      <c r="EP72">
        <v>15.18702592592593</v>
      </c>
      <c r="EQ72">
        <v>13.78919629629629</v>
      </c>
      <c r="ER72">
        <v>1999.99</v>
      </c>
      <c r="ES72">
        <v>0.980003</v>
      </c>
      <c r="ET72">
        <v>0.0199971</v>
      </c>
      <c r="EU72">
        <v>0</v>
      </c>
      <c r="EV72">
        <v>167.7977407407407</v>
      </c>
      <c r="EW72">
        <v>5.00078</v>
      </c>
      <c r="EX72">
        <v>5349.769259259258</v>
      </c>
      <c r="EY72">
        <v>16379.55555555555</v>
      </c>
      <c r="EZ72">
        <v>42.72425925925926</v>
      </c>
      <c r="FA72">
        <v>44.27514814814814</v>
      </c>
      <c r="FB72">
        <v>43.70814814814815</v>
      </c>
      <c r="FC72">
        <v>43.42814814814815</v>
      </c>
      <c r="FD72">
        <v>43.46981481481481</v>
      </c>
      <c r="FE72">
        <v>1955.1</v>
      </c>
      <c r="FF72">
        <v>39.89000000000001</v>
      </c>
      <c r="FG72">
        <v>0</v>
      </c>
      <c r="FH72">
        <v>1686161793.2</v>
      </c>
      <c r="FI72">
        <v>0</v>
      </c>
      <c r="FJ72">
        <v>28.76227442095341</v>
      </c>
      <c r="FK72">
        <v>0.3164740644132192</v>
      </c>
      <c r="FL72">
        <v>-46.5214602772583</v>
      </c>
      <c r="FM72">
        <v>34037.3446144627</v>
      </c>
      <c r="FN72">
        <v>15</v>
      </c>
      <c r="FO72">
        <v>1686237652.1</v>
      </c>
      <c r="FP72" t="s">
        <v>431</v>
      </c>
      <c r="FQ72">
        <v>1686237637.6</v>
      </c>
      <c r="FR72">
        <v>1686237652.1</v>
      </c>
      <c r="FS72">
        <v>1</v>
      </c>
      <c r="FT72">
        <v>0.184</v>
      </c>
      <c r="FU72">
        <v>-0.079</v>
      </c>
      <c r="FV72">
        <v>-1.228</v>
      </c>
      <c r="FW72">
        <v>-0.379</v>
      </c>
      <c r="FX72">
        <v>962</v>
      </c>
      <c r="FY72">
        <v>1</v>
      </c>
      <c r="FZ72">
        <v>0.05</v>
      </c>
      <c r="GA72">
        <v>0.15</v>
      </c>
      <c r="GB72">
        <v>-3.990973458035735</v>
      </c>
      <c r="GC72">
        <v>-0.02241274886086149</v>
      </c>
      <c r="GD72">
        <v>34.11604390565897</v>
      </c>
      <c r="GE72">
        <v>1</v>
      </c>
      <c r="GF72">
        <v>0.8596231696513309</v>
      </c>
      <c r="GG72">
        <v>0.003174900244208812</v>
      </c>
      <c r="GH72">
        <v>0.6614160579567638</v>
      </c>
      <c r="GI72">
        <v>1</v>
      </c>
      <c r="GJ72">
        <v>2</v>
      </c>
      <c r="GK72">
        <v>2</v>
      </c>
      <c r="GL72" t="s">
        <v>432</v>
      </c>
      <c r="GM72">
        <v>3.10178</v>
      </c>
      <c r="GN72">
        <v>2.758</v>
      </c>
      <c r="GO72">
        <v>0.0878125</v>
      </c>
      <c r="GP72">
        <v>0.0920972</v>
      </c>
      <c r="GQ72">
        <v>0.093601</v>
      </c>
      <c r="GR72">
        <v>0.0868767</v>
      </c>
      <c r="GS72">
        <v>23421.4</v>
      </c>
      <c r="GT72">
        <v>22920.5</v>
      </c>
      <c r="GU72">
        <v>26230.6</v>
      </c>
      <c r="GV72">
        <v>25593.6</v>
      </c>
      <c r="GW72">
        <v>38153.2</v>
      </c>
      <c r="GX72">
        <v>35414.1</v>
      </c>
      <c r="GY72">
        <v>45868</v>
      </c>
      <c r="GZ72">
        <v>41966.2</v>
      </c>
      <c r="HA72">
        <v>1.86182</v>
      </c>
      <c r="HB72">
        <v>1.79055</v>
      </c>
      <c r="HC72">
        <v>0.0363812</v>
      </c>
      <c r="HD72">
        <v>0</v>
      </c>
      <c r="HE72">
        <v>27.4086</v>
      </c>
      <c r="HF72">
        <v>999.9</v>
      </c>
      <c r="HG72">
        <v>32.5</v>
      </c>
      <c r="HH72">
        <v>39.2</v>
      </c>
      <c r="HI72">
        <v>25.5521</v>
      </c>
      <c r="HJ72">
        <v>62.1578</v>
      </c>
      <c r="HK72">
        <v>28.117</v>
      </c>
      <c r="HL72">
        <v>1</v>
      </c>
      <c r="HM72">
        <v>0.323394</v>
      </c>
      <c r="HN72">
        <v>3.35516</v>
      </c>
      <c r="HO72">
        <v>20.2737</v>
      </c>
      <c r="HP72">
        <v>5.21235</v>
      </c>
      <c r="HQ72">
        <v>11.98</v>
      </c>
      <c r="HR72">
        <v>4.9635</v>
      </c>
      <c r="HS72">
        <v>3.27418</v>
      </c>
      <c r="HT72">
        <v>9999</v>
      </c>
      <c r="HU72">
        <v>9999</v>
      </c>
      <c r="HV72">
        <v>9999</v>
      </c>
      <c r="HW72">
        <v>63.1</v>
      </c>
      <c r="HX72">
        <v>1.8639</v>
      </c>
      <c r="HY72">
        <v>1.86017</v>
      </c>
      <c r="HZ72">
        <v>1.85841</v>
      </c>
      <c r="IA72">
        <v>1.85977</v>
      </c>
      <c r="IB72">
        <v>1.85976</v>
      </c>
      <c r="IC72">
        <v>1.85837</v>
      </c>
      <c r="ID72">
        <v>1.85744</v>
      </c>
      <c r="IE72">
        <v>1.85234</v>
      </c>
      <c r="IF72">
        <v>0</v>
      </c>
      <c r="IG72">
        <v>0</v>
      </c>
      <c r="IH72">
        <v>0</v>
      </c>
      <c r="II72">
        <v>0</v>
      </c>
      <c r="IJ72" t="s">
        <v>433</v>
      </c>
      <c r="IK72" t="s">
        <v>434</v>
      </c>
      <c r="IL72" t="s">
        <v>435</v>
      </c>
      <c r="IM72" t="s">
        <v>435</v>
      </c>
      <c r="IN72" t="s">
        <v>435</v>
      </c>
      <c r="IO72" t="s">
        <v>435</v>
      </c>
      <c r="IP72">
        <v>0</v>
      </c>
      <c r="IQ72">
        <v>100</v>
      </c>
      <c r="IR72">
        <v>100</v>
      </c>
      <c r="IS72">
        <v>-1.369</v>
      </c>
      <c r="IT72">
        <v>-0.4194</v>
      </c>
      <c r="IU72">
        <v>-0.978965299820194</v>
      </c>
      <c r="IV72">
        <v>-0.0009990091014681097</v>
      </c>
      <c r="IW72">
        <v>2.104149348677739E-07</v>
      </c>
      <c r="IX72">
        <v>-7.744919442628664E-11</v>
      </c>
      <c r="IY72">
        <v>-0.2997322961878402</v>
      </c>
      <c r="IZ72">
        <v>-0.02716134682049196</v>
      </c>
      <c r="JA72">
        <v>0.00140419417660109</v>
      </c>
      <c r="JB72">
        <v>-1.682636133130545E-05</v>
      </c>
      <c r="JC72">
        <v>3</v>
      </c>
      <c r="JD72">
        <v>2001</v>
      </c>
      <c r="JE72">
        <v>1</v>
      </c>
      <c r="JF72">
        <v>25</v>
      </c>
      <c r="JG72">
        <v>-1264.1</v>
      </c>
      <c r="JH72">
        <v>-1264.3</v>
      </c>
      <c r="JI72">
        <v>1.23779</v>
      </c>
      <c r="JJ72">
        <v>2.65991</v>
      </c>
      <c r="JK72">
        <v>1.49658</v>
      </c>
      <c r="JL72">
        <v>2.38403</v>
      </c>
      <c r="JM72">
        <v>1.54907</v>
      </c>
      <c r="JN72">
        <v>2.45117</v>
      </c>
      <c r="JO72">
        <v>41.7699</v>
      </c>
      <c r="JP72">
        <v>14.4297</v>
      </c>
      <c r="JQ72">
        <v>18</v>
      </c>
      <c r="JR72">
        <v>494.061</v>
      </c>
      <c r="JS72">
        <v>462.747</v>
      </c>
      <c r="JT72">
        <v>23.3622</v>
      </c>
      <c r="JU72">
        <v>31.2328</v>
      </c>
      <c r="JV72">
        <v>30.0002</v>
      </c>
      <c r="JW72">
        <v>31.2667</v>
      </c>
      <c r="JX72">
        <v>31.2158</v>
      </c>
      <c r="JY72">
        <v>24.933</v>
      </c>
      <c r="JZ72">
        <v>27.6675</v>
      </c>
      <c r="KA72">
        <v>0</v>
      </c>
      <c r="KB72">
        <v>23.3596</v>
      </c>
      <c r="KC72">
        <v>473.776</v>
      </c>
      <c r="KD72">
        <v>17.5659</v>
      </c>
      <c r="KE72">
        <v>100.236</v>
      </c>
      <c r="KF72">
        <v>99.8297</v>
      </c>
    </row>
    <row r="73" spans="1:292">
      <c r="A73">
        <v>53</v>
      </c>
      <c r="B73">
        <v>1686161798.1</v>
      </c>
      <c r="C73">
        <v>1432.599999904633</v>
      </c>
      <c r="D73" t="s">
        <v>539</v>
      </c>
      <c r="E73" t="s">
        <v>540</v>
      </c>
      <c r="F73">
        <v>5</v>
      </c>
      <c r="G73" t="s">
        <v>428</v>
      </c>
      <c r="H73">
        <v>1686161790.314285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464.7156841312809</v>
      </c>
      <c r="AJ73">
        <v>441.2770969696969</v>
      </c>
      <c r="AK73">
        <v>2.559210467126978</v>
      </c>
      <c r="AL73">
        <v>66.65959030394622</v>
      </c>
      <c r="AM73">
        <f>(AO73 - AN73 + DX73*1E3/(8.314*(DZ73+273.15)) * AQ73/DW73 * AP73) * DW73/(100*DK73) * 1000/(1000 - AO73)</f>
        <v>0</v>
      </c>
      <c r="AN73">
        <v>17.52849467725767</v>
      </c>
      <c r="AO73">
        <v>19.17558727272727</v>
      </c>
      <c r="AP73">
        <v>9.815750212780671E-07</v>
      </c>
      <c r="AQ73">
        <v>105.1270775011947</v>
      </c>
      <c r="AR73">
        <v>0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429</v>
      </c>
      <c r="AX73" t="s">
        <v>429</v>
      </c>
      <c r="AY73">
        <v>0</v>
      </c>
      <c r="AZ73">
        <v>0</v>
      </c>
      <c r="BA73">
        <f>1-AY73/AZ73</f>
        <v>0</v>
      </c>
      <c r="BB73">
        <v>0</v>
      </c>
      <c r="BC73" t="s">
        <v>429</v>
      </c>
      <c r="BD73" t="s">
        <v>429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429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1.65</v>
      </c>
      <c r="DL73">
        <v>0.5</v>
      </c>
      <c r="DM73" t="s">
        <v>430</v>
      </c>
      <c r="DN73">
        <v>2</v>
      </c>
      <c r="DO73" t="b">
        <v>1</v>
      </c>
      <c r="DP73">
        <v>1686161790.314285</v>
      </c>
      <c r="DQ73">
        <v>417.8768928571429</v>
      </c>
      <c r="DR73">
        <v>442.4436428571429</v>
      </c>
      <c r="DS73">
        <v>19.17475</v>
      </c>
      <c r="DT73">
        <v>17.52261071428572</v>
      </c>
      <c r="DU73">
        <v>419.2433214285714</v>
      </c>
      <c r="DV73">
        <v>19.59415</v>
      </c>
      <c r="DW73">
        <v>499.9912142857143</v>
      </c>
      <c r="DX73">
        <v>90.33366071428573</v>
      </c>
      <c r="DY73">
        <v>0.1000346321428572</v>
      </c>
      <c r="DZ73">
        <v>26.81149285714286</v>
      </c>
      <c r="EA73">
        <v>28.00300714285714</v>
      </c>
      <c r="EB73">
        <v>999.9000000000002</v>
      </c>
      <c r="EC73">
        <v>0</v>
      </c>
      <c r="ED73">
        <v>0</v>
      </c>
      <c r="EE73">
        <v>9995.155357142858</v>
      </c>
      <c r="EF73">
        <v>0</v>
      </c>
      <c r="EG73">
        <v>1092.668214285714</v>
      </c>
      <c r="EH73">
        <v>-24.56691071428572</v>
      </c>
      <c r="EI73">
        <v>426.0461071428572</v>
      </c>
      <c r="EJ73">
        <v>450.3348571428572</v>
      </c>
      <c r="EK73">
        <v>1.652145714285714</v>
      </c>
      <c r="EL73">
        <v>442.4436428571429</v>
      </c>
      <c r="EM73">
        <v>17.52261071428572</v>
      </c>
      <c r="EN73">
        <v>1.732125</v>
      </c>
      <c r="EO73">
        <v>1.582881071428571</v>
      </c>
      <c r="EP73">
        <v>15.187375</v>
      </c>
      <c r="EQ73">
        <v>13.79315714285714</v>
      </c>
      <c r="ER73">
        <v>2000.015</v>
      </c>
      <c r="ES73">
        <v>0.9800032142857142</v>
      </c>
      <c r="ET73">
        <v>0.01999688571428571</v>
      </c>
      <c r="EU73">
        <v>0</v>
      </c>
      <c r="EV73">
        <v>168.1498214285714</v>
      </c>
      <c r="EW73">
        <v>5.00078</v>
      </c>
      <c r="EX73">
        <v>5357.355357142857</v>
      </c>
      <c r="EY73">
        <v>16379.77857142857</v>
      </c>
      <c r="EZ73">
        <v>42.72071428571428</v>
      </c>
      <c r="FA73">
        <v>44.27875</v>
      </c>
      <c r="FB73">
        <v>43.67842857142856</v>
      </c>
      <c r="FC73">
        <v>43.424</v>
      </c>
      <c r="FD73">
        <v>43.46417857142858</v>
      </c>
      <c r="FE73">
        <v>1955.125</v>
      </c>
      <c r="FF73">
        <v>39.89000000000001</v>
      </c>
      <c r="FG73">
        <v>0</v>
      </c>
      <c r="FH73">
        <v>1686161798.6</v>
      </c>
      <c r="FI73">
        <v>0</v>
      </c>
      <c r="FJ73">
        <v>28.84685638247763</v>
      </c>
      <c r="FK73">
        <v>0.3174724315637933</v>
      </c>
      <c r="FL73">
        <v>-46.7377211984179</v>
      </c>
      <c r="FM73">
        <v>34019.98069201266</v>
      </c>
      <c r="FN73">
        <v>15</v>
      </c>
      <c r="FO73">
        <v>1686237652.1</v>
      </c>
      <c r="FP73" t="s">
        <v>431</v>
      </c>
      <c r="FQ73">
        <v>1686237637.6</v>
      </c>
      <c r="FR73">
        <v>1686237652.1</v>
      </c>
      <c r="FS73">
        <v>1</v>
      </c>
      <c r="FT73">
        <v>0.184</v>
      </c>
      <c r="FU73">
        <v>-0.079</v>
      </c>
      <c r="FV73">
        <v>-1.228</v>
      </c>
      <c r="FW73">
        <v>-0.379</v>
      </c>
      <c r="FX73">
        <v>962</v>
      </c>
      <c r="FY73">
        <v>1</v>
      </c>
      <c r="FZ73">
        <v>0.05</v>
      </c>
      <c r="GA73">
        <v>0.15</v>
      </c>
      <c r="GB73">
        <v>-4.004309383298586</v>
      </c>
      <c r="GC73">
        <v>-0.02255892455061539</v>
      </c>
      <c r="GD73">
        <v>34.11265033797157</v>
      </c>
      <c r="GE73">
        <v>1</v>
      </c>
      <c r="GF73">
        <v>0.8600196500869207</v>
      </c>
      <c r="GG73">
        <v>0.003178197649565913</v>
      </c>
      <c r="GH73">
        <v>0.6614858028412438</v>
      </c>
      <c r="GI73">
        <v>1</v>
      </c>
      <c r="GJ73">
        <v>2</v>
      </c>
      <c r="GK73">
        <v>2</v>
      </c>
      <c r="GL73" t="s">
        <v>432</v>
      </c>
      <c r="GM73">
        <v>3.10165</v>
      </c>
      <c r="GN73">
        <v>2.75825</v>
      </c>
      <c r="GO73">
        <v>0.0897661</v>
      </c>
      <c r="GP73">
        <v>0.0946087</v>
      </c>
      <c r="GQ73">
        <v>0.0936042</v>
      </c>
      <c r="GR73">
        <v>0.086898</v>
      </c>
      <c r="GS73">
        <v>23371</v>
      </c>
      <c r="GT73">
        <v>22857.1</v>
      </c>
      <c r="GU73">
        <v>26230.3</v>
      </c>
      <c r="GV73">
        <v>25593.6</v>
      </c>
      <c r="GW73">
        <v>38153</v>
      </c>
      <c r="GX73">
        <v>35413.6</v>
      </c>
      <c r="GY73">
        <v>45867.6</v>
      </c>
      <c r="GZ73">
        <v>41966.2</v>
      </c>
      <c r="HA73">
        <v>1.8618</v>
      </c>
      <c r="HB73">
        <v>1.79058</v>
      </c>
      <c r="HC73">
        <v>0.0359118</v>
      </c>
      <c r="HD73">
        <v>0</v>
      </c>
      <c r="HE73">
        <v>27.4106</v>
      </c>
      <c r="HF73">
        <v>999.9</v>
      </c>
      <c r="HG73">
        <v>32.5</v>
      </c>
      <c r="HH73">
        <v>39.2</v>
      </c>
      <c r="HI73">
        <v>25.5545</v>
      </c>
      <c r="HJ73">
        <v>62.1678</v>
      </c>
      <c r="HK73">
        <v>28.1691</v>
      </c>
      <c r="HL73">
        <v>1</v>
      </c>
      <c r="HM73">
        <v>0.323516</v>
      </c>
      <c r="HN73">
        <v>3.34195</v>
      </c>
      <c r="HO73">
        <v>20.274</v>
      </c>
      <c r="HP73">
        <v>5.2116</v>
      </c>
      <c r="HQ73">
        <v>11.98</v>
      </c>
      <c r="HR73">
        <v>4.9634</v>
      </c>
      <c r="HS73">
        <v>3.27393</v>
      </c>
      <c r="HT73">
        <v>9999</v>
      </c>
      <c r="HU73">
        <v>9999</v>
      </c>
      <c r="HV73">
        <v>9999</v>
      </c>
      <c r="HW73">
        <v>63.1</v>
      </c>
      <c r="HX73">
        <v>1.86393</v>
      </c>
      <c r="HY73">
        <v>1.86015</v>
      </c>
      <c r="HZ73">
        <v>1.85842</v>
      </c>
      <c r="IA73">
        <v>1.85978</v>
      </c>
      <c r="IB73">
        <v>1.85977</v>
      </c>
      <c r="IC73">
        <v>1.85837</v>
      </c>
      <c r="ID73">
        <v>1.85745</v>
      </c>
      <c r="IE73">
        <v>1.85233</v>
      </c>
      <c r="IF73">
        <v>0</v>
      </c>
      <c r="IG73">
        <v>0</v>
      </c>
      <c r="IH73">
        <v>0</v>
      </c>
      <c r="II73">
        <v>0</v>
      </c>
      <c r="IJ73" t="s">
        <v>433</v>
      </c>
      <c r="IK73" t="s">
        <v>434</v>
      </c>
      <c r="IL73" t="s">
        <v>435</v>
      </c>
      <c r="IM73" t="s">
        <v>435</v>
      </c>
      <c r="IN73" t="s">
        <v>435</v>
      </c>
      <c r="IO73" t="s">
        <v>435</v>
      </c>
      <c r="IP73">
        <v>0</v>
      </c>
      <c r="IQ73">
        <v>100</v>
      </c>
      <c r="IR73">
        <v>100</v>
      </c>
      <c r="IS73">
        <v>-1.38</v>
      </c>
      <c r="IT73">
        <v>-0.4194</v>
      </c>
      <c r="IU73">
        <v>-0.978965299820194</v>
      </c>
      <c r="IV73">
        <v>-0.0009990091014681097</v>
      </c>
      <c r="IW73">
        <v>2.104149348677739E-07</v>
      </c>
      <c r="IX73">
        <v>-7.744919442628664E-11</v>
      </c>
      <c r="IY73">
        <v>-0.2997322961878402</v>
      </c>
      <c r="IZ73">
        <v>-0.02716134682049196</v>
      </c>
      <c r="JA73">
        <v>0.00140419417660109</v>
      </c>
      <c r="JB73">
        <v>-1.682636133130545E-05</v>
      </c>
      <c r="JC73">
        <v>3</v>
      </c>
      <c r="JD73">
        <v>2001</v>
      </c>
      <c r="JE73">
        <v>1</v>
      </c>
      <c r="JF73">
        <v>25</v>
      </c>
      <c r="JG73">
        <v>-1264</v>
      </c>
      <c r="JH73">
        <v>-1264.2</v>
      </c>
      <c r="JI73">
        <v>1.27075</v>
      </c>
      <c r="JJ73">
        <v>2.66479</v>
      </c>
      <c r="JK73">
        <v>1.49658</v>
      </c>
      <c r="JL73">
        <v>2.38403</v>
      </c>
      <c r="JM73">
        <v>1.54907</v>
      </c>
      <c r="JN73">
        <v>2.34497</v>
      </c>
      <c r="JO73">
        <v>41.7699</v>
      </c>
      <c r="JP73">
        <v>14.4122</v>
      </c>
      <c r="JQ73">
        <v>18</v>
      </c>
      <c r="JR73">
        <v>494.063</v>
      </c>
      <c r="JS73">
        <v>462.778</v>
      </c>
      <c r="JT73">
        <v>23.3567</v>
      </c>
      <c r="JU73">
        <v>31.2347</v>
      </c>
      <c r="JV73">
        <v>30.0003</v>
      </c>
      <c r="JW73">
        <v>31.2691</v>
      </c>
      <c r="JX73">
        <v>31.2177</v>
      </c>
      <c r="JY73">
        <v>25.6722</v>
      </c>
      <c r="JZ73">
        <v>27.6675</v>
      </c>
      <c r="KA73">
        <v>0</v>
      </c>
      <c r="KB73">
        <v>23.3912</v>
      </c>
      <c r="KC73">
        <v>493.892</v>
      </c>
      <c r="KD73">
        <v>17.5741</v>
      </c>
      <c r="KE73">
        <v>100.235</v>
      </c>
      <c r="KF73">
        <v>99.82989999999999</v>
      </c>
    </row>
    <row r="74" spans="1:292">
      <c r="A74">
        <v>54</v>
      </c>
      <c r="B74">
        <v>1686161803.1</v>
      </c>
      <c r="C74">
        <v>1437.599999904633</v>
      </c>
      <c r="D74" t="s">
        <v>541</v>
      </c>
      <c r="E74" t="s">
        <v>542</v>
      </c>
      <c r="F74">
        <v>5</v>
      </c>
      <c r="G74" t="s">
        <v>428</v>
      </c>
      <c r="H74">
        <v>1686161795.6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481.6964692246244</v>
      </c>
      <c r="AJ74">
        <v>455.8934606060604</v>
      </c>
      <c r="AK74">
        <v>2.951619682987241</v>
      </c>
      <c r="AL74">
        <v>66.65959030394622</v>
      </c>
      <c r="AM74">
        <f>(AO74 - AN74 + DX74*1E3/(8.314*(DZ74+273.15)) * AQ74/DW74 * AP74) * DW74/(100*DK74) * 1000/(1000 - AO74)</f>
        <v>0</v>
      </c>
      <c r="AN74">
        <v>17.53323789287821</v>
      </c>
      <c r="AO74">
        <v>19.1813806060606</v>
      </c>
      <c r="AP74">
        <v>2.470055748682451E-05</v>
      </c>
      <c r="AQ74">
        <v>105.1270775011947</v>
      </c>
      <c r="AR74">
        <v>0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429</v>
      </c>
      <c r="AX74" t="s">
        <v>429</v>
      </c>
      <c r="AY74">
        <v>0</v>
      </c>
      <c r="AZ74">
        <v>0</v>
      </c>
      <c r="BA74">
        <f>1-AY74/AZ74</f>
        <v>0</v>
      </c>
      <c r="BB74">
        <v>0</v>
      </c>
      <c r="BC74" t="s">
        <v>429</v>
      </c>
      <c r="BD74" t="s">
        <v>429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429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1.65</v>
      </c>
      <c r="DL74">
        <v>0.5</v>
      </c>
      <c r="DM74" t="s">
        <v>430</v>
      </c>
      <c r="DN74">
        <v>2</v>
      </c>
      <c r="DO74" t="b">
        <v>1</v>
      </c>
      <c r="DP74">
        <v>1686161795.6</v>
      </c>
      <c r="DQ74">
        <v>428.5704444444444</v>
      </c>
      <c r="DR74">
        <v>458.8474444444444</v>
      </c>
      <c r="DS74">
        <v>19.17618888888889</v>
      </c>
      <c r="DT74">
        <v>17.52823703703703</v>
      </c>
      <c r="DU74">
        <v>429.9461481481481</v>
      </c>
      <c r="DV74">
        <v>19.59557037037037</v>
      </c>
      <c r="DW74">
        <v>500.0188148148147</v>
      </c>
      <c r="DX74">
        <v>90.33334444444445</v>
      </c>
      <c r="DY74">
        <v>0.09998436666666667</v>
      </c>
      <c r="DZ74">
        <v>26.80910000000001</v>
      </c>
      <c r="EA74">
        <v>27.99973703703704</v>
      </c>
      <c r="EB74">
        <v>999.9000000000001</v>
      </c>
      <c r="EC74">
        <v>0</v>
      </c>
      <c r="ED74">
        <v>0</v>
      </c>
      <c r="EE74">
        <v>10003.33518518518</v>
      </c>
      <c r="EF74">
        <v>0</v>
      </c>
      <c r="EG74">
        <v>1093.718518518519</v>
      </c>
      <c r="EH74">
        <v>-30.27718148148148</v>
      </c>
      <c r="EI74">
        <v>436.9494444444445</v>
      </c>
      <c r="EJ74">
        <v>467.0339259259258</v>
      </c>
      <c r="EK74">
        <v>1.647953703703704</v>
      </c>
      <c r="EL74">
        <v>458.8474444444444</v>
      </c>
      <c r="EM74">
        <v>17.52823703703703</v>
      </c>
      <c r="EN74">
        <v>1.732248888888889</v>
      </c>
      <c r="EO74">
        <v>1.583383703703704</v>
      </c>
      <c r="EP74">
        <v>15.18847777777778</v>
      </c>
      <c r="EQ74">
        <v>13.79804444444444</v>
      </c>
      <c r="ER74">
        <v>2000.014814814815</v>
      </c>
      <c r="ES74">
        <v>0.9800032222222221</v>
      </c>
      <c r="ET74">
        <v>0.01999687777777778</v>
      </c>
      <c r="EU74">
        <v>0</v>
      </c>
      <c r="EV74">
        <v>168.4571851851852</v>
      </c>
      <c r="EW74">
        <v>5.00078</v>
      </c>
      <c r="EX74">
        <v>5365.397777777777</v>
      </c>
      <c r="EY74">
        <v>16379.77037037037</v>
      </c>
      <c r="EZ74">
        <v>42.72196296296296</v>
      </c>
      <c r="FA74">
        <v>44.28214814814815</v>
      </c>
      <c r="FB74">
        <v>43.71966666666665</v>
      </c>
      <c r="FC74">
        <v>43.42814814814815</v>
      </c>
      <c r="FD74">
        <v>43.47214814814815</v>
      </c>
      <c r="FE74">
        <v>1955.124814814815</v>
      </c>
      <c r="FF74">
        <v>39.89000000000001</v>
      </c>
      <c r="FG74">
        <v>0</v>
      </c>
      <c r="FH74">
        <v>1686161803.4</v>
      </c>
      <c r="FI74">
        <v>0</v>
      </c>
      <c r="FJ74">
        <v>28.92219286434865</v>
      </c>
      <c r="FK74">
        <v>0.3183620361092281</v>
      </c>
      <c r="FL74">
        <v>-46.92964841318406</v>
      </c>
      <c r="FM74">
        <v>34004.56797726815</v>
      </c>
      <c r="FN74">
        <v>15</v>
      </c>
      <c r="FO74">
        <v>1686237652.1</v>
      </c>
      <c r="FP74" t="s">
        <v>431</v>
      </c>
      <c r="FQ74">
        <v>1686237637.6</v>
      </c>
      <c r="FR74">
        <v>1686237652.1</v>
      </c>
      <c r="FS74">
        <v>1</v>
      </c>
      <c r="FT74">
        <v>0.184</v>
      </c>
      <c r="FU74">
        <v>-0.079</v>
      </c>
      <c r="FV74">
        <v>-1.228</v>
      </c>
      <c r="FW74">
        <v>-0.379</v>
      </c>
      <c r="FX74">
        <v>962</v>
      </c>
      <c r="FY74">
        <v>1</v>
      </c>
      <c r="FZ74">
        <v>0.05</v>
      </c>
      <c r="GA74">
        <v>0.15</v>
      </c>
      <c r="GB74">
        <v>-4.01913587578743</v>
      </c>
      <c r="GC74">
        <v>-0.02272252633871248</v>
      </c>
      <c r="GD74">
        <v>34.11048138030488</v>
      </c>
      <c r="GE74">
        <v>1</v>
      </c>
      <c r="GF74">
        <v>0.860414248586877</v>
      </c>
      <c r="GG74">
        <v>0.003181473747247524</v>
      </c>
      <c r="GH74">
        <v>0.6615534700741498</v>
      </c>
      <c r="GI74">
        <v>1</v>
      </c>
      <c r="GJ74">
        <v>2</v>
      </c>
      <c r="GK74">
        <v>2</v>
      </c>
      <c r="GL74" t="s">
        <v>432</v>
      </c>
      <c r="GM74">
        <v>3.10169</v>
      </c>
      <c r="GN74">
        <v>2.75793</v>
      </c>
      <c r="GO74">
        <v>0.09198820000000001</v>
      </c>
      <c r="GP74">
        <v>0.097057</v>
      </c>
      <c r="GQ74">
        <v>0.0936226</v>
      </c>
      <c r="GR74">
        <v>0.086912</v>
      </c>
      <c r="GS74">
        <v>23313.8</v>
      </c>
      <c r="GT74">
        <v>22795.2</v>
      </c>
      <c r="GU74">
        <v>26230.1</v>
      </c>
      <c r="GV74">
        <v>25593.5</v>
      </c>
      <c r="GW74">
        <v>38152.4</v>
      </c>
      <c r="GX74">
        <v>35413</v>
      </c>
      <c r="GY74">
        <v>45867.4</v>
      </c>
      <c r="GZ74">
        <v>41965.8</v>
      </c>
      <c r="HA74">
        <v>1.862</v>
      </c>
      <c r="HB74">
        <v>1.79053</v>
      </c>
      <c r="HC74">
        <v>0.0354759</v>
      </c>
      <c r="HD74">
        <v>0</v>
      </c>
      <c r="HE74">
        <v>27.4106</v>
      </c>
      <c r="HF74">
        <v>999.9</v>
      </c>
      <c r="HG74">
        <v>32.5</v>
      </c>
      <c r="HH74">
        <v>39.2</v>
      </c>
      <c r="HI74">
        <v>25.556</v>
      </c>
      <c r="HJ74">
        <v>62.1178</v>
      </c>
      <c r="HK74">
        <v>28.2372</v>
      </c>
      <c r="HL74">
        <v>1</v>
      </c>
      <c r="HM74">
        <v>0.323303</v>
      </c>
      <c r="HN74">
        <v>3.2081</v>
      </c>
      <c r="HO74">
        <v>20.2765</v>
      </c>
      <c r="HP74">
        <v>5.2119</v>
      </c>
      <c r="HQ74">
        <v>11.98</v>
      </c>
      <c r="HR74">
        <v>4.96355</v>
      </c>
      <c r="HS74">
        <v>3.27415</v>
      </c>
      <c r="HT74">
        <v>9999</v>
      </c>
      <c r="HU74">
        <v>9999</v>
      </c>
      <c r="HV74">
        <v>9999</v>
      </c>
      <c r="HW74">
        <v>63.1</v>
      </c>
      <c r="HX74">
        <v>1.86393</v>
      </c>
      <c r="HY74">
        <v>1.86016</v>
      </c>
      <c r="HZ74">
        <v>1.8584</v>
      </c>
      <c r="IA74">
        <v>1.85979</v>
      </c>
      <c r="IB74">
        <v>1.8598</v>
      </c>
      <c r="IC74">
        <v>1.85837</v>
      </c>
      <c r="ID74">
        <v>1.85745</v>
      </c>
      <c r="IE74">
        <v>1.85232</v>
      </c>
      <c r="IF74">
        <v>0</v>
      </c>
      <c r="IG74">
        <v>0</v>
      </c>
      <c r="IH74">
        <v>0</v>
      </c>
      <c r="II74">
        <v>0</v>
      </c>
      <c r="IJ74" t="s">
        <v>433</v>
      </c>
      <c r="IK74" t="s">
        <v>434</v>
      </c>
      <c r="IL74" t="s">
        <v>435</v>
      </c>
      <c r="IM74" t="s">
        <v>435</v>
      </c>
      <c r="IN74" t="s">
        <v>435</v>
      </c>
      <c r="IO74" t="s">
        <v>435</v>
      </c>
      <c r="IP74">
        <v>0</v>
      </c>
      <c r="IQ74">
        <v>100</v>
      </c>
      <c r="IR74">
        <v>100</v>
      </c>
      <c r="IS74">
        <v>-1.393</v>
      </c>
      <c r="IT74">
        <v>-0.4194</v>
      </c>
      <c r="IU74">
        <v>-0.978965299820194</v>
      </c>
      <c r="IV74">
        <v>-0.0009990091014681097</v>
      </c>
      <c r="IW74">
        <v>2.104149348677739E-07</v>
      </c>
      <c r="IX74">
        <v>-7.744919442628664E-11</v>
      </c>
      <c r="IY74">
        <v>-0.2997322961878402</v>
      </c>
      <c r="IZ74">
        <v>-0.02716134682049196</v>
      </c>
      <c r="JA74">
        <v>0.00140419417660109</v>
      </c>
      <c r="JB74">
        <v>-1.682636133130545E-05</v>
      </c>
      <c r="JC74">
        <v>3</v>
      </c>
      <c r="JD74">
        <v>2001</v>
      </c>
      <c r="JE74">
        <v>1</v>
      </c>
      <c r="JF74">
        <v>25</v>
      </c>
      <c r="JG74">
        <v>-1263.9</v>
      </c>
      <c r="JH74">
        <v>-1264.2</v>
      </c>
      <c r="JI74">
        <v>1.30981</v>
      </c>
      <c r="JJ74">
        <v>2.65381</v>
      </c>
      <c r="JK74">
        <v>1.49658</v>
      </c>
      <c r="JL74">
        <v>2.38403</v>
      </c>
      <c r="JM74">
        <v>1.54907</v>
      </c>
      <c r="JN74">
        <v>2.45483</v>
      </c>
      <c r="JO74">
        <v>41.7699</v>
      </c>
      <c r="JP74">
        <v>14.4297</v>
      </c>
      <c r="JQ74">
        <v>18</v>
      </c>
      <c r="JR74">
        <v>494.205</v>
      </c>
      <c r="JS74">
        <v>462.767</v>
      </c>
      <c r="JT74">
        <v>23.376</v>
      </c>
      <c r="JU74">
        <v>31.2376</v>
      </c>
      <c r="JV74">
        <v>30</v>
      </c>
      <c r="JW74">
        <v>31.272</v>
      </c>
      <c r="JX74">
        <v>31.2206</v>
      </c>
      <c r="JY74">
        <v>26.371</v>
      </c>
      <c r="JZ74">
        <v>27.6675</v>
      </c>
      <c r="KA74">
        <v>0</v>
      </c>
      <c r="KB74">
        <v>23.3938</v>
      </c>
      <c r="KC74">
        <v>507.58</v>
      </c>
      <c r="KD74">
        <v>17.5853</v>
      </c>
      <c r="KE74">
        <v>100.235</v>
      </c>
      <c r="KF74">
        <v>99.82899999999999</v>
      </c>
    </row>
    <row r="75" spans="1:292">
      <c r="A75">
        <v>55</v>
      </c>
      <c r="B75">
        <v>1686161808.1</v>
      </c>
      <c r="C75">
        <v>1442.599999904633</v>
      </c>
      <c r="D75" t="s">
        <v>543</v>
      </c>
      <c r="E75" t="s">
        <v>544</v>
      </c>
      <c r="F75">
        <v>5</v>
      </c>
      <c r="G75" t="s">
        <v>428</v>
      </c>
      <c r="H75">
        <v>1686161800.314285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498.8496477436958</v>
      </c>
      <c r="AJ75">
        <v>471.8174666666666</v>
      </c>
      <c r="AK75">
        <v>3.212137140544098</v>
      </c>
      <c r="AL75">
        <v>66.65959030394622</v>
      </c>
      <c r="AM75">
        <f>(AO75 - AN75 + DX75*1E3/(8.314*(DZ75+273.15)) * AQ75/DW75 * AP75) * DW75/(100*DK75) * 1000/(1000 - AO75)</f>
        <v>0</v>
      </c>
      <c r="AN75">
        <v>17.53940174467086</v>
      </c>
      <c r="AO75">
        <v>19.18546121212121</v>
      </c>
      <c r="AP75">
        <v>8.861421818386541E-06</v>
      </c>
      <c r="AQ75">
        <v>105.1270775011947</v>
      </c>
      <c r="AR75">
        <v>0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429</v>
      </c>
      <c r="AX75" t="s">
        <v>429</v>
      </c>
      <c r="AY75">
        <v>0</v>
      </c>
      <c r="AZ75">
        <v>0</v>
      </c>
      <c r="BA75">
        <f>1-AY75/AZ75</f>
        <v>0</v>
      </c>
      <c r="BB75">
        <v>0</v>
      </c>
      <c r="BC75" t="s">
        <v>429</v>
      </c>
      <c r="BD75" t="s">
        <v>429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429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1.65</v>
      </c>
      <c r="DL75">
        <v>0.5</v>
      </c>
      <c r="DM75" t="s">
        <v>430</v>
      </c>
      <c r="DN75">
        <v>2</v>
      </c>
      <c r="DO75" t="b">
        <v>1</v>
      </c>
      <c r="DP75">
        <v>1686161800.314285</v>
      </c>
      <c r="DQ75">
        <v>441.0605</v>
      </c>
      <c r="DR75">
        <v>474.3642857142857</v>
      </c>
      <c r="DS75">
        <v>19.17906785714285</v>
      </c>
      <c r="DT75">
        <v>17.53324642857143</v>
      </c>
      <c r="DU75">
        <v>442.4469285714286</v>
      </c>
      <c r="DV75">
        <v>19.59843214285714</v>
      </c>
      <c r="DW75">
        <v>499.9933928571428</v>
      </c>
      <c r="DX75">
        <v>90.33335357142856</v>
      </c>
      <c r="DY75">
        <v>0.09988891785714284</v>
      </c>
      <c r="DZ75">
        <v>26.80836785714286</v>
      </c>
      <c r="EA75">
        <v>27.99576428571428</v>
      </c>
      <c r="EB75">
        <v>999.9000000000002</v>
      </c>
      <c r="EC75">
        <v>0</v>
      </c>
      <c r="ED75">
        <v>0</v>
      </c>
      <c r="EE75">
        <v>10011.30178571428</v>
      </c>
      <c r="EF75">
        <v>0</v>
      </c>
      <c r="EG75">
        <v>1094.677857142857</v>
      </c>
      <c r="EH75">
        <v>-33.30391785714286</v>
      </c>
      <c r="EI75">
        <v>449.6850000000001</v>
      </c>
      <c r="EJ75">
        <v>482.83</v>
      </c>
      <c r="EK75">
        <v>1.645828214285714</v>
      </c>
      <c r="EL75">
        <v>474.3642857142857</v>
      </c>
      <c r="EM75">
        <v>17.53324642857143</v>
      </c>
      <c r="EN75">
        <v>1.732509285714286</v>
      </c>
      <c r="EO75">
        <v>1.583836071428572</v>
      </c>
      <c r="EP75">
        <v>15.19082142857143</v>
      </c>
      <c r="EQ75">
        <v>13.80244285714286</v>
      </c>
      <c r="ER75">
        <v>2000.009642857143</v>
      </c>
      <c r="ES75">
        <v>0.9800032142857142</v>
      </c>
      <c r="ET75">
        <v>0.01999688571428571</v>
      </c>
      <c r="EU75">
        <v>0</v>
      </c>
      <c r="EV75">
        <v>168.7550714285714</v>
      </c>
      <c r="EW75">
        <v>5.00078</v>
      </c>
      <c r="EX75">
        <v>5372.38392857143</v>
      </c>
      <c r="EY75">
        <v>16379.73571428571</v>
      </c>
      <c r="EZ75">
        <v>42.72071428571428</v>
      </c>
      <c r="FA75">
        <v>44.281</v>
      </c>
      <c r="FB75">
        <v>43.70060714285713</v>
      </c>
      <c r="FC75">
        <v>43.42625</v>
      </c>
      <c r="FD75">
        <v>43.46414285714285</v>
      </c>
      <c r="FE75">
        <v>1955.119642857142</v>
      </c>
      <c r="FF75">
        <v>39.89000000000001</v>
      </c>
      <c r="FG75">
        <v>0</v>
      </c>
      <c r="FH75">
        <v>1686161808.8</v>
      </c>
      <c r="FI75">
        <v>0</v>
      </c>
      <c r="FJ75">
        <v>29.00701080118295</v>
      </c>
      <c r="FK75">
        <v>0.3193637663690944</v>
      </c>
      <c r="FL75">
        <v>-47.14522131994576</v>
      </c>
      <c r="FM75">
        <v>33987.25342277188</v>
      </c>
      <c r="FN75">
        <v>15</v>
      </c>
      <c r="FO75">
        <v>1686237652.1</v>
      </c>
      <c r="FP75" t="s">
        <v>431</v>
      </c>
      <c r="FQ75">
        <v>1686237637.6</v>
      </c>
      <c r="FR75">
        <v>1686237652.1</v>
      </c>
      <c r="FS75">
        <v>1</v>
      </c>
      <c r="FT75">
        <v>0.184</v>
      </c>
      <c r="FU75">
        <v>-0.079</v>
      </c>
      <c r="FV75">
        <v>-1.228</v>
      </c>
      <c r="FW75">
        <v>-0.379</v>
      </c>
      <c r="FX75">
        <v>962</v>
      </c>
      <c r="FY75">
        <v>1</v>
      </c>
      <c r="FZ75">
        <v>0.05</v>
      </c>
      <c r="GA75">
        <v>0.15</v>
      </c>
      <c r="GB75">
        <v>-4.034822300329164</v>
      </c>
      <c r="GC75">
        <v>-0.02289620511487482</v>
      </c>
      <c r="GD75">
        <v>34.10908533307344</v>
      </c>
      <c r="GE75">
        <v>1</v>
      </c>
      <c r="GF75">
        <v>0.860808738606572</v>
      </c>
      <c r="GG75">
        <v>0.003184749219800414</v>
      </c>
      <c r="GH75">
        <v>0.6616211692260536</v>
      </c>
      <c r="GI75">
        <v>1</v>
      </c>
      <c r="GJ75">
        <v>2</v>
      </c>
      <c r="GK75">
        <v>2</v>
      </c>
      <c r="GL75" t="s">
        <v>432</v>
      </c>
      <c r="GM75">
        <v>3.10176</v>
      </c>
      <c r="GN75">
        <v>2.75805</v>
      </c>
      <c r="GO75">
        <v>0.0943624</v>
      </c>
      <c r="GP75">
        <v>0.0995327</v>
      </c>
      <c r="GQ75">
        <v>0.0936377</v>
      </c>
      <c r="GR75">
        <v>0.0869326</v>
      </c>
      <c r="GS75">
        <v>23253</v>
      </c>
      <c r="GT75">
        <v>22732.8</v>
      </c>
      <c r="GU75">
        <v>26230.3</v>
      </c>
      <c r="GV75">
        <v>25593.6</v>
      </c>
      <c r="GW75">
        <v>38151.9</v>
      </c>
      <c r="GX75">
        <v>35412.5</v>
      </c>
      <c r="GY75">
        <v>45867.4</v>
      </c>
      <c r="GZ75">
        <v>41965.8</v>
      </c>
      <c r="HA75">
        <v>1.86213</v>
      </c>
      <c r="HB75">
        <v>1.79058</v>
      </c>
      <c r="HC75">
        <v>0.0358522</v>
      </c>
      <c r="HD75">
        <v>0</v>
      </c>
      <c r="HE75">
        <v>27.4116</v>
      </c>
      <c r="HF75">
        <v>999.9</v>
      </c>
      <c r="HG75">
        <v>32.5</v>
      </c>
      <c r="HH75">
        <v>39.2</v>
      </c>
      <c r="HI75">
        <v>25.5539</v>
      </c>
      <c r="HJ75">
        <v>61.8278</v>
      </c>
      <c r="HK75">
        <v>27.9567</v>
      </c>
      <c r="HL75">
        <v>1</v>
      </c>
      <c r="HM75">
        <v>0.323443</v>
      </c>
      <c r="HN75">
        <v>3.24324</v>
      </c>
      <c r="HO75">
        <v>20.2759</v>
      </c>
      <c r="HP75">
        <v>5.2125</v>
      </c>
      <c r="HQ75">
        <v>11.98</v>
      </c>
      <c r="HR75">
        <v>4.9636</v>
      </c>
      <c r="HS75">
        <v>3.27413</v>
      </c>
      <c r="HT75">
        <v>9999</v>
      </c>
      <c r="HU75">
        <v>9999</v>
      </c>
      <c r="HV75">
        <v>9999</v>
      </c>
      <c r="HW75">
        <v>63.1</v>
      </c>
      <c r="HX75">
        <v>1.86396</v>
      </c>
      <c r="HY75">
        <v>1.86012</v>
      </c>
      <c r="HZ75">
        <v>1.85841</v>
      </c>
      <c r="IA75">
        <v>1.85977</v>
      </c>
      <c r="IB75">
        <v>1.85977</v>
      </c>
      <c r="IC75">
        <v>1.85836</v>
      </c>
      <c r="ID75">
        <v>1.85744</v>
      </c>
      <c r="IE75">
        <v>1.85229</v>
      </c>
      <c r="IF75">
        <v>0</v>
      </c>
      <c r="IG75">
        <v>0</v>
      </c>
      <c r="IH75">
        <v>0</v>
      </c>
      <c r="II75">
        <v>0</v>
      </c>
      <c r="IJ75" t="s">
        <v>433</v>
      </c>
      <c r="IK75" t="s">
        <v>434</v>
      </c>
      <c r="IL75" t="s">
        <v>435</v>
      </c>
      <c r="IM75" t="s">
        <v>435</v>
      </c>
      <c r="IN75" t="s">
        <v>435</v>
      </c>
      <c r="IO75" t="s">
        <v>435</v>
      </c>
      <c r="IP75">
        <v>0</v>
      </c>
      <c r="IQ75">
        <v>100</v>
      </c>
      <c r="IR75">
        <v>100</v>
      </c>
      <c r="IS75">
        <v>-1.406</v>
      </c>
      <c r="IT75">
        <v>-0.4193</v>
      </c>
      <c r="IU75">
        <v>-0.978965299820194</v>
      </c>
      <c r="IV75">
        <v>-0.0009990091014681097</v>
      </c>
      <c r="IW75">
        <v>2.104149348677739E-07</v>
      </c>
      <c r="IX75">
        <v>-7.744919442628664E-11</v>
      </c>
      <c r="IY75">
        <v>-0.2997322961878402</v>
      </c>
      <c r="IZ75">
        <v>-0.02716134682049196</v>
      </c>
      <c r="JA75">
        <v>0.00140419417660109</v>
      </c>
      <c r="JB75">
        <v>-1.682636133130545E-05</v>
      </c>
      <c r="JC75">
        <v>3</v>
      </c>
      <c r="JD75">
        <v>2001</v>
      </c>
      <c r="JE75">
        <v>1</v>
      </c>
      <c r="JF75">
        <v>25</v>
      </c>
      <c r="JG75">
        <v>-1263.8</v>
      </c>
      <c r="JH75">
        <v>-1264.1</v>
      </c>
      <c r="JI75">
        <v>1.34521</v>
      </c>
      <c r="JJ75">
        <v>2.65625</v>
      </c>
      <c r="JK75">
        <v>1.49658</v>
      </c>
      <c r="JL75">
        <v>2.38403</v>
      </c>
      <c r="JM75">
        <v>1.54907</v>
      </c>
      <c r="JN75">
        <v>2.44629</v>
      </c>
      <c r="JO75">
        <v>41.7699</v>
      </c>
      <c r="JP75">
        <v>14.4297</v>
      </c>
      <c r="JQ75">
        <v>18</v>
      </c>
      <c r="JR75">
        <v>494.301</v>
      </c>
      <c r="JS75">
        <v>462.82</v>
      </c>
      <c r="JT75">
        <v>23.3925</v>
      </c>
      <c r="JU75">
        <v>31.2411</v>
      </c>
      <c r="JV75">
        <v>30.0002</v>
      </c>
      <c r="JW75">
        <v>31.2748</v>
      </c>
      <c r="JX75">
        <v>31.2234</v>
      </c>
      <c r="JY75">
        <v>27.1525</v>
      </c>
      <c r="JZ75">
        <v>27.6675</v>
      </c>
      <c r="KA75">
        <v>0</v>
      </c>
      <c r="KB75">
        <v>23.3988</v>
      </c>
      <c r="KC75">
        <v>527.773</v>
      </c>
      <c r="KD75">
        <v>17.5893</v>
      </c>
      <c r="KE75">
        <v>100.235</v>
      </c>
      <c r="KF75">
        <v>99.8291</v>
      </c>
    </row>
    <row r="76" spans="1:292">
      <c r="A76">
        <v>56</v>
      </c>
      <c r="B76">
        <v>1686161813.1</v>
      </c>
      <c r="C76">
        <v>1447.599999904633</v>
      </c>
      <c r="D76" t="s">
        <v>545</v>
      </c>
      <c r="E76" t="s">
        <v>546</v>
      </c>
      <c r="F76">
        <v>5</v>
      </c>
      <c r="G76" t="s">
        <v>428</v>
      </c>
      <c r="H76">
        <v>1686161805.6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516.4137613100988</v>
      </c>
      <c r="AJ76">
        <v>488.3365999999999</v>
      </c>
      <c r="AK76">
        <v>3.325482712444412</v>
      </c>
      <c r="AL76">
        <v>66.65959030394622</v>
      </c>
      <c r="AM76">
        <f>(AO76 - AN76 + DX76*1E3/(8.314*(DZ76+273.15)) * AQ76/DW76 * AP76) * DW76/(100*DK76) * 1000/(1000 - AO76)</f>
        <v>0</v>
      </c>
      <c r="AN76">
        <v>17.54360715462399</v>
      </c>
      <c r="AO76">
        <v>19.19074787878787</v>
      </c>
      <c r="AP76">
        <v>1.628072926303105E-05</v>
      </c>
      <c r="AQ76">
        <v>105.1270775011947</v>
      </c>
      <c r="AR76">
        <v>0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429</v>
      </c>
      <c r="AX76" t="s">
        <v>429</v>
      </c>
      <c r="AY76">
        <v>0</v>
      </c>
      <c r="AZ76">
        <v>0</v>
      </c>
      <c r="BA76">
        <f>1-AY76/AZ76</f>
        <v>0</v>
      </c>
      <c r="BB76">
        <v>0</v>
      </c>
      <c r="BC76" t="s">
        <v>429</v>
      </c>
      <c r="BD76" t="s">
        <v>429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429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1.65</v>
      </c>
      <c r="DL76">
        <v>0.5</v>
      </c>
      <c r="DM76" t="s">
        <v>430</v>
      </c>
      <c r="DN76">
        <v>2</v>
      </c>
      <c r="DO76" t="b">
        <v>1</v>
      </c>
      <c r="DP76">
        <v>1686161805.6</v>
      </c>
      <c r="DQ76">
        <v>456.7203333333334</v>
      </c>
      <c r="DR76">
        <v>492.2324444444444</v>
      </c>
      <c r="DS76">
        <v>19.18384074074074</v>
      </c>
      <c r="DT76">
        <v>17.53866666666667</v>
      </c>
      <c r="DU76">
        <v>458.120111111111</v>
      </c>
      <c r="DV76">
        <v>19.60316666666667</v>
      </c>
      <c r="DW76">
        <v>500.0231111111111</v>
      </c>
      <c r="DX76">
        <v>90.33303703703704</v>
      </c>
      <c r="DY76">
        <v>0.0999672814814815</v>
      </c>
      <c r="DZ76">
        <v>26.80986666666667</v>
      </c>
      <c r="EA76">
        <v>27.99707407407407</v>
      </c>
      <c r="EB76">
        <v>999.9000000000001</v>
      </c>
      <c r="EC76">
        <v>0</v>
      </c>
      <c r="ED76">
        <v>0</v>
      </c>
      <c r="EE76">
        <v>9996.582222222221</v>
      </c>
      <c r="EF76">
        <v>0</v>
      </c>
      <c r="EG76">
        <v>1096.353333333333</v>
      </c>
      <c r="EH76">
        <v>-35.51223703703704</v>
      </c>
      <c r="EI76">
        <v>465.6533333333334</v>
      </c>
      <c r="EJ76">
        <v>501.0197037037037</v>
      </c>
      <c r="EK76">
        <v>1.645174074074074</v>
      </c>
      <c r="EL76">
        <v>492.2324444444444</v>
      </c>
      <c r="EM76">
        <v>17.53866666666667</v>
      </c>
      <c r="EN76">
        <v>1.732933703703704</v>
      </c>
      <c r="EO76">
        <v>1.58432037037037</v>
      </c>
      <c r="EP76">
        <v>15.19463333333333</v>
      </c>
      <c r="EQ76">
        <v>13.80714074074074</v>
      </c>
      <c r="ER76">
        <v>1999.995555555556</v>
      </c>
      <c r="ES76">
        <v>0.980003111111111</v>
      </c>
      <c r="ET76">
        <v>0.01999698888888889</v>
      </c>
      <c r="EU76">
        <v>0</v>
      </c>
      <c r="EV76">
        <v>169.1112592592593</v>
      </c>
      <c r="EW76">
        <v>5.00078</v>
      </c>
      <c r="EX76">
        <v>5381.072962962963</v>
      </c>
      <c r="EY76">
        <v>16379.61111111111</v>
      </c>
      <c r="EZ76">
        <v>42.73574074074073</v>
      </c>
      <c r="FA76">
        <v>44.28214814814815</v>
      </c>
      <c r="FB76">
        <v>43.70107407407407</v>
      </c>
      <c r="FC76">
        <v>43.43507407407407</v>
      </c>
      <c r="FD76">
        <v>43.46511111111111</v>
      </c>
      <c r="FE76">
        <v>1955.105555555556</v>
      </c>
      <c r="FF76">
        <v>39.89000000000001</v>
      </c>
      <c r="FG76">
        <v>0</v>
      </c>
      <c r="FH76">
        <v>1686161813.6</v>
      </c>
      <c r="FI76">
        <v>0</v>
      </c>
      <c r="FJ76">
        <v>29.08247942361951</v>
      </c>
      <c r="FK76">
        <v>0.3202552645629288</v>
      </c>
      <c r="FL76">
        <v>-47.33652826750735</v>
      </c>
      <c r="FM76">
        <v>33971.88513865377</v>
      </c>
      <c r="FN76">
        <v>15</v>
      </c>
      <c r="FO76">
        <v>1686237652.1</v>
      </c>
      <c r="FP76" t="s">
        <v>431</v>
      </c>
      <c r="FQ76">
        <v>1686237637.6</v>
      </c>
      <c r="FR76">
        <v>1686237652.1</v>
      </c>
      <c r="FS76">
        <v>1</v>
      </c>
      <c r="FT76">
        <v>0.184</v>
      </c>
      <c r="FU76">
        <v>-0.079</v>
      </c>
      <c r="FV76">
        <v>-1.228</v>
      </c>
      <c r="FW76">
        <v>-0.379</v>
      </c>
      <c r="FX76">
        <v>962</v>
      </c>
      <c r="FY76">
        <v>1</v>
      </c>
      <c r="FZ76">
        <v>0.05</v>
      </c>
      <c r="GA76">
        <v>0.15</v>
      </c>
      <c r="GB76">
        <v>-4.054788179497489</v>
      </c>
      <c r="GC76">
        <v>-0.02311780314138313</v>
      </c>
      <c r="GD76">
        <v>34.10813269135292</v>
      </c>
      <c r="GE76">
        <v>1</v>
      </c>
      <c r="GF76">
        <v>0.8612903682871149</v>
      </c>
      <c r="GG76">
        <v>0.003188747313672725</v>
      </c>
      <c r="GH76">
        <v>0.661703507661331</v>
      </c>
      <c r="GI76">
        <v>1</v>
      </c>
      <c r="GJ76">
        <v>2</v>
      </c>
      <c r="GK76">
        <v>2</v>
      </c>
      <c r="GL76" t="s">
        <v>432</v>
      </c>
      <c r="GM76">
        <v>3.10173</v>
      </c>
      <c r="GN76">
        <v>2.75795</v>
      </c>
      <c r="GO76">
        <v>0.09678630000000001</v>
      </c>
      <c r="GP76">
        <v>0.102067</v>
      </c>
      <c r="GQ76">
        <v>0.0936519</v>
      </c>
      <c r="GR76">
        <v>0.0869528</v>
      </c>
      <c r="GS76">
        <v>23190.7</v>
      </c>
      <c r="GT76">
        <v>22668.6</v>
      </c>
      <c r="GU76">
        <v>26230.1</v>
      </c>
      <c r="GV76">
        <v>25593.4</v>
      </c>
      <c r="GW76">
        <v>38151.5</v>
      </c>
      <c r="GX76">
        <v>35411.8</v>
      </c>
      <c r="GY76">
        <v>45867.2</v>
      </c>
      <c r="GZ76">
        <v>41965.5</v>
      </c>
      <c r="HA76">
        <v>1.86155</v>
      </c>
      <c r="HB76">
        <v>1.7905</v>
      </c>
      <c r="HC76">
        <v>0.0366308</v>
      </c>
      <c r="HD76">
        <v>0</v>
      </c>
      <c r="HE76">
        <v>27.4129</v>
      </c>
      <c r="HF76">
        <v>999.9</v>
      </c>
      <c r="HG76">
        <v>32.5</v>
      </c>
      <c r="HH76">
        <v>39.2</v>
      </c>
      <c r="HI76">
        <v>25.5545</v>
      </c>
      <c r="HJ76">
        <v>62.0478</v>
      </c>
      <c r="HK76">
        <v>28.1971</v>
      </c>
      <c r="HL76">
        <v>1</v>
      </c>
      <c r="HM76">
        <v>0.323704</v>
      </c>
      <c r="HN76">
        <v>3.24783</v>
      </c>
      <c r="HO76">
        <v>20.2758</v>
      </c>
      <c r="HP76">
        <v>5.2122</v>
      </c>
      <c r="HQ76">
        <v>11.98</v>
      </c>
      <c r="HR76">
        <v>4.9634</v>
      </c>
      <c r="HS76">
        <v>3.27405</v>
      </c>
      <c r="HT76">
        <v>9999</v>
      </c>
      <c r="HU76">
        <v>9999</v>
      </c>
      <c r="HV76">
        <v>9999</v>
      </c>
      <c r="HW76">
        <v>63.1</v>
      </c>
      <c r="HX76">
        <v>1.86394</v>
      </c>
      <c r="HY76">
        <v>1.86015</v>
      </c>
      <c r="HZ76">
        <v>1.85845</v>
      </c>
      <c r="IA76">
        <v>1.85978</v>
      </c>
      <c r="IB76">
        <v>1.85977</v>
      </c>
      <c r="IC76">
        <v>1.85837</v>
      </c>
      <c r="ID76">
        <v>1.85745</v>
      </c>
      <c r="IE76">
        <v>1.85229</v>
      </c>
      <c r="IF76">
        <v>0</v>
      </c>
      <c r="IG76">
        <v>0</v>
      </c>
      <c r="IH76">
        <v>0</v>
      </c>
      <c r="II76">
        <v>0</v>
      </c>
      <c r="IJ76" t="s">
        <v>433</v>
      </c>
      <c r="IK76" t="s">
        <v>434</v>
      </c>
      <c r="IL76" t="s">
        <v>435</v>
      </c>
      <c r="IM76" t="s">
        <v>435</v>
      </c>
      <c r="IN76" t="s">
        <v>435</v>
      </c>
      <c r="IO76" t="s">
        <v>435</v>
      </c>
      <c r="IP76">
        <v>0</v>
      </c>
      <c r="IQ76">
        <v>100</v>
      </c>
      <c r="IR76">
        <v>100</v>
      </c>
      <c r="IS76">
        <v>-1.42</v>
      </c>
      <c r="IT76">
        <v>-0.4193</v>
      </c>
      <c r="IU76">
        <v>-0.978965299820194</v>
      </c>
      <c r="IV76">
        <v>-0.0009990091014681097</v>
      </c>
      <c r="IW76">
        <v>2.104149348677739E-07</v>
      </c>
      <c r="IX76">
        <v>-7.744919442628664E-11</v>
      </c>
      <c r="IY76">
        <v>-0.2997322961878402</v>
      </c>
      <c r="IZ76">
        <v>-0.02716134682049196</v>
      </c>
      <c r="JA76">
        <v>0.00140419417660109</v>
      </c>
      <c r="JB76">
        <v>-1.682636133130545E-05</v>
      </c>
      <c r="JC76">
        <v>3</v>
      </c>
      <c r="JD76">
        <v>2001</v>
      </c>
      <c r="JE76">
        <v>1</v>
      </c>
      <c r="JF76">
        <v>25</v>
      </c>
      <c r="JG76">
        <v>-1263.7</v>
      </c>
      <c r="JH76">
        <v>-1264</v>
      </c>
      <c r="JI76">
        <v>1.38184</v>
      </c>
      <c r="JJ76">
        <v>2.65015</v>
      </c>
      <c r="JK76">
        <v>1.49658</v>
      </c>
      <c r="JL76">
        <v>2.38403</v>
      </c>
      <c r="JM76">
        <v>1.54785</v>
      </c>
      <c r="JN76">
        <v>2.43286</v>
      </c>
      <c r="JO76">
        <v>41.7699</v>
      </c>
      <c r="JP76">
        <v>14.421</v>
      </c>
      <c r="JQ76">
        <v>18</v>
      </c>
      <c r="JR76">
        <v>493.97</v>
      </c>
      <c r="JS76">
        <v>462.786</v>
      </c>
      <c r="JT76">
        <v>23.3991</v>
      </c>
      <c r="JU76">
        <v>31.2437</v>
      </c>
      <c r="JV76">
        <v>30.0003</v>
      </c>
      <c r="JW76">
        <v>31.2767</v>
      </c>
      <c r="JX76">
        <v>31.2253</v>
      </c>
      <c r="JY76">
        <v>27.8181</v>
      </c>
      <c r="JZ76">
        <v>27.6675</v>
      </c>
      <c r="KA76">
        <v>0</v>
      </c>
      <c r="KB76">
        <v>23.3951</v>
      </c>
      <c r="KC76">
        <v>541.274</v>
      </c>
      <c r="KD76">
        <v>17.5951</v>
      </c>
      <c r="KE76">
        <v>100.234</v>
      </c>
      <c r="KF76">
        <v>99.8284</v>
      </c>
    </row>
    <row r="77" spans="1:292">
      <c r="A77">
        <v>57</v>
      </c>
      <c r="B77">
        <v>1686161818.1</v>
      </c>
      <c r="C77">
        <v>1452.599999904633</v>
      </c>
      <c r="D77" t="s">
        <v>547</v>
      </c>
      <c r="E77" t="s">
        <v>548</v>
      </c>
      <c r="F77">
        <v>5</v>
      </c>
      <c r="G77" t="s">
        <v>428</v>
      </c>
      <c r="H77">
        <v>1686161810.314285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533.8667116966574</v>
      </c>
      <c r="AJ77">
        <v>505.260006060606</v>
      </c>
      <c r="AK77">
        <v>3.385333430945875</v>
      </c>
      <c r="AL77">
        <v>66.65959030394622</v>
      </c>
      <c r="AM77">
        <f>(AO77 - AN77 + DX77*1E3/(8.314*(DZ77+273.15)) * AQ77/DW77 * AP77) * DW77/(100*DK77) * 1000/(1000 - AO77)</f>
        <v>0</v>
      </c>
      <c r="AN77">
        <v>17.54985760643585</v>
      </c>
      <c r="AO77">
        <v>19.19203575757576</v>
      </c>
      <c r="AP77">
        <v>2.680775909157237E-06</v>
      </c>
      <c r="AQ77">
        <v>105.1270775011947</v>
      </c>
      <c r="AR77">
        <v>0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429</v>
      </c>
      <c r="AX77" t="s">
        <v>429</v>
      </c>
      <c r="AY77">
        <v>0</v>
      </c>
      <c r="AZ77">
        <v>0</v>
      </c>
      <c r="BA77">
        <f>1-AY77/AZ77</f>
        <v>0</v>
      </c>
      <c r="BB77">
        <v>0</v>
      </c>
      <c r="BC77" t="s">
        <v>429</v>
      </c>
      <c r="BD77" t="s">
        <v>429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429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1.65</v>
      </c>
      <c r="DL77">
        <v>0.5</v>
      </c>
      <c r="DM77" t="s">
        <v>430</v>
      </c>
      <c r="DN77">
        <v>2</v>
      </c>
      <c r="DO77" t="b">
        <v>1</v>
      </c>
      <c r="DP77">
        <v>1686161810.314285</v>
      </c>
      <c r="DQ77">
        <v>471.6789642857143</v>
      </c>
      <c r="DR77">
        <v>508.3284642857143</v>
      </c>
      <c r="DS77">
        <v>19.18799642857143</v>
      </c>
      <c r="DT77">
        <v>17.54381785714286</v>
      </c>
      <c r="DU77">
        <v>473.0915000000001</v>
      </c>
      <c r="DV77">
        <v>19.6073</v>
      </c>
      <c r="DW77">
        <v>500.0188571428571</v>
      </c>
      <c r="DX77">
        <v>90.33259999999999</v>
      </c>
      <c r="DY77">
        <v>0.09994734285714287</v>
      </c>
      <c r="DZ77">
        <v>26.81135714285714</v>
      </c>
      <c r="EA77">
        <v>28.00213928571429</v>
      </c>
      <c r="EB77">
        <v>999.9000000000002</v>
      </c>
      <c r="EC77">
        <v>0</v>
      </c>
      <c r="ED77">
        <v>0</v>
      </c>
      <c r="EE77">
        <v>9992.725</v>
      </c>
      <c r="EF77">
        <v>0</v>
      </c>
      <c r="EG77">
        <v>1097.928928571429</v>
      </c>
      <c r="EH77">
        <v>-36.64968928571428</v>
      </c>
      <c r="EI77">
        <v>480.9065</v>
      </c>
      <c r="EJ77">
        <v>517.4057857142856</v>
      </c>
      <c r="EK77">
        <v>1.644178928571428</v>
      </c>
      <c r="EL77">
        <v>508.3284642857143</v>
      </c>
      <c r="EM77">
        <v>17.54381785714286</v>
      </c>
      <c r="EN77">
        <v>1.733301071428571</v>
      </c>
      <c r="EO77">
        <v>1.584778928571428</v>
      </c>
      <c r="EP77">
        <v>15.19793214285714</v>
      </c>
      <c r="EQ77">
        <v>13.81158928571429</v>
      </c>
      <c r="ER77">
        <v>1999.980714285714</v>
      </c>
      <c r="ES77">
        <v>0.9800031071428571</v>
      </c>
      <c r="ET77">
        <v>0.01999699285714285</v>
      </c>
      <c r="EU77">
        <v>0</v>
      </c>
      <c r="EV77">
        <v>169.4558928571428</v>
      </c>
      <c r="EW77">
        <v>5.00078</v>
      </c>
      <c r="EX77">
        <v>5389.188214285715</v>
      </c>
      <c r="EY77">
        <v>16379.49285714286</v>
      </c>
      <c r="EZ77">
        <v>42.72735714285712</v>
      </c>
      <c r="FA77">
        <v>44.28764285714284</v>
      </c>
      <c r="FB77">
        <v>43.60246428571429</v>
      </c>
      <c r="FC77">
        <v>43.43292857142858</v>
      </c>
      <c r="FD77">
        <v>43.46635714285714</v>
      </c>
      <c r="FE77">
        <v>1955.090714285714</v>
      </c>
      <c r="FF77">
        <v>39.89000000000001</v>
      </c>
      <c r="FG77">
        <v>0</v>
      </c>
      <c r="FH77">
        <v>1686161818.4</v>
      </c>
      <c r="FI77">
        <v>0</v>
      </c>
      <c r="FJ77">
        <v>29.15810579427958</v>
      </c>
      <c r="FK77">
        <v>0.3211490034466637</v>
      </c>
      <c r="FL77">
        <v>-47.52753610386635</v>
      </c>
      <c r="FM77">
        <v>33956.53822707131</v>
      </c>
      <c r="FN77">
        <v>15</v>
      </c>
      <c r="FO77">
        <v>1686237652.1</v>
      </c>
      <c r="FP77" t="s">
        <v>431</v>
      </c>
      <c r="FQ77">
        <v>1686237637.6</v>
      </c>
      <c r="FR77">
        <v>1686237652.1</v>
      </c>
      <c r="FS77">
        <v>1</v>
      </c>
      <c r="FT77">
        <v>0.184</v>
      </c>
      <c r="FU77">
        <v>-0.079</v>
      </c>
      <c r="FV77">
        <v>-1.228</v>
      </c>
      <c r="FW77">
        <v>-0.379</v>
      </c>
      <c r="FX77">
        <v>962</v>
      </c>
      <c r="FY77">
        <v>1</v>
      </c>
      <c r="FZ77">
        <v>0.05</v>
      </c>
      <c r="GA77">
        <v>0.15</v>
      </c>
      <c r="GB77">
        <v>-4.073445274768265</v>
      </c>
      <c r="GC77">
        <v>-0.02332522513711172</v>
      </c>
      <c r="GD77">
        <v>34.10776528440034</v>
      </c>
      <c r="GE77">
        <v>1</v>
      </c>
      <c r="GF77">
        <v>0.8617262303237645</v>
      </c>
      <c r="GG77">
        <v>0.003192359571076058</v>
      </c>
      <c r="GH77">
        <v>0.6617762227633001</v>
      </c>
      <c r="GI77">
        <v>1</v>
      </c>
      <c r="GJ77">
        <v>2</v>
      </c>
      <c r="GK77">
        <v>2</v>
      </c>
      <c r="GL77" t="s">
        <v>432</v>
      </c>
      <c r="GM77">
        <v>3.10182</v>
      </c>
      <c r="GN77">
        <v>2.75799</v>
      </c>
      <c r="GO77">
        <v>0.0992174</v>
      </c>
      <c r="GP77">
        <v>0.104416</v>
      </c>
      <c r="GQ77">
        <v>0.0936559</v>
      </c>
      <c r="GR77">
        <v>0.08696619999999999</v>
      </c>
      <c r="GS77">
        <v>23128</v>
      </c>
      <c r="GT77">
        <v>22609.2</v>
      </c>
      <c r="GU77">
        <v>26229.8</v>
      </c>
      <c r="GV77">
        <v>25593.2</v>
      </c>
      <c r="GW77">
        <v>38151.3</v>
      </c>
      <c r="GX77">
        <v>35411.4</v>
      </c>
      <c r="GY77">
        <v>45866.8</v>
      </c>
      <c r="GZ77">
        <v>41965.4</v>
      </c>
      <c r="HA77">
        <v>1.86173</v>
      </c>
      <c r="HB77">
        <v>1.7906</v>
      </c>
      <c r="HC77">
        <v>0.0362359</v>
      </c>
      <c r="HD77">
        <v>0</v>
      </c>
      <c r="HE77">
        <v>27.4153</v>
      </c>
      <c r="HF77">
        <v>999.9</v>
      </c>
      <c r="HG77">
        <v>32.5</v>
      </c>
      <c r="HH77">
        <v>39.2</v>
      </c>
      <c r="HI77">
        <v>25.5536</v>
      </c>
      <c r="HJ77">
        <v>62.0578</v>
      </c>
      <c r="HK77">
        <v>28.0288</v>
      </c>
      <c r="HL77">
        <v>1</v>
      </c>
      <c r="HM77">
        <v>0.324276</v>
      </c>
      <c r="HN77">
        <v>3.28471</v>
      </c>
      <c r="HO77">
        <v>20.275</v>
      </c>
      <c r="HP77">
        <v>5.2122</v>
      </c>
      <c r="HQ77">
        <v>11.98</v>
      </c>
      <c r="HR77">
        <v>4.9634</v>
      </c>
      <c r="HS77">
        <v>3.2741</v>
      </c>
      <c r="HT77">
        <v>9999</v>
      </c>
      <c r="HU77">
        <v>9999</v>
      </c>
      <c r="HV77">
        <v>9999</v>
      </c>
      <c r="HW77">
        <v>63.1</v>
      </c>
      <c r="HX77">
        <v>1.86391</v>
      </c>
      <c r="HY77">
        <v>1.86013</v>
      </c>
      <c r="HZ77">
        <v>1.8584</v>
      </c>
      <c r="IA77">
        <v>1.85977</v>
      </c>
      <c r="IB77">
        <v>1.85975</v>
      </c>
      <c r="IC77">
        <v>1.85837</v>
      </c>
      <c r="ID77">
        <v>1.85745</v>
      </c>
      <c r="IE77">
        <v>1.85229</v>
      </c>
      <c r="IF77">
        <v>0</v>
      </c>
      <c r="IG77">
        <v>0</v>
      </c>
      <c r="IH77">
        <v>0</v>
      </c>
      <c r="II77">
        <v>0</v>
      </c>
      <c r="IJ77" t="s">
        <v>433</v>
      </c>
      <c r="IK77" t="s">
        <v>434</v>
      </c>
      <c r="IL77" t="s">
        <v>435</v>
      </c>
      <c r="IM77" t="s">
        <v>435</v>
      </c>
      <c r="IN77" t="s">
        <v>435</v>
      </c>
      <c r="IO77" t="s">
        <v>435</v>
      </c>
      <c r="IP77">
        <v>0</v>
      </c>
      <c r="IQ77">
        <v>100</v>
      </c>
      <c r="IR77">
        <v>100</v>
      </c>
      <c r="IS77">
        <v>-1.435</v>
      </c>
      <c r="IT77">
        <v>-0.4193</v>
      </c>
      <c r="IU77">
        <v>-0.978965299820194</v>
      </c>
      <c r="IV77">
        <v>-0.0009990091014681097</v>
      </c>
      <c r="IW77">
        <v>2.104149348677739E-07</v>
      </c>
      <c r="IX77">
        <v>-7.744919442628664E-11</v>
      </c>
      <c r="IY77">
        <v>-0.2997322961878402</v>
      </c>
      <c r="IZ77">
        <v>-0.02716134682049196</v>
      </c>
      <c r="JA77">
        <v>0.00140419417660109</v>
      </c>
      <c r="JB77">
        <v>-1.682636133130545E-05</v>
      </c>
      <c r="JC77">
        <v>3</v>
      </c>
      <c r="JD77">
        <v>2001</v>
      </c>
      <c r="JE77">
        <v>1</v>
      </c>
      <c r="JF77">
        <v>25</v>
      </c>
      <c r="JG77">
        <v>-1263.7</v>
      </c>
      <c r="JH77">
        <v>-1263.9</v>
      </c>
      <c r="JI77">
        <v>1.41479</v>
      </c>
      <c r="JJ77">
        <v>2.65503</v>
      </c>
      <c r="JK77">
        <v>1.49658</v>
      </c>
      <c r="JL77">
        <v>2.38403</v>
      </c>
      <c r="JM77">
        <v>1.54907</v>
      </c>
      <c r="JN77">
        <v>2.44385</v>
      </c>
      <c r="JO77">
        <v>41.7699</v>
      </c>
      <c r="JP77">
        <v>14.421</v>
      </c>
      <c r="JQ77">
        <v>18</v>
      </c>
      <c r="JR77">
        <v>494.095</v>
      </c>
      <c r="JS77">
        <v>462.87</v>
      </c>
      <c r="JT77">
        <v>23.3995</v>
      </c>
      <c r="JU77">
        <v>31.2467</v>
      </c>
      <c r="JV77">
        <v>30.0005</v>
      </c>
      <c r="JW77">
        <v>31.2795</v>
      </c>
      <c r="JX77">
        <v>31.228</v>
      </c>
      <c r="JY77">
        <v>28.4703</v>
      </c>
      <c r="JZ77">
        <v>27.6675</v>
      </c>
      <c r="KA77">
        <v>0</v>
      </c>
      <c r="KB77">
        <v>23.3823</v>
      </c>
      <c r="KC77">
        <v>554.722</v>
      </c>
      <c r="KD77">
        <v>17.5987</v>
      </c>
      <c r="KE77">
        <v>100.233</v>
      </c>
      <c r="KF77">
        <v>99.828</v>
      </c>
    </row>
    <row r="78" spans="1:292">
      <c r="A78">
        <v>58</v>
      </c>
      <c r="B78">
        <v>1686161823.1</v>
      </c>
      <c r="C78">
        <v>1457.599999904633</v>
      </c>
      <c r="D78" t="s">
        <v>549</v>
      </c>
      <c r="E78" t="s">
        <v>550</v>
      </c>
      <c r="F78">
        <v>5</v>
      </c>
      <c r="G78" t="s">
        <v>428</v>
      </c>
      <c r="H78">
        <v>1686161815.6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550.7280491896086</v>
      </c>
      <c r="AJ78">
        <v>521.9807030303032</v>
      </c>
      <c r="AK78">
        <v>3.336521384000568</v>
      </c>
      <c r="AL78">
        <v>66.65959030394622</v>
      </c>
      <c r="AM78">
        <f>(AO78 - AN78 + DX78*1E3/(8.314*(DZ78+273.15)) * AQ78/DW78 * AP78) * DW78/(100*DK78) * 1000/(1000 - AO78)</f>
        <v>0</v>
      </c>
      <c r="AN78">
        <v>17.55399486647411</v>
      </c>
      <c r="AO78">
        <v>19.19687575757576</v>
      </c>
      <c r="AP78">
        <v>1.554908434500998E-05</v>
      </c>
      <c r="AQ78">
        <v>105.1270775011947</v>
      </c>
      <c r="AR78">
        <v>0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429</v>
      </c>
      <c r="AX78" t="s">
        <v>429</v>
      </c>
      <c r="AY78">
        <v>0</v>
      </c>
      <c r="AZ78">
        <v>0</v>
      </c>
      <c r="BA78">
        <f>1-AY78/AZ78</f>
        <v>0</v>
      </c>
      <c r="BB78">
        <v>0</v>
      </c>
      <c r="BC78" t="s">
        <v>429</v>
      </c>
      <c r="BD78" t="s">
        <v>429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429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1.65</v>
      </c>
      <c r="DL78">
        <v>0.5</v>
      </c>
      <c r="DM78" t="s">
        <v>430</v>
      </c>
      <c r="DN78">
        <v>2</v>
      </c>
      <c r="DO78" t="b">
        <v>1</v>
      </c>
      <c r="DP78">
        <v>1686161815.6</v>
      </c>
      <c r="DQ78">
        <v>488.9189259259259</v>
      </c>
      <c r="DR78">
        <v>526.2567407407407</v>
      </c>
      <c r="DS78">
        <v>19.19206666666667</v>
      </c>
      <c r="DT78">
        <v>17.54908148148148</v>
      </c>
      <c r="DU78">
        <v>490.3461851851852</v>
      </c>
      <c r="DV78">
        <v>19.61132592592593</v>
      </c>
      <c r="DW78">
        <v>500.0209629629629</v>
      </c>
      <c r="DX78">
        <v>90.33264444444445</v>
      </c>
      <c r="DY78">
        <v>0.1000342777777777</v>
      </c>
      <c r="DZ78">
        <v>26.81205555555555</v>
      </c>
      <c r="EA78">
        <v>28.00666296296297</v>
      </c>
      <c r="EB78">
        <v>999.9000000000001</v>
      </c>
      <c r="EC78">
        <v>0</v>
      </c>
      <c r="ED78">
        <v>0</v>
      </c>
      <c r="EE78">
        <v>9985.322222222221</v>
      </c>
      <c r="EF78">
        <v>0</v>
      </c>
      <c r="EG78">
        <v>1100.177777777778</v>
      </c>
      <c r="EH78">
        <v>-37.33798888888889</v>
      </c>
      <c r="EI78">
        <v>498.4857777777778</v>
      </c>
      <c r="EJ78">
        <v>535.6571111111111</v>
      </c>
      <c r="EK78">
        <v>1.642981851851852</v>
      </c>
      <c r="EL78">
        <v>526.2567407407407</v>
      </c>
      <c r="EM78">
        <v>17.54908148148148</v>
      </c>
      <c r="EN78">
        <v>1.73367</v>
      </c>
      <c r="EO78">
        <v>1.585255925925926</v>
      </c>
      <c r="EP78">
        <v>15.20123703703704</v>
      </c>
      <c r="EQ78">
        <v>13.81621851851852</v>
      </c>
      <c r="ER78">
        <v>1999.98962962963</v>
      </c>
      <c r="ES78">
        <v>0.9800033333333332</v>
      </c>
      <c r="ET78">
        <v>0.01999676666666667</v>
      </c>
      <c r="EU78">
        <v>0</v>
      </c>
      <c r="EV78">
        <v>169.8590740740741</v>
      </c>
      <c r="EW78">
        <v>5.00078</v>
      </c>
      <c r="EX78">
        <v>5400.079259259259</v>
      </c>
      <c r="EY78">
        <v>16379.56296296296</v>
      </c>
      <c r="EZ78">
        <v>42.74033333333332</v>
      </c>
      <c r="FA78">
        <v>44.29362962962961</v>
      </c>
      <c r="FB78">
        <v>43.46277777777777</v>
      </c>
      <c r="FC78">
        <v>43.44662962962962</v>
      </c>
      <c r="FD78">
        <v>43.48592592592592</v>
      </c>
      <c r="FE78">
        <v>1955.09962962963</v>
      </c>
      <c r="FF78">
        <v>39.89000000000001</v>
      </c>
      <c r="FG78">
        <v>0</v>
      </c>
      <c r="FH78">
        <v>1686161823.2</v>
      </c>
      <c r="FI78">
        <v>0</v>
      </c>
      <c r="FJ78">
        <v>29.23387093678701</v>
      </c>
      <c r="FK78">
        <v>0.322044714696935</v>
      </c>
      <c r="FL78">
        <v>-47.7182179498229</v>
      </c>
      <c r="FM78">
        <v>33941.21455871696</v>
      </c>
      <c r="FN78">
        <v>15</v>
      </c>
      <c r="FO78">
        <v>1686237652.1</v>
      </c>
      <c r="FP78" t="s">
        <v>431</v>
      </c>
      <c r="FQ78">
        <v>1686237637.6</v>
      </c>
      <c r="FR78">
        <v>1686237652.1</v>
      </c>
      <c r="FS78">
        <v>1</v>
      </c>
      <c r="FT78">
        <v>0.184</v>
      </c>
      <c r="FU78">
        <v>-0.079</v>
      </c>
      <c r="FV78">
        <v>-1.228</v>
      </c>
      <c r="FW78">
        <v>-0.379</v>
      </c>
      <c r="FX78">
        <v>962</v>
      </c>
      <c r="FY78">
        <v>1</v>
      </c>
      <c r="FZ78">
        <v>0.05</v>
      </c>
      <c r="GA78">
        <v>0.15</v>
      </c>
      <c r="GB78">
        <v>-4.09579892300719</v>
      </c>
      <c r="GC78">
        <v>-0.02357378691882454</v>
      </c>
      <c r="GD78">
        <v>34.10730424300867</v>
      </c>
      <c r="GE78">
        <v>1</v>
      </c>
      <c r="GF78">
        <v>0.8622476735985453</v>
      </c>
      <c r="GG78">
        <v>0.003196676680829311</v>
      </c>
      <c r="GH78">
        <v>0.6618618652700662</v>
      </c>
      <c r="GI78">
        <v>1</v>
      </c>
      <c r="GJ78">
        <v>2</v>
      </c>
      <c r="GK78">
        <v>2</v>
      </c>
      <c r="GL78" t="s">
        <v>432</v>
      </c>
      <c r="GM78">
        <v>3.10178</v>
      </c>
      <c r="GN78">
        <v>2.75822</v>
      </c>
      <c r="GO78">
        <v>0.10158</v>
      </c>
      <c r="GP78">
        <v>0.106686</v>
      </c>
      <c r="GQ78">
        <v>0.0936689</v>
      </c>
      <c r="GR78">
        <v>0.08698690000000001</v>
      </c>
      <c r="GS78">
        <v>23067.2</v>
      </c>
      <c r="GT78">
        <v>22551.5</v>
      </c>
      <c r="GU78">
        <v>26229.7</v>
      </c>
      <c r="GV78">
        <v>25592.8</v>
      </c>
      <c r="GW78">
        <v>38150.9</v>
      </c>
      <c r="GX78">
        <v>35410.5</v>
      </c>
      <c r="GY78">
        <v>45866.6</v>
      </c>
      <c r="GZ78">
        <v>41965</v>
      </c>
      <c r="HA78">
        <v>1.8615</v>
      </c>
      <c r="HB78">
        <v>1.79072</v>
      </c>
      <c r="HC78">
        <v>0.0361726</v>
      </c>
      <c r="HD78">
        <v>0</v>
      </c>
      <c r="HE78">
        <v>27.4173</v>
      </c>
      <c r="HF78">
        <v>999.9</v>
      </c>
      <c r="HG78">
        <v>32.5</v>
      </c>
      <c r="HH78">
        <v>39.2</v>
      </c>
      <c r="HI78">
        <v>25.5536</v>
      </c>
      <c r="HJ78">
        <v>61.9478</v>
      </c>
      <c r="HK78">
        <v>28.0329</v>
      </c>
      <c r="HL78">
        <v>1</v>
      </c>
      <c r="HM78">
        <v>0.324738</v>
      </c>
      <c r="HN78">
        <v>3.34077</v>
      </c>
      <c r="HO78">
        <v>20.2741</v>
      </c>
      <c r="HP78">
        <v>5.21235</v>
      </c>
      <c r="HQ78">
        <v>11.98</v>
      </c>
      <c r="HR78">
        <v>4.9636</v>
      </c>
      <c r="HS78">
        <v>3.27423</v>
      </c>
      <c r="HT78">
        <v>9999</v>
      </c>
      <c r="HU78">
        <v>9999</v>
      </c>
      <c r="HV78">
        <v>9999</v>
      </c>
      <c r="HW78">
        <v>63.1</v>
      </c>
      <c r="HX78">
        <v>1.86395</v>
      </c>
      <c r="HY78">
        <v>1.86015</v>
      </c>
      <c r="HZ78">
        <v>1.85842</v>
      </c>
      <c r="IA78">
        <v>1.85979</v>
      </c>
      <c r="IB78">
        <v>1.85976</v>
      </c>
      <c r="IC78">
        <v>1.85837</v>
      </c>
      <c r="ID78">
        <v>1.85745</v>
      </c>
      <c r="IE78">
        <v>1.8523</v>
      </c>
      <c r="IF78">
        <v>0</v>
      </c>
      <c r="IG78">
        <v>0</v>
      </c>
      <c r="IH78">
        <v>0</v>
      </c>
      <c r="II78">
        <v>0</v>
      </c>
      <c r="IJ78" t="s">
        <v>433</v>
      </c>
      <c r="IK78" t="s">
        <v>434</v>
      </c>
      <c r="IL78" t="s">
        <v>435</v>
      </c>
      <c r="IM78" t="s">
        <v>435</v>
      </c>
      <c r="IN78" t="s">
        <v>435</v>
      </c>
      <c r="IO78" t="s">
        <v>435</v>
      </c>
      <c r="IP78">
        <v>0</v>
      </c>
      <c r="IQ78">
        <v>100</v>
      </c>
      <c r="IR78">
        <v>100</v>
      </c>
      <c r="IS78">
        <v>-1.448</v>
      </c>
      <c r="IT78">
        <v>-0.4192</v>
      </c>
      <c r="IU78">
        <v>-0.978965299820194</v>
      </c>
      <c r="IV78">
        <v>-0.0009990091014681097</v>
      </c>
      <c r="IW78">
        <v>2.104149348677739E-07</v>
      </c>
      <c r="IX78">
        <v>-7.744919442628664E-11</v>
      </c>
      <c r="IY78">
        <v>-0.2997322961878402</v>
      </c>
      <c r="IZ78">
        <v>-0.02716134682049196</v>
      </c>
      <c r="JA78">
        <v>0.00140419417660109</v>
      </c>
      <c r="JB78">
        <v>-1.682636133130545E-05</v>
      </c>
      <c r="JC78">
        <v>3</v>
      </c>
      <c r="JD78">
        <v>2001</v>
      </c>
      <c r="JE78">
        <v>1</v>
      </c>
      <c r="JF78">
        <v>25</v>
      </c>
      <c r="JG78">
        <v>-1263.6</v>
      </c>
      <c r="JH78">
        <v>-1263.8</v>
      </c>
      <c r="JI78">
        <v>1.4502</v>
      </c>
      <c r="JJ78">
        <v>2.65503</v>
      </c>
      <c r="JK78">
        <v>1.49658</v>
      </c>
      <c r="JL78">
        <v>2.38403</v>
      </c>
      <c r="JM78">
        <v>1.54907</v>
      </c>
      <c r="JN78">
        <v>2.36694</v>
      </c>
      <c r="JO78">
        <v>41.7961</v>
      </c>
      <c r="JP78">
        <v>14.4122</v>
      </c>
      <c r="JQ78">
        <v>18</v>
      </c>
      <c r="JR78">
        <v>493.98</v>
      </c>
      <c r="JS78">
        <v>462.975</v>
      </c>
      <c r="JT78">
        <v>23.3899</v>
      </c>
      <c r="JU78">
        <v>31.2499</v>
      </c>
      <c r="JV78">
        <v>30.0005</v>
      </c>
      <c r="JW78">
        <v>31.2822</v>
      </c>
      <c r="JX78">
        <v>31.2314</v>
      </c>
      <c r="JY78">
        <v>29.196</v>
      </c>
      <c r="JZ78">
        <v>27.6675</v>
      </c>
      <c r="KA78">
        <v>0</v>
      </c>
      <c r="KB78">
        <v>23.3773</v>
      </c>
      <c r="KC78">
        <v>574.871</v>
      </c>
      <c r="KD78">
        <v>17.6081</v>
      </c>
      <c r="KE78">
        <v>100.233</v>
      </c>
      <c r="KF78">
        <v>99.82680000000001</v>
      </c>
    </row>
    <row r="79" spans="1:292">
      <c r="A79">
        <v>59</v>
      </c>
      <c r="B79">
        <v>1686161828.1</v>
      </c>
      <c r="C79">
        <v>1462.599999904633</v>
      </c>
      <c r="D79" t="s">
        <v>551</v>
      </c>
      <c r="E79" t="s">
        <v>552</v>
      </c>
      <c r="F79">
        <v>5</v>
      </c>
      <c r="G79" t="s">
        <v>428</v>
      </c>
      <c r="H79">
        <v>1686161820.314285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567.2629385433064</v>
      </c>
      <c r="AJ79">
        <v>538.5968181818183</v>
      </c>
      <c r="AK79">
        <v>3.330490474926482</v>
      </c>
      <c r="AL79">
        <v>66.65959030394622</v>
      </c>
      <c r="AM79">
        <f>(AO79 - AN79 + DX79*1E3/(8.314*(DZ79+273.15)) * AQ79/DW79 * AP79) * DW79/(100*DK79) * 1000/(1000 - AO79)</f>
        <v>0</v>
      </c>
      <c r="AN79">
        <v>17.55932555481506</v>
      </c>
      <c r="AO79">
        <v>19.19687515151515</v>
      </c>
      <c r="AP79">
        <v>1.453548330146094E-06</v>
      </c>
      <c r="AQ79">
        <v>105.1270775011947</v>
      </c>
      <c r="AR79">
        <v>0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429</v>
      </c>
      <c r="AX79" t="s">
        <v>429</v>
      </c>
      <c r="AY79">
        <v>0</v>
      </c>
      <c r="AZ79">
        <v>0</v>
      </c>
      <c r="BA79">
        <f>1-AY79/AZ79</f>
        <v>0</v>
      </c>
      <c r="BB79">
        <v>0</v>
      </c>
      <c r="BC79" t="s">
        <v>429</v>
      </c>
      <c r="BD79" t="s">
        <v>429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429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1.65</v>
      </c>
      <c r="DL79">
        <v>0.5</v>
      </c>
      <c r="DM79" t="s">
        <v>430</v>
      </c>
      <c r="DN79">
        <v>2</v>
      </c>
      <c r="DO79" t="b">
        <v>1</v>
      </c>
      <c r="DP79">
        <v>1686161820.314285</v>
      </c>
      <c r="DQ79">
        <v>504.41225</v>
      </c>
      <c r="DR79">
        <v>541.9217142857143</v>
      </c>
      <c r="DS79">
        <v>19.19443571428571</v>
      </c>
      <c r="DT79">
        <v>17.55403214285714</v>
      </c>
      <c r="DU79">
        <v>505.8526785714286</v>
      </c>
      <c r="DV79">
        <v>19.61367142857143</v>
      </c>
      <c r="DW79">
        <v>500.0205357142858</v>
      </c>
      <c r="DX79">
        <v>90.33228214285714</v>
      </c>
      <c r="DY79">
        <v>0.1000263928571429</v>
      </c>
      <c r="DZ79">
        <v>26.81111071428571</v>
      </c>
      <c r="EA79">
        <v>28.008575</v>
      </c>
      <c r="EB79">
        <v>999.9000000000002</v>
      </c>
      <c r="EC79">
        <v>0</v>
      </c>
      <c r="ED79">
        <v>0</v>
      </c>
      <c r="EE79">
        <v>9987.654642857142</v>
      </c>
      <c r="EF79">
        <v>0</v>
      </c>
      <c r="EG79">
        <v>1102.9375</v>
      </c>
      <c r="EH79">
        <v>-37.50960357142857</v>
      </c>
      <c r="EI79">
        <v>514.2834642857143</v>
      </c>
      <c r="EJ79">
        <v>551.6046428571428</v>
      </c>
      <c r="EK79">
        <v>1.640402857142857</v>
      </c>
      <c r="EL79">
        <v>541.9217142857143</v>
      </c>
      <c r="EM79">
        <v>17.55403214285714</v>
      </c>
      <c r="EN79">
        <v>1.733878571428572</v>
      </c>
      <c r="EO79">
        <v>1.585696785714286</v>
      </c>
      <c r="EP79">
        <v>15.2031</v>
      </c>
      <c r="EQ79">
        <v>13.82050357142857</v>
      </c>
      <c r="ER79">
        <v>1999.985</v>
      </c>
      <c r="ES79">
        <v>0.9800033214285714</v>
      </c>
      <c r="ET79">
        <v>0.01999677857142857</v>
      </c>
      <c r="EU79">
        <v>0</v>
      </c>
      <c r="EV79">
        <v>170.24825</v>
      </c>
      <c r="EW79">
        <v>5.00078</v>
      </c>
      <c r="EX79">
        <v>5411.046785714285</v>
      </c>
      <c r="EY79">
        <v>16379.525</v>
      </c>
      <c r="EZ79">
        <v>42.73842857142855</v>
      </c>
      <c r="FA79">
        <v>44.29649999999999</v>
      </c>
      <c r="FB79">
        <v>43.39489285714285</v>
      </c>
      <c r="FC79">
        <v>43.44414285714286</v>
      </c>
      <c r="FD79">
        <v>43.49749999999999</v>
      </c>
      <c r="FE79">
        <v>1955.095</v>
      </c>
      <c r="FF79">
        <v>39.89000000000001</v>
      </c>
      <c r="FG79">
        <v>0</v>
      </c>
      <c r="FH79">
        <v>1686161828.6</v>
      </c>
      <c r="FI79">
        <v>0</v>
      </c>
      <c r="FJ79">
        <v>29.31924818590303</v>
      </c>
      <c r="FK79">
        <v>0.3230544020931463</v>
      </c>
      <c r="FL79">
        <v>-47.93234701171446</v>
      </c>
      <c r="FM79">
        <v>33924.00305975455</v>
      </c>
      <c r="FN79">
        <v>15</v>
      </c>
      <c r="FO79">
        <v>1686237652.1</v>
      </c>
      <c r="FP79" t="s">
        <v>431</v>
      </c>
      <c r="FQ79">
        <v>1686237637.6</v>
      </c>
      <c r="FR79">
        <v>1686237652.1</v>
      </c>
      <c r="FS79">
        <v>1</v>
      </c>
      <c r="FT79">
        <v>0.184</v>
      </c>
      <c r="FU79">
        <v>-0.079</v>
      </c>
      <c r="FV79">
        <v>-1.228</v>
      </c>
      <c r="FW79">
        <v>-0.379</v>
      </c>
      <c r="FX79">
        <v>962</v>
      </c>
      <c r="FY79">
        <v>1</v>
      </c>
      <c r="FZ79">
        <v>0.05</v>
      </c>
      <c r="GA79">
        <v>0.15</v>
      </c>
      <c r="GB79">
        <v>-4.112550202027464</v>
      </c>
      <c r="GC79">
        <v>-0.02376009019760729</v>
      </c>
      <c r="GD79">
        <v>34.10695479452257</v>
      </c>
      <c r="GE79">
        <v>1</v>
      </c>
      <c r="GF79">
        <v>0.8626366057436966</v>
      </c>
      <c r="GG79">
        <v>0.003199890047268704</v>
      </c>
      <c r="GH79">
        <v>0.6619237590885299</v>
      </c>
      <c r="GI79">
        <v>1</v>
      </c>
      <c r="GJ79">
        <v>2</v>
      </c>
      <c r="GK79">
        <v>2</v>
      </c>
      <c r="GL79" t="s">
        <v>432</v>
      </c>
      <c r="GM79">
        <v>3.10175</v>
      </c>
      <c r="GN79">
        <v>2.75796</v>
      </c>
      <c r="GO79">
        <v>0.103897</v>
      </c>
      <c r="GP79">
        <v>0.108953</v>
      </c>
      <c r="GQ79">
        <v>0.0936681</v>
      </c>
      <c r="GR79">
        <v>0.0870032</v>
      </c>
      <c r="GS79">
        <v>23007.7</v>
      </c>
      <c r="GT79">
        <v>22494.3</v>
      </c>
      <c r="GU79">
        <v>26229.6</v>
      </c>
      <c r="GV79">
        <v>25592.8</v>
      </c>
      <c r="GW79">
        <v>38150.9</v>
      </c>
      <c r="GX79">
        <v>35410.1</v>
      </c>
      <c r="GY79">
        <v>45866.2</v>
      </c>
      <c r="GZ79">
        <v>41964.9</v>
      </c>
      <c r="HA79">
        <v>1.86165</v>
      </c>
      <c r="HB79">
        <v>1.7908</v>
      </c>
      <c r="HC79">
        <v>0.0361018</v>
      </c>
      <c r="HD79">
        <v>0</v>
      </c>
      <c r="HE79">
        <v>27.4176</v>
      </c>
      <c r="HF79">
        <v>999.9</v>
      </c>
      <c r="HG79">
        <v>32.5</v>
      </c>
      <c r="HH79">
        <v>39.2</v>
      </c>
      <c r="HI79">
        <v>25.5538</v>
      </c>
      <c r="HJ79">
        <v>61.8978</v>
      </c>
      <c r="HK79">
        <v>28.117</v>
      </c>
      <c r="HL79">
        <v>1</v>
      </c>
      <c r="HM79">
        <v>0.325119</v>
      </c>
      <c r="HN79">
        <v>3.33513</v>
      </c>
      <c r="HO79">
        <v>20.2739</v>
      </c>
      <c r="HP79">
        <v>5.21175</v>
      </c>
      <c r="HQ79">
        <v>11.98</v>
      </c>
      <c r="HR79">
        <v>4.96355</v>
      </c>
      <c r="HS79">
        <v>3.27403</v>
      </c>
      <c r="HT79">
        <v>9999</v>
      </c>
      <c r="HU79">
        <v>9999</v>
      </c>
      <c r="HV79">
        <v>9999</v>
      </c>
      <c r="HW79">
        <v>63.1</v>
      </c>
      <c r="HX79">
        <v>1.86397</v>
      </c>
      <c r="HY79">
        <v>1.86013</v>
      </c>
      <c r="HZ79">
        <v>1.85838</v>
      </c>
      <c r="IA79">
        <v>1.85975</v>
      </c>
      <c r="IB79">
        <v>1.85976</v>
      </c>
      <c r="IC79">
        <v>1.85836</v>
      </c>
      <c r="ID79">
        <v>1.85745</v>
      </c>
      <c r="IE79">
        <v>1.85229</v>
      </c>
      <c r="IF79">
        <v>0</v>
      </c>
      <c r="IG79">
        <v>0</v>
      </c>
      <c r="IH79">
        <v>0</v>
      </c>
      <c r="II79">
        <v>0</v>
      </c>
      <c r="IJ79" t="s">
        <v>433</v>
      </c>
      <c r="IK79" t="s">
        <v>434</v>
      </c>
      <c r="IL79" t="s">
        <v>435</v>
      </c>
      <c r="IM79" t="s">
        <v>435</v>
      </c>
      <c r="IN79" t="s">
        <v>435</v>
      </c>
      <c r="IO79" t="s">
        <v>435</v>
      </c>
      <c r="IP79">
        <v>0</v>
      </c>
      <c r="IQ79">
        <v>100</v>
      </c>
      <c r="IR79">
        <v>100</v>
      </c>
      <c r="IS79">
        <v>-1.462</v>
      </c>
      <c r="IT79">
        <v>-0.4192</v>
      </c>
      <c r="IU79">
        <v>-0.978965299820194</v>
      </c>
      <c r="IV79">
        <v>-0.0009990091014681097</v>
      </c>
      <c r="IW79">
        <v>2.104149348677739E-07</v>
      </c>
      <c r="IX79">
        <v>-7.744919442628664E-11</v>
      </c>
      <c r="IY79">
        <v>-0.2997322961878402</v>
      </c>
      <c r="IZ79">
        <v>-0.02716134682049196</v>
      </c>
      <c r="JA79">
        <v>0.00140419417660109</v>
      </c>
      <c r="JB79">
        <v>-1.682636133130545E-05</v>
      </c>
      <c r="JC79">
        <v>3</v>
      </c>
      <c r="JD79">
        <v>2001</v>
      </c>
      <c r="JE79">
        <v>1</v>
      </c>
      <c r="JF79">
        <v>25</v>
      </c>
      <c r="JG79">
        <v>-1263.5</v>
      </c>
      <c r="JH79">
        <v>-1263.7</v>
      </c>
      <c r="JI79">
        <v>1.48438</v>
      </c>
      <c r="JJ79">
        <v>2.65259</v>
      </c>
      <c r="JK79">
        <v>1.49658</v>
      </c>
      <c r="JL79">
        <v>2.38403</v>
      </c>
      <c r="JM79">
        <v>1.54785</v>
      </c>
      <c r="JN79">
        <v>2.45483</v>
      </c>
      <c r="JO79">
        <v>41.7699</v>
      </c>
      <c r="JP79">
        <v>14.421</v>
      </c>
      <c r="JQ79">
        <v>18</v>
      </c>
      <c r="JR79">
        <v>494.09</v>
      </c>
      <c r="JS79">
        <v>463.038</v>
      </c>
      <c r="JT79">
        <v>23.379</v>
      </c>
      <c r="JU79">
        <v>31.2533</v>
      </c>
      <c r="JV79">
        <v>30.0005</v>
      </c>
      <c r="JW79">
        <v>31.2849</v>
      </c>
      <c r="JX79">
        <v>31.2334</v>
      </c>
      <c r="JY79">
        <v>29.8574</v>
      </c>
      <c r="JZ79">
        <v>27.6675</v>
      </c>
      <c r="KA79">
        <v>0</v>
      </c>
      <c r="KB79">
        <v>23.3697</v>
      </c>
      <c r="KC79">
        <v>588.326</v>
      </c>
      <c r="KD79">
        <v>17.6091</v>
      </c>
      <c r="KE79">
        <v>100.232</v>
      </c>
      <c r="KF79">
        <v>99.8267</v>
      </c>
    </row>
    <row r="80" spans="1:292">
      <c r="A80">
        <v>60</v>
      </c>
      <c r="B80">
        <v>1686161833.1</v>
      </c>
      <c r="C80">
        <v>1467.599999904633</v>
      </c>
      <c r="D80" t="s">
        <v>553</v>
      </c>
      <c r="E80" t="s">
        <v>554</v>
      </c>
      <c r="F80">
        <v>5</v>
      </c>
      <c r="G80" t="s">
        <v>428</v>
      </c>
      <c r="H80">
        <v>1686161825.6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584.1691500246225</v>
      </c>
      <c r="AJ80">
        <v>555.1518909090906</v>
      </c>
      <c r="AK80">
        <v>3.30936193573973</v>
      </c>
      <c r="AL80">
        <v>66.65959030394622</v>
      </c>
      <c r="AM80">
        <f>(AO80 - AN80 + DX80*1E3/(8.314*(DZ80+273.15)) * AQ80/DW80 * AP80) * DW80/(100*DK80) * 1000/(1000 - AO80)</f>
        <v>0</v>
      </c>
      <c r="AN80">
        <v>17.56358295944252</v>
      </c>
      <c r="AO80">
        <v>19.19861515151514</v>
      </c>
      <c r="AP80">
        <v>3.912267649373795E-06</v>
      </c>
      <c r="AQ80">
        <v>105.1270775011947</v>
      </c>
      <c r="AR80">
        <v>0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429</v>
      </c>
      <c r="AX80" t="s">
        <v>429</v>
      </c>
      <c r="AY80">
        <v>0</v>
      </c>
      <c r="AZ80">
        <v>0</v>
      </c>
      <c r="BA80">
        <f>1-AY80/AZ80</f>
        <v>0</v>
      </c>
      <c r="BB80">
        <v>0</v>
      </c>
      <c r="BC80" t="s">
        <v>429</v>
      </c>
      <c r="BD80" t="s">
        <v>429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429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1.65</v>
      </c>
      <c r="DL80">
        <v>0.5</v>
      </c>
      <c r="DM80" t="s">
        <v>430</v>
      </c>
      <c r="DN80">
        <v>2</v>
      </c>
      <c r="DO80" t="b">
        <v>1</v>
      </c>
      <c r="DP80">
        <v>1686161825.6</v>
      </c>
      <c r="DQ80">
        <v>521.7157037037038</v>
      </c>
      <c r="DR80">
        <v>559.3101111111112</v>
      </c>
      <c r="DS80">
        <v>19.19684444444444</v>
      </c>
      <c r="DT80">
        <v>17.5589962962963</v>
      </c>
      <c r="DU80">
        <v>523.1707037037037</v>
      </c>
      <c r="DV80">
        <v>19.61605925925926</v>
      </c>
      <c r="DW80">
        <v>500.0039259259258</v>
      </c>
      <c r="DX80">
        <v>90.33118518518519</v>
      </c>
      <c r="DY80">
        <v>0.09998527407407408</v>
      </c>
      <c r="DZ80">
        <v>26.81023703703704</v>
      </c>
      <c r="EA80">
        <v>28.00833333333333</v>
      </c>
      <c r="EB80">
        <v>999.9000000000001</v>
      </c>
      <c r="EC80">
        <v>0</v>
      </c>
      <c r="ED80">
        <v>0</v>
      </c>
      <c r="EE80">
        <v>9994.162962962964</v>
      </c>
      <c r="EF80">
        <v>0</v>
      </c>
      <c r="EG80">
        <v>1106.614814814815</v>
      </c>
      <c r="EH80">
        <v>-37.59452592592592</v>
      </c>
      <c r="EI80">
        <v>531.9268518518519</v>
      </c>
      <c r="EJ80">
        <v>569.3065925925926</v>
      </c>
      <c r="EK80">
        <v>1.637852222222222</v>
      </c>
      <c r="EL80">
        <v>559.3101111111112</v>
      </c>
      <c r="EM80">
        <v>17.5589962962963</v>
      </c>
      <c r="EN80">
        <v>1.734075555555556</v>
      </c>
      <c r="EO80">
        <v>1.586125185185185</v>
      </c>
      <c r="EP80">
        <v>15.20486296296296</v>
      </c>
      <c r="EQ80">
        <v>13.82466666666667</v>
      </c>
      <c r="ER80">
        <v>2000.014444444445</v>
      </c>
      <c r="ES80">
        <v>0.9800034444444443</v>
      </c>
      <c r="ET80">
        <v>0.01999665555555555</v>
      </c>
      <c r="EU80">
        <v>0</v>
      </c>
      <c r="EV80">
        <v>170.7125185185185</v>
      </c>
      <c r="EW80">
        <v>5.00078</v>
      </c>
      <c r="EX80">
        <v>5424.677777777777</v>
      </c>
      <c r="EY80">
        <v>16379.77037037037</v>
      </c>
      <c r="EZ80">
        <v>42.74722222222221</v>
      </c>
      <c r="FA80">
        <v>44.30518518518517</v>
      </c>
      <c r="FB80">
        <v>43.36318518518518</v>
      </c>
      <c r="FC80">
        <v>43.44203703703703</v>
      </c>
      <c r="FD80">
        <v>43.51814814814814</v>
      </c>
      <c r="FE80">
        <v>1955.124444444444</v>
      </c>
      <c r="FF80">
        <v>39.89000000000001</v>
      </c>
      <c r="FG80">
        <v>0</v>
      </c>
      <c r="FH80">
        <v>1686161833.4</v>
      </c>
      <c r="FI80">
        <v>0</v>
      </c>
      <c r="FJ80">
        <v>29.39530422280314</v>
      </c>
      <c r="FK80">
        <v>0.3239542482264489</v>
      </c>
      <c r="FL80">
        <v>-48.1223378416208</v>
      </c>
      <c r="FM80">
        <v>33908.72855915276</v>
      </c>
      <c r="FN80">
        <v>15</v>
      </c>
      <c r="FO80">
        <v>1686237652.1</v>
      </c>
      <c r="FP80" t="s">
        <v>431</v>
      </c>
      <c r="FQ80">
        <v>1686237637.6</v>
      </c>
      <c r="FR80">
        <v>1686237652.1</v>
      </c>
      <c r="FS80">
        <v>1</v>
      </c>
      <c r="FT80">
        <v>0.184</v>
      </c>
      <c r="FU80">
        <v>-0.079</v>
      </c>
      <c r="FV80">
        <v>-1.228</v>
      </c>
      <c r="FW80">
        <v>-0.379</v>
      </c>
      <c r="FX80">
        <v>962</v>
      </c>
      <c r="FY80">
        <v>1</v>
      </c>
      <c r="FZ80">
        <v>0.05</v>
      </c>
      <c r="GA80">
        <v>0.15</v>
      </c>
      <c r="GB80">
        <v>-4.129398601146715</v>
      </c>
      <c r="GC80">
        <v>-0.02394757025382022</v>
      </c>
      <c r="GD80">
        <v>34.10670937371322</v>
      </c>
      <c r="GE80">
        <v>1</v>
      </c>
      <c r="GF80">
        <v>0.8630236569991704</v>
      </c>
      <c r="GG80">
        <v>0.003203081981064585</v>
      </c>
      <c r="GH80">
        <v>0.6619836140904888</v>
      </c>
      <c r="GI80">
        <v>1</v>
      </c>
      <c r="GJ80">
        <v>2</v>
      </c>
      <c r="GK80">
        <v>2</v>
      </c>
      <c r="GL80" t="s">
        <v>432</v>
      </c>
      <c r="GM80">
        <v>3.10169</v>
      </c>
      <c r="GN80">
        <v>2.75792</v>
      </c>
      <c r="GO80">
        <v>0.106169</v>
      </c>
      <c r="GP80">
        <v>0.111166</v>
      </c>
      <c r="GQ80">
        <v>0.09366960000000001</v>
      </c>
      <c r="GR80">
        <v>0.08701639999999999</v>
      </c>
      <c r="GS80">
        <v>22949.1</v>
      </c>
      <c r="GT80">
        <v>22438.1</v>
      </c>
      <c r="GU80">
        <v>26229.3</v>
      </c>
      <c r="GV80">
        <v>25592.5</v>
      </c>
      <c r="GW80">
        <v>38151</v>
      </c>
      <c r="GX80">
        <v>35409.5</v>
      </c>
      <c r="GY80">
        <v>45866</v>
      </c>
      <c r="GZ80">
        <v>41964.6</v>
      </c>
      <c r="HA80">
        <v>1.86143</v>
      </c>
      <c r="HB80">
        <v>1.79067</v>
      </c>
      <c r="HC80">
        <v>0.0370592</v>
      </c>
      <c r="HD80">
        <v>0</v>
      </c>
      <c r="HE80">
        <v>27.4176</v>
      </c>
      <c r="HF80">
        <v>999.9</v>
      </c>
      <c r="HG80">
        <v>32.5</v>
      </c>
      <c r="HH80">
        <v>39.2</v>
      </c>
      <c r="HI80">
        <v>25.5547</v>
      </c>
      <c r="HJ80">
        <v>61.8478</v>
      </c>
      <c r="HK80">
        <v>27.9567</v>
      </c>
      <c r="HL80">
        <v>1</v>
      </c>
      <c r="HM80">
        <v>0.325264</v>
      </c>
      <c r="HN80">
        <v>3.33931</v>
      </c>
      <c r="HO80">
        <v>20.2735</v>
      </c>
      <c r="HP80">
        <v>5.21055</v>
      </c>
      <c r="HQ80">
        <v>11.98</v>
      </c>
      <c r="HR80">
        <v>4.9631</v>
      </c>
      <c r="HS80">
        <v>3.2737</v>
      </c>
      <c r="HT80">
        <v>9999</v>
      </c>
      <c r="HU80">
        <v>9999</v>
      </c>
      <c r="HV80">
        <v>9999</v>
      </c>
      <c r="HW80">
        <v>63.1</v>
      </c>
      <c r="HX80">
        <v>1.86393</v>
      </c>
      <c r="HY80">
        <v>1.86014</v>
      </c>
      <c r="HZ80">
        <v>1.85841</v>
      </c>
      <c r="IA80">
        <v>1.85976</v>
      </c>
      <c r="IB80">
        <v>1.85977</v>
      </c>
      <c r="IC80">
        <v>1.85837</v>
      </c>
      <c r="ID80">
        <v>1.85745</v>
      </c>
      <c r="IE80">
        <v>1.85232</v>
      </c>
      <c r="IF80">
        <v>0</v>
      </c>
      <c r="IG80">
        <v>0</v>
      </c>
      <c r="IH80">
        <v>0</v>
      </c>
      <c r="II80">
        <v>0</v>
      </c>
      <c r="IJ80" t="s">
        <v>433</v>
      </c>
      <c r="IK80" t="s">
        <v>434</v>
      </c>
      <c r="IL80" t="s">
        <v>435</v>
      </c>
      <c r="IM80" t="s">
        <v>435</v>
      </c>
      <c r="IN80" t="s">
        <v>435</v>
      </c>
      <c r="IO80" t="s">
        <v>435</v>
      </c>
      <c r="IP80">
        <v>0</v>
      </c>
      <c r="IQ80">
        <v>100</v>
      </c>
      <c r="IR80">
        <v>100</v>
      </c>
      <c r="IS80">
        <v>-1.475</v>
      </c>
      <c r="IT80">
        <v>-0.4192</v>
      </c>
      <c r="IU80">
        <v>-0.978965299820194</v>
      </c>
      <c r="IV80">
        <v>-0.0009990091014681097</v>
      </c>
      <c r="IW80">
        <v>2.104149348677739E-07</v>
      </c>
      <c r="IX80">
        <v>-7.744919442628664E-11</v>
      </c>
      <c r="IY80">
        <v>-0.2997322961878402</v>
      </c>
      <c r="IZ80">
        <v>-0.02716134682049196</v>
      </c>
      <c r="JA80">
        <v>0.00140419417660109</v>
      </c>
      <c r="JB80">
        <v>-1.682636133130545E-05</v>
      </c>
      <c r="JC80">
        <v>3</v>
      </c>
      <c r="JD80">
        <v>2001</v>
      </c>
      <c r="JE80">
        <v>1</v>
      </c>
      <c r="JF80">
        <v>25</v>
      </c>
      <c r="JG80">
        <v>-1263.4</v>
      </c>
      <c r="JH80">
        <v>-1263.7</v>
      </c>
      <c r="JI80">
        <v>1.51978</v>
      </c>
      <c r="JJ80">
        <v>2.66113</v>
      </c>
      <c r="JK80">
        <v>1.49658</v>
      </c>
      <c r="JL80">
        <v>2.38403</v>
      </c>
      <c r="JM80">
        <v>1.54907</v>
      </c>
      <c r="JN80">
        <v>2.36816</v>
      </c>
      <c r="JO80">
        <v>41.7699</v>
      </c>
      <c r="JP80">
        <v>14.4122</v>
      </c>
      <c r="JQ80">
        <v>18</v>
      </c>
      <c r="JR80">
        <v>493.975</v>
      </c>
      <c r="JS80">
        <v>462.978</v>
      </c>
      <c r="JT80">
        <v>23.3701</v>
      </c>
      <c r="JU80">
        <v>31.256</v>
      </c>
      <c r="JV80">
        <v>30.0002</v>
      </c>
      <c r="JW80">
        <v>31.2876</v>
      </c>
      <c r="JX80">
        <v>31.2361</v>
      </c>
      <c r="JY80">
        <v>30.5891</v>
      </c>
      <c r="JZ80">
        <v>27.6675</v>
      </c>
      <c r="KA80">
        <v>0</v>
      </c>
      <c r="KB80">
        <v>23.3559</v>
      </c>
      <c r="KC80">
        <v>608.55</v>
      </c>
      <c r="KD80">
        <v>17.615</v>
      </c>
      <c r="KE80">
        <v>100.232</v>
      </c>
      <c r="KF80">
        <v>99.8257</v>
      </c>
    </row>
    <row r="81" spans="1:292">
      <c r="A81">
        <v>61</v>
      </c>
      <c r="B81">
        <v>1686161838.1</v>
      </c>
      <c r="C81">
        <v>1472.599999904633</v>
      </c>
      <c r="D81" t="s">
        <v>555</v>
      </c>
      <c r="E81" t="s">
        <v>556</v>
      </c>
      <c r="F81">
        <v>5</v>
      </c>
      <c r="G81" t="s">
        <v>428</v>
      </c>
      <c r="H81">
        <v>1686161830.314285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600.8429336516438</v>
      </c>
      <c r="AJ81">
        <v>571.7414969696971</v>
      </c>
      <c r="AK81">
        <v>3.318710562777709</v>
      </c>
      <c r="AL81">
        <v>66.65959030394622</v>
      </c>
      <c r="AM81">
        <f>(AO81 - AN81 + DX81*1E3/(8.314*(DZ81+273.15)) * AQ81/DW81 * AP81) * DW81/(100*DK81) * 1000/(1000 - AO81)</f>
        <v>0</v>
      </c>
      <c r="AN81">
        <v>17.56831523812697</v>
      </c>
      <c r="AO81">
        <v>19.20022</v>
      </c>
      <c r="AP81">
        <v>6.166289345318329E-06</v>
      </c>
      <c r="AQ81">
        <v>105.1270775011947</v>
      </c>
      <c r="AR81">
        <v>0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429</v>
      </c>
      <c r="AX81" t="s">
        <v>429</v>
      </c>
      <c r="AY81">
        <v>0</v>
      </c>
      <c r="AZ81">
        <v>0</v>
      </c>
      <c r="BA81">
        <f>1-AY81/AZ81</f>
        <v>0</v>
      </c>
      <c r="BB81">
        <v>0</v>
      </c>
      <c r="BC81" t="s">
        <v>429</v>
      </c>
      <c r="BD81" t="s">
        <v>429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429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1.65</v>
      </c>
      <c r="DL81">
        <v>0.5</v>
      </c>
      <c r="DM81" t="s">
        <v>430</v>
      </c>
      <c r="DN81">
        <v>2</v>
      </c>
      <c r="DO81" t="b">
        <v>1</v>
      </c>
      <c r="DP81">
        <v>1686161830.314285</v>
      </c>
      <c r="DQ81">
        <v>537.057892857143</v>
      </c>
      <c r="DR81">
        <v>574.8591428571428</v>
      </c>
      <c r="DS81">
        <v>19.19821428571428</v>
      </c>
      <c r="DT81">
        <v>17.56352142857143</v>
      </c>
      <c r="DU81">
        <v>538.5258214285715</v>
      </c>
      <c r="DV81">
        <v>19.61741785714286</v>
      </c>
      <c r="DW81">
        <v>499.9910714285714</v>
      </c>
      <c r="DX81">
        <v>90.33040357142856</v>
      </c>
      <c r="DY81">
        <v>0.09988665000000001</v>
      </c>
      <c r="DZ81">
        <v>26.80826428571428</v>
      </c>
      <c r="EA81">
        <v>28.01257142857143</v>
      </c>
      <c r="EB81">
        <v>999.9000000000002</v>
      </c>
      <c r="EC81">
        <v>0</v>
      </c>
      <c r="ED81">
        <v>0</v>
      </c>
      <c r="EE81">
        <v>10007.87678571428</v>
      </c>
      <c r="EF81">
        <v>0</v>
      </c>
      <c r="EG81">
        <v>1110.107857142857</v>
      </c>
      <c r="EH81">
        <v>-37.80137857142857</v>
      </c>
      <c r="EI81">
        <v>547.5701071428571</v>
      </c>
      <c r="EJ81">
        <v>585.1361785714286</v>
      </c>
      <c r="EK81">
        <v>1.634693571428571</v>
      </c>
      <c r="EL81">
        <v>574.8591428571428</v>
      </c>
      <c r="EM81">
        <v>17.56352142857143</v>
      </c>
      <c r="EN81">
        <v>1.734183928571429</v>
      </c>
      <c r="EO81">
        <v>1.58652</v>
      </c>
      <c r="EP81">
        <v>15.20584285714285</v>
      </c>
      <c r="EQ81">
        <v>13.82849642857143</v>
      </c>
      <c r="ER81">
        <v>2000.005357142858</v>
      </c>
      <c r="ES81">
        <v>0.9800032142857142</v>
      </c>
      <c r="ET81">
        <v>0.01999688571428571</v>
      </c>
      <c r="EU81">
        <v>0</v>
      </c>
      <c r="EV81">
        <v>171.0661785714286</v>
      </c>
      <c r="EW81">
        <v>5.00078</v>
      </c>
      <c r="EX81">
        <v>5436.578571428571</v>
      </c>
      <c r="EY81">
        <v>16379.7</v>
      </c>
      <c r="EZ81">
        <v>42.73842857142855</v>
      </c>
      <c r="FA81">
        <v>44.30985714285713</v>
      </c>
      <c r="FB81">
        <v>43.36807142857142</v>
      </c>
      <c r="FC81">
        <v>43.43296428571428</v>
      </c>
      <c r="FD81">
        <v>43.50189285714286</v>
      </c>
      <c r="FE81">
        <v>1955.115357142857</v>
      </c>
      <c r="FF81">
        <v>39.89000000000001</v>
      </c>
      <c r="FG81">
        <v>0</v>
      </c>
      <c r="FH81">
        <v>1686161838.2</v>
      </c>
      <c r="FI81">
        <v>0</v>
      </c>
      <c r="FJ81">
        <v>29.47148025055269</v>
      </c>
      <c r="FK81">
        <v>0.3248558006728384</v>
      </c>
      <c r="FL81">
        <v>-48.31201310308662</v>
      </c>
      <c r="FM81">
        <v>33893.47646908287</v>
      </c>
      <c r="FN81">
        <v>15</v>
      </c>
      <c r="FO81">
        <v>1686237652.1</v>
      </c>
      <c r="FP81" t="s">
        <v>431</v>
      </c>
      <c r="FQ81">
        <v>1686237637.6</v>
      </c>
      <c r="FR81">
        <v>1686237652.1</v>
      </c>
      <c r="FS81">
        <v>1</v>
      </c>
      <c r="FT81">
        <v>0.184</v>
      </c>
      <c r="FU81">
        <v>-0.079</v>
      </c>
      <c r="FV81">
        <v>-1.228</v>
      </c>
      <c r="FW81">
        <v>-0.379</v>
      </c>
      <c r="FX81">
        <v>962</v>
      </c>
      <c r="FY81">
        <v>1</v>
      </c>
      <c r="FZ81">
        <v>0.05</v>
      </c>
      <c r="GA81">
        <v>0.15</v>
      </c>
      <c r="GB81">
        <v>-4.152050154495604</v>
      </c>
      <c r="GC81">
        <v>-0.02419979765167326</v>
      </c>
      <c r="GD81">
        <v>34.10658177482196</v>
      </c>
      <c r="GE81">
        <v>1</v>
      </c>
      <c r="GF81">
        <v>0.8635368194805864</v>
      </c>
      <c r="GG81">
        <v>0.003207304747147938</v>
      </c>
      <c r="GH81">
        <v>0.662060290344595</v>
      </c>
      <c r="GI81">
        <v>1</v>
      </c>
      <c r="GJ81">
        <v>2</v>
      </c>
      <c r="GK81">
        <v>2</v>
      </c>
      <c r="GL81" t="s">
        <v>432</v>
      </c>
      <c r="GM81">
        <v>3.1017</v>
      </c>
      <c r="GN81">
        <v>2.75823</v>
      </c>
      <c r="GO81">
        <v>0.108419</v>
      </c>
      <c r="GP81">
        <v>0.113495</v>
      </c>
      <c r="GQ81">
        <v>0.0936772</v>
      </c>
      <c r="GR81">
        <v>0.0870288</v>
      </c>
      <c r="GS81">
        <v>22891.2</v>
      </c>
      <c r="GT81">
        <v>22379.3</v>
      </c>
      <c r="GU81">
        <v>26229.2</v>
      </c>
      <c r="GV81">
        <v>25592.5</v>
      </c>
      <c r="GW81">
        <v>38150.5</v>
      </c>
      <c r="GX81">
        <v>35409.1</v>
      </c>
      <c r="GY81">
        <v>45865.6</v>
      </c>
      <c r="GZ81">
        <v>41964.3</v>
      </c>
      <c r="HA81">
        <v>1.86138</v>
      </c>
      <c r="HB81">
        <v>1.79048</v>
      </c>
      <c r="HC81">
        <v>0.0371151</v>
      </c>
      <c r="HD81">
        <v>0</v>
      </c>
      <c r="HE81">
        <v>27.4176</v>
      </c>
      <c r="HF81">
        <v>999.9</v>
      </c>
      <c r="HG81">
        <v>32.5</v>
      </c>
      <c r="HH81">
        <v>39.2</v>
      </c>
      <c r="HI81">
        <v>25.5526</v>
      </c>
      <c r="HJ81">
        <v>61.7078</v>
      </c>
      <c r="HK81">
        <v>28.1931</v>
      </c>
      <c r="HL81">
        <v>1</v>
      </c>
      <c r="HM81">
        <v>0.325889</v>
      </c>
      <c r="HN81">
        <v>3.36273</v>
      </c>
      <c r="HO81">
        <v>20.2735</v>
      </c>
      <c r="HP81">
        <v>5.211</v>
      </c>
      <c r="HQ81">
        <v>11.98</v>
      </c>
      <c r="HR81">
        <v>4.96305</v>
      </c>
      <c r="HS81">
        <v>3.27397</v>
      </c>
      <c r="HT81">
        <v>9999</v>
      </c>
      <c r="HU81">
        <v>9999</v>
      </c>
      <c r="HV81">
        <v>9999</v>
      </c>
      <c r="HW81">
        <v>63.1</v>
      </c>
      <c r="HX81">
        <v>1.86396</v>
      </c>
      <c r="HY81">
        <v>1.86013</v>
      </c>
      <c r="HZ81">
        <v>1.8584</v>
      </c>
      <c r="IA81">
        <v>1.85977</v>
      </c>
      <c r="IB81">
        <v>1.85975</v>
      </c>
      <c r="IC81">
        <v>1.85837</v>
      </c>
      <c r="ID81">
        <v>1.85745</v>
      </c>
      <c r="IE81">
        <v>1.85231</v>
      </c>
      <c r="IF81">
        <v>0</v>
      </c>
      <c r="IG81">
        <v>0</v>
      </c>
      <c r="IH81">
        <v>0</v>
      </c>
      <c r="II81">
        <v>0</v>
      </c>
      <c r="IJ81" t="s">
        <v>433</v>
      </c>
      <c r="IK81" t="s">
        <v>434</v>
      </c>
      <c r="IL81" t="s">
        <v>435</v>
      </c>
      <c r="IM81" t="s">
        <v>435</v>
      </c>
      <c r="IN81" t="s">
        <v>435</v>
      </c>
      <c r="IO81" t="s">
        <v>435</v>
      </c>
      <c r="IP81">
        <v>0</v>
      </c>
      <c r="IQ81">
        <v>100</v>
      </c>
      <c r="IR81">
        <v>100</v>
      </c>
      <c r="IS81">
        <v>-1.489</v>
      </c>
      <c r="IT81">
        <v>-0.4192</v>
      </c>
      <c r="IU81">
        <v>-0.978965299820194</v>
      </c>
      <c r="IV81">
        <v>-0.0009990091014681097</v>
      </c>
      <c r="IW81">
        <v>2.104149348677739E-07</v>
      </c>
      <c r="IX81">
        <v>-7.744919442628664E-11</v>
      </c>
      <c r="IY81">
        <v>-0.2997322961878402</v>
      </c>
      <c r="IZ81">
        <v>-0.02716134682049196</v>
      </c>
      <c r="JA81">
        <v>0.00140419417660109</v>
      </c>
      <c r="JB81">
        <v>-1.682636133130545E-05</v>
      </c>
      <c r="JC81">
        <v>3</v>
      </c>
      <c r="JD81">
        <v>2001</v>
      </c>
      <c r="JE81">
        <v>1</v>
      </c>
      <c r="JF81">
        <v>25</v>
      </c>
      <c r="JG81">
        <v>-1263.3</v>
      </c>
      <c r="JH81">
        <v>-1263.6</v>
      </c>
      <c r="JI81">
        <v>1.55273</v>
      </c>
      <c r="JJ81">
        <v>2.64893</v>
      </c>
      <c r="JK81">
        <v>1.49658</v>
      </c>
      <c r="JL81">
        <v>2.38403</v>
      </c>
      <c r="JM81">
        <v>1.54785</v>
      </c>
      <c r="JN81">
        <v>2.43652</v>
      </c>
      <c r="JO81">
        <v>41.7699</v>
      </c>
      <c r="JP81">
        <v>14.421</v>
      </c>
      <c r="JQ81">
        <v>18</v>
      </c>
      <c r="JR81">
        <v>493.966</v>
      </c>
      <c r="JS81">
        <v>462.871</v>
      </c>
      <c r="JT81">
        <v>23.3579</v>
      </c>
      <c r="JU81">
        <v>31.2594</v>
      </c>
      <c r="JV81">
        <v>30.0006</v>
      </c>
      <c r="JW81">
        <v>31.2904</v>
      </c>
      <c r="JX81">
        <v>31.2388</v>
      </c>
      <c r="JY81">
        <v>31.244</v>
      </c>
      <c r="JZ81">
        <v>27.6675</v>
      </c>
      <c r="KA81">
        <v>0</v>
      </c>
      <c r="KB81">
        <v>23.3379</v>
      </c>
      <c r="KC81">
        <v>621.9880000000001</v>
      </c>
      <c r="KD81">
        <v>17.6207</v>
      </c>
      <c r="KE81">
        <v>100.231</v>
      </c>
      <c r="KF81">
        <v>99.8254</v>
      </c>
    </row>
    <row r="82" spans="1:292">
      <c r="A82">
        <v>62</v>
      </c>
      <c r="B82">
        <v>1686161842.6</v>
      </c>
      <c r="C82">
        <v>1477.099999904633</v>
      </c>
      <c r="D82" t="s">
        <v>557</v>
      </c>
      <c r="E82" t="s">
        <v>558</v>
      </c>
      <c r="F82">
        <v>5</v>
      </c>
      <c r="G82" t="s">
        <v>428</v>
      </c>
      <c r="H82">
        <v>1686161834.760714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616.8271211298363</v>
      </c>
      <c r="AJ82">
        <v>587.012636363636</v>
      </c>
      <c r="AK82">
        <v>3.394705595026235</v>
      </c>
      <c r="AL82">
        <v>66.65959030394622</v>
      </c>
      <c r="AM82">
        <f>(AO82 - AN82 + DX82*1E3/(8.314*(DZ82+273.15)) * AQ82/DW82 * AP82) * DW82/(100*DK82) * 1000/(1000 - AO82)</f>
        <v>0</v>
      </c>
      <c r="AN82">
        <v>17.57218328421098</v>
      </c>
      <c r="AO82">
        <v>19.1993896969697</v>
      </c>
      <c r="AP82">
        <v>-1.411418442416737E-06</v>
      </c>
      <c r="AQ82">
        <v>105.1270775011947</v>
      </c>
      <c r="AR82">
        <v>0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429</v>
      </c>
      <c r="AX82" t="s">
        <v>429</v>
      </c>
      <c r="AY82">
        <v>0</v>
      </c>
      <c r="AZ82">
        <v>0</v>
      </c>
      <c r="BA82">
        <f>1-AY82/AZ82</f>
        <v>0</v>
      </c>
      <c r="BB82">
        <v>0</v>
      </c>
      <c r="BC82" t="s">
        <v>429</v>
      </c>
      <c r="BD82" t="s">
        <v>429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429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1.65</v>
      </c>
      <c r="DL82">
        <v>0.5</v>
      </c>
      <c r="DM82" t="s">
        <v>430</v>
      </c>
      <c r="DN82">
        <v>2</v>
      </c>
      <c r="DO82" t="b">
        <v>1</v>
      </c>
      <c r="DP82">
        <v>1686161834.760714</v>
      </c>
      <c r="DQ82">
        <v>551.5880000000001</v>
      </c>
      <c r="DR82">
        <v>589.7626071428571</v>
      </c>
      <c r="DS82">
        <v>19.19909285714286</v>
      </c>
      <c r="DT82">
        <v>17.56755357142857</v>
      </c>
      <c r="DU82">
        <v>553.0681785714286</v>
      </c>
      <c r="DV82">
        <v>19.61828928571429</v>
      </c>
      <c r="DW82">
        <v>500.0014285714286</v>
      </c>
      <c r="DX82">
        <v>90.33035357142856</v>
      </c>
      <c r="DY82">
        <v>0.099906575</v>
      </c>
      <c r="DZ82">
        <v>26.80741071428572</v>
      </c>
      <c r="EA82">
        <v>28.01658214285714</v>
      </c>
      <c r="EB82">
        <v>999.9000000000002</v>
      </c>
      <c r="EC82">
        <v>0</v>
      </c>
      <c r="ED82">
        <v>0</v>
      </c>
      <c r="EE82">
        <v>10011.71607142857</v>
      </c>
      <c r="EF82">
        <v>0</v>
      </c>
      <c r="EG82">
        <v>1112.925714285714</v>
      </c>
      <c r="EH82">
        <v>-38.174775</v>
      </c>
      <c r="EI82">
        <v>562.3852142857143</v>
      </c>
      <c r="EJ82">
        <v>600.30875</v>
      </c>
      <c r="EK82">
        <v>1.631538928571429</v>
      </c>
      <c r="EL82">
        <v>589.7626071428571</v>
      </c>
      <c r="EM82">
        <v>17.56755357142857</v>
      </c>
      <c r="EN82">
        <v>1.734260714285714</v>
      </c>
      <c r="EO82">
        <v>1.586882857142857</v>
      </c>
      <c r="EP82">
        <v>15.20653928571428</v>
      </c>
      <c r="EQ82">
        <v>13.83202142857143</v>
      </c>
      <c r="ER82">
        <v>2000.006071428572</v>
      </c>
      <c r="ES82">
        <v>0.9800032142857142</v>
      </c>
      <c r="ET82">
        <v>0.01999688571428571</v>
      </c>
      <c r="EU82">
        <v>0</v>
      </c>
      <c r="EV82">
        <v>171.4046785714286</v>
      </c>
      <c r="EW82">
        <v>5.00078</v>
      </c>
      <c r="EX82">
        <v>5447.255357142857</v>
      </c>
      <c r="EY82">
        <v>16379.70714285715</v>
      </c>
      <c r="EZ82">
        <v>42.73174999999998</v>
      </c>
      <c r="FA82">
        <v>44.30542857142855</v>
      </c>
      <c r="FB82">
        <v>43.35692857142857</v>
      </c>
      <c r="FC82">
        <v>43.41732142857143</v>
      </c>
      <c r="FD82">
        <v>43.45507142857142</v>
      </c>
      <c r="FE82">
        <v>1955.116071428572</v>
      </c>
      <c r="FF82">
        <v>39.89000000000001</v>
      </c>
      <c r="FG82">
        <v>0</v>
      </c>
      <c r="FH82">
        <v>1686161843</v>
      </c>
      <c r="FI82">
        <v>0</v>
      </c>
      <c r="FJ82">
        <v>29.54773275527285</v>
      </c>
      <c r="FK82">
        <v>0.325758442268599</v>
      </c>
      <c r="FL82">
        <v>-48.50138672845883</v>
      </c>
      <c r="FM82">
        <v>33878.2457759625</v>
      </c>
      <c r="FN82">
        <v>15</v>
      </c>
      <c r="FO82">
        <v>1686237652.1</v>
      </c>
      <c r="FP82" t="s">
        <v>431</v>
      </c>
      <c r="FQ82">
        <v>1686237637.6</v>
      </c>
      <c r="FR82">
        <v>1686237652.1</v>
      </c>
      <c r="FS82">
        <v>1</v>
      </c>
      <c r="FT82">
        <v>0.184</v>
      </c>
      <c r="FU82">
        <v>-0.079</v>
      </c>
      <c r="FV82">
        <v>-1.228</v>
      </c>
      <c r="FW82">
        <v>-0.379</v>
      </c>
      <c r="FX82">
        <v>962</v>
      </c>
      <c r="FY82">
        <v>1</v>
      </c>
      <c r="FZ82">
        <v>0.05</v>
      </c>
      <c r="GA82">
        <v>0.15</v>
      </c>
      <c r="GB82">
        <v>-4.169394871063623</v>
      </c>
      <c r="GC82">
        <v>-0.02439319133182838</v>
      </c>
      <c r="GD82">
        <v>34.106852998341</v>
      </c>
      <c r="GE82">
        <v>1</v>
      </c>
      <c r="GF82">
        <v>0.8639193031369279</v>
      </c>
      <c r="GG82">
        <v>0.00321044447959636</v>
      </c>
      <c r="GH82">
        <v>0.6621152230429269</v>
      </c>
      <c r="GI82">
        <v>1</v>
      </c>
      <c r="GJ82">
        <v>2</v>
      </c>
      <c r="GK82">
        <v>2</v>
      </c>
      <c r="GL82" t="s">
        <v>432</v>
      </c>
      <c r="GM82">
        <v>3.10172</v>
      </c>
      <c r="GN82">
        <v>2.75828</v>
      </c>
      <c r="GO82">
        <v>0.11046</v>
      </c>
      <c r="GP82">
        <v>0.115458</v>
      </c>
      <c r="GQ82">
        <v>0.09367739999999999</v>
      </c>
      <c r="GR82">
        <v>0.08705069999999999</v>
      </c>
      <c r="GS82">
        <v>22838.6</v>
      </c>
      <c r="GT82">
        <v>22329.7</v>
      </c>
      <c r="GU82">
        <v>26228.9</v>
      </c>
      <c r="GV82">
        <v>25592.3</v>
      </c>
      <c r="GW82">
        <v>38150.7</v>
      </c>
      <c r="GX82">
        <v>35408.3</v>
      </c>
      <c r="GY82">
        <v>45865.5</v>
      </c>
      <c r="GZ82">
        <v>41964.1</v>
      </c>
      <c r="HA82">
        <v>1.86185</v>
      </c>
      <c r="HB82">
        <v>1.79062</v>
      </c>
      <c r="HC82">
        <v>0.0363775</v>
      </c>
      <c r="HD82">
        <v>0</v>
      </c>
      <c r="HE82">
        <v>27.4176</v>
      </c>
      <c r="HF82">
        <v>999.9</v>
      </c>
      <c r="HG82">
        <v>32.5</v>
      </c>
      <c r="HH82">
        <v>39.2</v>
      </c>
      <c r="HI82">
        <v>25.5535</v>
      </c>
      <c r="HJ82">
        <v>61.4278</v>
      </c>
      <c r="HK82">
        <v>28.1811</v>
      </c>
      <c r="HL82">
        <v>1</v>
      </c>
      <c r="HM82">
        <v>0.326235</v>
      </c>
      <c r="HN82">
        <v>3.41112</v>
      </c>
      <c r="HO82">
        <v>20.2725</v>
      </c>
      <c r="HP82">
        <v>5.2119</v>
      </c>
      <c r="HQ82">
        <v>11.98</v>
      </c>
      <c r="HR82">
        <v>4.9635</v>
      </c>
      <c r="HS82">
        <v>3.27405</v>
      </c>
      <c r="HT82">
        <v>9999</v>
      </c>
      <c r="HU82">
        <v>9999</v>
      </c>
      <c r="HV82">
        <v>9999</v>
      </c>
      <c r="HW82">
        <v>63.1</v>
      </c>
      <c r="HX82">
        <v>1.86393</v>
      </c>
      <c r="HY82">
        <v>1.86016</v>
      </c>
      <c r="HZ82">
        <v>1.85839</v>
      </c>
      <c r="IA82">
        <v>1.85978</v>
      </c>
      <c r="IB82">
        <v>1.85976</v>
      </c>
      <c r="IC82">
        <v>1.85837</v>
      </c>
      <c r="ID82">
        <v>1.85745</v>
      </c>
      <c r="IE82">
        <v>1.85232</v>
      </c>
      <c r="IF82">
        <v>0</v>
      </c>
      <c r="IG82">
        <v>0</v>
      </c>
      <c r="IH82">
        <v>0</v>
      </c>
      <c r="II82">
        <v>0</v>
      </c>
      <c r="IJ82" t="s">
        <v>433</v>
      </c>
      <c r="IK82" t="s">
        <v>434</v>
      </c>
      <c r="IL82" t="s">
        <v>435</v>
      </c>
      <c r="IM82" t="s">
        <v>435</v>
      </c>
      <c r="IN82" t="s">
        <v>435</v>
      </c>
      <c r="IO82" t="s">
        <v>435</v>
      </c>
      <c r="IP82">
        <v>0</v>
      </c>
      <c r="IQ82">
        <v>100</v>
      </c>
      <c r="IR82">
        <v>100</v>
      </c>
      <c r="IS82">
        <v>-1.501</v>
      </c>
      <c r="IT82">
        <v>-0.4192</v>
      </c>
      <c r="IU82">
        <v>-0.978965299820194</v>
      </c>
      <c r="IV82">
        <v>-0.0009990091014681097</v>
      </c>
      <c r="IW82">
        <v>2.104149348677739E-07</v>
      </c>
      <c r="IX82">
        <v>-7.744919442628664E-11</v>
      </c>
      <c r="IY82">
        <v>-0.2997322961878402</v>
      </c>
      <c r="IZ82">
        <v>-0.02716134682049196</v>
      </c>
      <c r="JA82">
        <v>0.00140419417660109</v>
      </c>
      <c r="JB82">
        <v>-1.682636133130545E-05</v>
      </c>
      <c r="JC82">
        <v>3</v>
      </c>
      <c r="JD82">
        <v>2001</v>
      </c>
      <c r="JE82">
        <v>1</v>
      </c>
      <c r="JF82">
        <v>25</v>
      </c>
      <c r="JG82">
        <v>-1263.2</v>
      </c>
      <c r="JH82">
        <v>-1263.5</v>
      </c>
      <c r="JI82">
        <v>1.58325</v>
      </c>
      <c r="JJ82">
        <v>2.64771</v>
      </c>
      <c r="JK82">
        <v>1.49658</v>
      </c>
      <c r="JL82">
        <v>2.38403</v>
      </c>
      <c r="JM82">
        <v>1.54907</v>
      </c>
      <c r="JN82">
        <v>2.41333</v>
      </c>
      <c r="JO82">
        <v>41.7961</v>
      </c>
      <c r="JP82">
        <v>14.4122</v>
      </c>
      <c r="JQ82">
        <v>18</v>
      </c>
      <c r="JR82">
        <v>494.273</v>
      </c>
      <c r="JS82">
        <v>462.984</v>
      </c>
      <c r="JT82">
        <v>23.3449</v>
      </c>
      <c r="JU82">
        <v>31.2625</v>
      </c>
      <c r="JV82">
        <v>30.0005</v>
      </c>
      <c r="JW82">
        <v>31.2934</v>
      </c>
      <c r="JX82">
        <v>31.2411</v>
      </c>
      <c r="JY82">
        <v>31.9149</v>
      </c>
      <c r="JZ82">
        <v>27.6675</v>
      </c>
      <c r="KA82">
        <v>0</v>
      </c>
      <c r="KB82">
        <v>23.3379</v>
      </c>
      <c r="KC82">
        <v>642.539</v>
      </c>
      <c r="KD82">
        <v>17.6237</v>
      </c>
      <c r="KE82">
        <v>100.23</v>
      </c>
      <c r="KF82">
        <v>99.8249</v>
      </c>
    </row>
    <row r="83" spans="1:292">
      <c r="A83">
        <v>63</v>
      </c>
      <c r="B83">
        <v>1686161848.1</v>
      </c>
      <c r="C83">
        <v>1482.599999904633</v>
      </c>
      <c r="D83" t="s">
        <v>559</v>
      </c>
      <c r="E83" t="s">
        <v>560</v>
      </c>
      <c r="F83">
        <v>5</v>
      </c>
      <c r="G83" t="s">
        <v>428</v>
      </c>
      <c r="H83">
        <v>1686161840.332142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635.2706199529714</v>
      </c>
      <c r="AJ83">
        <v>605.5342545454546</v>
      </c>
      <c r="AK83">
        <v>3.364350738480383</v>
      </c>
      <c r="AL83">
        <v>66.65959030394622</v>
      </c>
      <c r="AM83">
        <f>(AO83 - AN83 + DX83*1E3/(8.314*(DZ83+273.15)) * AQ83/DW83 * AP83) * DW83/(100*DK83) * 1000/(1000 - AO83)</f>
        <v>0</v>
      </c>
      <c r="AN83">
        <v>17.57647755587838</v>
      </c>
      <c r="AO83">
        <v>19.19947393939393</v>
      </c>
      <c r="AP83">
        <v>-3.886504801241173E-07</v>
      </c>
      <c r="AQ83">
        <v>105.1270775011947</v>
      </c>
      <c r="AR83">
        <v>0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429</v>
      </c>
      <c r="AX83" t="s">
        <v>429</v>
      </c>
      <c r="AY83">
        <v>0</v>
      </c>
      <c r="AZ83">
        <v>0</v>
      </c>
      <c r="BA83">
        <f>1-AY83/AZ83</f>
        <v>0</v>
      </c>
      <c r="BB83">
        <v>0</v>
      </c>
      <c r="BC83" t="s">
        <v>429</v>
      </c>
      <c r="BD83" t="s">
        <v>429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429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1.65</v>
      </c>
      <c r="DL83">
        <v>0.5</v>
      </c>
      <c r="DM83" t="s">
        <v>430</v>
      </c>
      <c r="DN83">
        <v>2</v>
      </c>
      <c r="DO83" t="b">
        <v>1</v>
      </c>
      <c r="DP83">
        <v>1686161840.332142</v>
      </c>
      <c r="DQ83">
        <v>569.8857142857144</v>
      </c>
      <c r="DR83">
        <v>608.4497857142857</v>
      </c>
      <c r="DS83">
        <v>19.19967857142857</v>
      </c>
      <c r="DT83">
        <v>17.57230714285715</v>
      </c>
      <c r="DU83">
        <v>571.3811785714286</v>
      </c>
      <c r="DV83">
        <v>19.61886785714286</v>
      </c>
      <c r="DW83">
        <v>499.9999642857143</v>
      </c>
      <c r="DX83">
        <v>90.33144999999999</v>
      </c>
      <c r="DY83">
        <v>0.09995241071428572</v>
      </c>
      <c r="DZ83">
        <v>26.806575</v>
      </c>
      <c r="EA83">
        <v>28.01727857142857</v>
      </c>
      <c r="EB83">
        <v>999.9000000000002</v>
      </c>
      <c r="EC83">
        <v>0</v>
      </c>
      <c r="ED83">
        <v>0</v>
      </c>
      <c r="EE83">
        <v>10015.11321428571</v>
      </c>
      <c r="EF83">
        <v>0</v>
      </c>
      <c r="EG83">
        <v>1105.046785714286</v>
      </c>
      <c r="EH83">
        <v>-38.56416785714286</v>
      </c>
      <c r="EI83">
        <v>581.0415</v>
      </c>
      <c r="EJ83">
        <v>619.3330714285713</v>
      </c>
      <c r="EK83">
        <v>1.627377142857143</v>
      </c>
      <c r="EL83">
        <v>608.4497857142857</v>
      </c>
      <c r="EM83">
        <v>17.57230714285715</v>
      </c>
      <c r="EN83">
        <v>1.734335</v>
      </c>
      <c r="EO83">
        <v>1.587331785714285</v>
      </c>
      <c r="EP83">
        <v>15.20720714285714</v>
      </c>
      <c r="EQ83">
        <v>13.83636428571429</v>
      </c>
      <c r="ER83">
        <v>1999.9925</v>
      </c>
      <c r="ES83">
        <v>0.9800032142857142</v>
      </c>
      <c r="ET83">
        <v>0.01999688571428571</v>
      </c>
      <c r="EU83">
        <v>0</v>
      </c>
      <c r="EV83">
        <v>171.7941785714286</v>
      </c>
      <c r="EW83">
        <v>5.00078</v>
      </c>
      <c r="EX83">
        <v>5432.200714285714</v>
      </c>
      <c r="EY83">
        <v>16379.58214285714</v>
      </c>
      <c r="EZ83">
        <v>42.73624999999999</v>
      </c>
      <c r="FA83">
        <v>44.30535714285712</v>
      </c>
      <c r="FB83">
        <v>43.34574999999999</v>
      </c>
      <c r="FC83">
        <v>43.42174999999999</v>
      </c>
      <c r="FD83">
        <v>43.46407142857142</v>
      </c>
      <c r="FE83">
        <v>1955.1025</v>
      </c>
      <c r="FF83">
        <v>39.89000000000001</v>
      </c>
      <c r="FG83">
        <v>0</v>
      </c>
      <c r="FH83">
        <v>1686161848.4</v>
      </c>
      <c r="FI83">
        <v>0</v>
      </c>
      <c r="FJ83">
        <v>29.63364211054604</v>
      </c>
      <c r="FK83">
        <v>0.3267756958677551</v>
      </c>
      <c r="FL83">
        <v>-48.71474962178632</v>
      </c>
      <c r="FM83">
        <v>33861.08896774625</v>
      </c>
      <c r="FN83">
        <v>15</v>
      </c>
      <c r="FO83">
        <v>1686237652.1</v>
      </c>
      <c r="FP83" t="s">
        <v>431</v>
      </c>
      <c r="FQ83">
        <v>1686237637.6</v>
      </c>
      <c r="FR83">
        <v>1686237652.1</v>
      </c>
      <c r="FS83">
        <v>1</v>
      </c>
      <c r="FT83">
        <v>0.184</v>
      </c>
      <c r="FU83">
        <v>-0.079</v>
      </c>
      <c r="FV83">
        <v>-1.228</v>
      </c>
      <c r="FW83">
        <v>-0.379</v>
      </c>
      <c r="FX83">
        <v>962</v>
      </c>
      <c r="FY83">
        <v>1</v>
      </c>
      <c r="FZ83">
        <v>0.05</v>
      </c>
      <c r="GA83">
        <v>0.15</v>
      </c>
      <c r="GB83">
        <v>-4.186700126547804</v>
      </c>
      <c r="GC83">
        <v>-0.02458616100678361</v>
      </c>
      <c r="GD83">
        <v>34.10709273293705</v>
      </c>
      <c r="GE83">
        <v>1</v>
      </c>
      <c r="GF83">
        <v>0.8642994969263534</v>
      </c>
      <c r="GG83">
        <v>0.003213557902979687</v>
      </c>
      <c r="GH83">
        <v>0.6621676813390712</v>
      </c>
      <c r="GI83">
        <v>1</v>
      </c>
      <c r="GJ83">
        <v>2</v>
      </c>
      <c r="GK83">
        <v>2</v>
      </c>
      <c r="GL83" t="s">
        <v>432</v>
      </c>
      <c r="GM83">
        <v>3.10176</v>
      </c>
      <c r="GN83">
        <v>2.75828</v>
      </c>
      <c r="GO83">
        <v>0.112906</v>
      </c>
      <c r="GP83">
        <v>0.117895</v>
      </c>
      <c r="GQ83">
        <v>0.0936743</v>
      </c>
      <c r="GR83">
        <v>0.08706319999999999</v>
      </c>
      <c r="GS83">
        <v>22775.7</v>
      </c>
      <c r="GT83">
        <v>22268</v>
      </c>
      <c r="GU83">
        <v>26228.8</v>
      </c>
      <c r="GV83">
        <v>25592.2</v>
      </c>
      <c r="GW83">
        <v>38151</v>
      </c>
      <c r="GX83">
        <v>35407.7</v>
      </c>
      <c r="GY83">
        <v>45865.3</v>
      </c>
      <c r="GZ83">
        <v>41963.7</v>
      </c>
      <c r="HA83">
        <v>1.86155</v>
      </c>
      <c r="HB83">
        <v>1.79045</v>
      </c>
      <c r="HC83">
        <v>0.0363663</v>
      </c>
      <c r="HD83">
        <v>0</v>
      </c>
      <c r="HE83">
        <v>27.4161</v>
      </c>
      <c r="HF83">
        <v>999.9</v>
      </c>
      <c r="HG83">
        <v>32.5</v>
      </c>
      <c r="HH83">
        <v>39.2</v>
      </c>
      <c r="HI83">
        <v>25.5523</v>
      </c>
      <c r="HJ83">
        <v>61.5478</v>
      </c>
      <c r="HK83">
        <v>28.117</v>
      </c>
      <c r="HL83">
        <v>1</v>
      </c>
      <c r="HM83">
        <v>0.32688</v>
      </c>
      <c r="HN83">
        <v>3.4284</v>
      </c>
      <c r="HO83">
        <v>20.2721</v>
      </c>
      <c r="HP83">
        <v>5.2119</v>
      </c>
      <c r="HQ83">
        <v>11.98</v>
      </c>
      <c r="HR83">
        <v>4.96335</v>
      </c>
      <c r="HS83">
        <v>3.27415</v>
      </c>
      <c r="HT83">
        <v>9999</v>
      </c>
      <c r="HU83">
        <v>9999</v>
      </c>
      <c r="HV83">
        <v>9999</v>
      </c>
      <c r="HW83">
        <v>63.1</v>
      </c>
      <c r="HX83">
        <v>1.86394</v>
      </c>
      <c r="HY83">
        <v>1.86013</v>
      </c>
      <c r="HZ83">
        <v>1.85838</v>
      </c>
      <c r="IA83">
        <v>1.85975</v>
      </c>
      <c r="IB83">
        <v>1.85977</v>
      </c>
      <c r="IC83">
        <v>1.85836</v>
      </c>
      <c r="ID83">
        <v>1.85744</v>
      </c>
      <c r="IE83">
        <v>1.8523</v>
      </c>
      <c r="IF83">
        <v>0</v>
      </c>
      <c r="IG83">
        <v>0</v>
      </c>
      <c r="IH83">
        <v>0</v>
      </c>
      <c r="II83">
        <v>0</v>
      </c>
      <c r="IJ83" t="s">
        <v>433</v>
      </c>
      <c r="IK83" t="s">
        <v>434</v>
      </c>
      <c r="IL83" t="s">
        <v>435</v>
      </c>
      <c r="IM83" t="s">
        <v>435</v>
      </c>
      <c r="IN83" t="s">
        <v>435</v>
      </c>
      <c r="IO83" t="s">
        <v>435</v>
      </c>
      <c r="IP83">
        <v>0</v>
      </c>
      <c r="IQ83">
        <v>100</v>
      </c>
      <c r="IR83">
        <v>100</v>
      </c>
      <c r="IS83">
        <v>-1.517</v>
      </c>
      <c r="IT83">
        <v>-0.4192</v>
      </c>
      <c r="IU83">
        <v>-0.978965299820194</v>
      </c>
      <c r="IV83">
        <v>-0.0009990091014681097</v>
      </c>
      <c r="IW83">
        <v>2.104149348677739E-07</v>
      </c>
      <c r="IX83">
        <v>-7.744919442628664E-11</v>
      </c>
      <c r="IY83">
        <v>-0.2997322961878402</v>
      </c>
      <c r="IZ83">
        <v>-0.02716134682049196</v>
      </c>
      <c r="JA83">
        <v>0.00140419417660109</v>
      </c>
      <c r="JB83">
        <v>-1.682636133130545E-05</v>
      </c>
      <c r="JC83">
        <v>3</v>
      </c>
      <c r="JD83">
        <v>2001</v>
      </c>
      <c r="JE83">
        <v>1</v>
      </c>
      <c r="JF83">
        <v>25</v>
      </c>
      <c r="JG83">
        <v>-1263.2</v>
      </c>
      <c r="JH83">
        <v>-1263.4</v>
      </c>
      <c r="JI83">
        <v>1.62354</v>
      </c>
      <c r="JJ83">
        <v>2.64526</v>
      </c>
      <c r="JK83">
        <v>1.49658</v>
      </c>
      <c r="JL83">
        <v>2.38403</v>
      </c>
      <c r="JM83">
        <v>1.54785</v>
      </c>
      <c r="JN83">
        <v>2.3938</v>
      </c>
      <c r="JO83">
        <v>41.7699</v>
      </c>
      <c r="JP83">
        <v>14.4122</v>
      </c>
      <c r="JQ83">
        <v>18</v>
      </c>
      <c r="JR83">
        <v>494.111</v>
      </c>
      <c r="JS83">
        <v>462.891</v>
      </c>
      <c r="JT83">
        <v>23.3217</v>
      </c>
      <c r="JU83">
        <v>31.2656</v>
      </c>
      <c r="JV83">
        <v>30.0006</v>
      </c>
      <c r="JW83">
        <v>31.2958</v>
      </c>
      <c r="JX83">
        <v>31.2436</v>
      </c>
      <c r="JY83">
        <v>32.6508</v>
      </c>
      <c r="JZ83">
        <v>27.6675</v>
      </c>
      <c r="KA83">
        <v>0</v>
      </c>
      <c r="KB83">
        <v>23.3055</v>
      </c>
      <c r="KC83">
        <v>656.073</v>
      </c>
      <c r="KD83">
        <v>17.6306</v>
      </c>
      <c r="KE83">
        <v>100.23</v>
      </c>
      <c r="KF83">
        <v>99.824</v>
      </c>
    </row>
    <row r="84" spans="1:292">
      <c r="A84">
        <v>64</v>
      </c>
      <c r="B84">
        <v>1686161852.6</v>
      </c>
      <c r="C84">
        <v>1487.099999904633</v>
      </c>
      <c r="D84" t="s">
        <v>561</v>
      </c>
      <c r="E84" t="s">
        <v>562</v>
      </c>
      <c r="F84">
        <v>5</v>
      </c>
      <c r="G84" t="s">
        <v>428</v>
      </c>
      <c r="H84">
        <v>1686161844.778571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651.3146933081264</v>
      </c>
      <c r="AJ84">
        <v>621.0438181818181</v>
      </c>
      <c r="AK84">
        <v>3.450018262039646</v>
      </c>
      <c r="AL84">
        <v>66.65959030394622</v>
      </c>
      <c r="AM84">
        <f>(AO84 - AN84 + DX84*1E3/(8.314*(DZ84+273.15)) * AQ84/DW84 * AP84) * DW84/(100*DK84) * 1000/(1000 - AO84)</f>
        <v>0</v>
      </c>
      <c r="AN84">
        <v>17.58090905831466</v>
      </c>
      <c r="AO84">
        <v>19.19854787878787</v>
      </c>
      <c r="AP84">
        <v>-1.011983850172923E-06</v>
      </c>
      <c r="AQ84">
        <v>105.1270775011947</v>
      </c>
      <c r="AR84">
        <v>0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429</v>
      </c>
      <c r="AX84" t="s">
        <v>429</v>
      </c>
      <c r="AY84">
        <v>0</v>
      </c>
      <c r="AZ84">
        <v>0</v>
      </c>
      <c r="BA84">
        <f>1-AY84/AZ84</f>
        <v>0</v>
      </c>
      <c r="BB84">
        <v>0</v>
      </c>
      <c r="BC84" t="s">
        <v>429</v>
      </c>
      <c r="BD84" t="s">
        <v>429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429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1.65</v>
      </c>
      <c r="DL84">
        <v>0.5</v>
      </c>
      <c r="DM84" t="s">
        <v>430</v>
      </c>
      <c r="DN84">
        <v>2</v>
      </c>
      <c r="DO84" t="b">
        <v>1</v>
      </c>
      <c r="DP84">
        <v>1686161844.778571</v>
      </c>
      <c r="DQ84">
        <v>584.6236785714285</v>
      </c>
      <c r="DR84">
        <v>623.6245</v>
      </c>
      <c r="DS84">
        <v>19.19947142857143</v>
      </c>
      <c r="DT84">
        <v>17.5761</v>
      </c>
      <c r="DU84">
        <v>586.1314285714286</v>
      </c>
      <c r="DV84">
        <v>19.61866785714286</v>
      </c>
      <c r="DW84">
        <v>500.0229285714286</v>
      </c>
      <c r="DX84">
        <v>90.33189285714286</v>
      </c>
      <c r="DY84">
        <v>0.100039475</v>
      </c>
      <c r="DZ84">
        <v>26.80550714285715</v>
      </c>
      <c r="EA84">
        <v>28.01338214285715</v>
      </c>
      <c r="EB84">
        <v>999.9000000000002</v>
      </c>
      <c r="EC84">
        <v>0</v>
      </c>
      <c r="ED84">
        <v>0</v>
      </c>
      <c r="EE84">
        <v>10006.78428571429</v>
      </c>
      <c r="EF84">
        <v>0</v>
      </c>
      <c r="EG84">
        <v>1078.465714285714</v>
      </c>
      <c r="EH84">
        <v>-39.00092857142857</v>
      </c>
      <c r="EI84">
        <v>596.0678214285715</v>
      </c>
      <c r="EJ84">
        <v>634.7817142857142</v>
      </c>
      <c r="EK84">
        <v>1.623384642857143</v>
      </c>
      <c r="EL84">
        <v>623.6245</v>
      </c>
      <c r="EM84">
        <v>17.5761</v>
      </c>
      <c r="EN84">
        <v>1.734325</v>
      </c>
      <c r="EO84">
        <v>1.587682142857143</v>
      </c>
      <c r="EP84">
        <v>15.20711785714286</v>
      </c>
      <c r="EQ84">
        <v>13.83976428571428</v>
      </c>
      <c r="ER84">
        <v>1999.998571428572</v>
      </c>
      <c r="ES84">
        <v>0.9800034285714284</v>
      </c>
      <c r="ET84">
        <v>0.01999667142857143</v>
      </c>
      <c r="EU84">
        <v>0</v>
      </c>
      <c r="EV84">
        <v>172.1872857142857</v>
      </c>
      <c r="EW84">
        <v>5.00078</v>
      </c>
      <c r="EX84">
        <v>5422.317142857142</v>
      </c>
      <c r="EY84">
        <v>16379.63571428571</v>
      </c>
      <c r="EZ84">
        <v>42.73624999999999</v>
      </c>
      <c r="FA84">
        <v>44.30324999999999</v>
      </c>
      <c r="FB84">
        <v>43.29660714285713</v>
      </c>
      <c r="FC84">
        <v>43.42175</v>
      </c>
      <c r="FD84">
        <v>43.47082142857143</v>
      </c>
      <c r="FE84">
        <v>1955.108571428572</v>
      </c>
      <c r="FF84">
        <v>39.89000000000001</v>
      </c>
      <c r="FG84">
        <v>0</v>
      </c>
      <c r="FH84">
        <v>1686161853.2</v>
      </c>
      <c r="FI84">
        <v>0</v>
      </c>
      <c r="FJ84">
        <v>29.710222558855</v>
      </c>
      <c r="FK84">
        <v>0.3276829971244598</v>
      </c>
      <c r="FL84">
        <v>-48.90390719520595</v>
      </c>
      <c r="FM84">
        <v>33845.87366466025</v>
      </c>
      <c r="FN84">
        <v>15</v>
      </c>
      <c r="FO84">
        <v>1686237652.1</v>
      </c>
      <c r="FP84" t="s">
        <v>431</v>
      </c>
      <c r="FQ84">
        <v>1686237637.6</v>
      </c>
      <c r="FR84">
        <v>1686237652.1</v>
      </c>
      <c r="FS84">
        <v>1</v>
      </c>
      <c r="FT84">
        <v>0.184</v>
      </c>
      <c r="FU84">
        <v>-0.079</v>
      </c>
      <c r="FV84">
        <v>-1.228</v>
      </c>
      <c r="FW84">
        <v>-0.379</v>
      </c>
      <c r="FX84">
        <v>962</v>
      </c>
      <c r="FY84">
        <v>1</v>
      </c>
      <c r="FZ84">
        <v>0.05</v>
      </c>
      <c r="GA84">
        <v>0.15</v>
      </c>
      <c r="GB84">
        <v>-4.208216486672685</v>
      </c>
      <c r="GC84">
        <v>-0.02482636116104681</v>
      </c>
      <c r="GD84">
        <v>34.10777147520803</v>
      </c>
      <c r="GE84">
        <v>1</v>
      </c>
      <c r="GF84">
        <v>0.864760304966674</v>
      </c>
      <c r="GG84">
        <v>0.003217318454148458</v>
      </c>
      <c r="GH84">
        <v>0.6622275911525131</v>
      </c>
      <c r="GI84">
        <v>1</v>
      </c>
      <c r="GJ84">
        <v>2</v>
      </c>
      <c r="GK84">
        <v>2</v>
      </c>
      <c r="GL84" t="s">
        <v>432</v>
      </c>
      <c r="GM84">
        <v>3.10177</v>
      </c>
      <c r="GN84">
        <v>2.75791</v>
      </c>
      <c r="GO84">
        <v>0.114917</v>
      </c>
      <c r="GP84">
        <v>0.119859</v>
      </c>
      <c r="GQ84">
        <v>0.09366869999999999</v>
      </c>
      <c r="GR84">
        <v>0.0870717</v>
      </c>
      <c r="GS84">
        <v>22723.8</v>
      </c>
      <c r="GT84">
        <v>22218</v>
      </c>
      <c r="GU84">
        <v>26228.6</v>
      </c>
      <c r="GV84">
        <v>25591.7</v>
      </c>
      <c r="GW84">
        <v>38150.9</v>
      </c>
      <c r="GX84">
        <v>35407.4</v>
      </c>
      <c r="GY84">
        <v>45864.6</v>
      </c>
      <c r="GZ84">
        <v>41963.4</v>
      </c>
      <c r="HA84">
        <v>1.86157</v>
      </c>
      <c r="HB84">
        <v>1.79048</v>
      </c>
      <c r="HC84">
        <v>0.0360757</v>
      </c>
      <c r="HD84">
        <v>0</v>
      </c>
      <c r="HE84">
        <v>27.4153</v>
      </c>
      <c r="HF84">
        <v>999.9</v>
      </c>
      <c r="HG84">
        <v>32.5</v>
      </c>
      <c r="HH84">
        <v>39.2</v>
      </c>
      <c r="HI84">
        <v>25.554</v>
      </c>
      <c r="HJ84">
        <v>61.4478</v>
      </c>
      <c r="HK84">
        <v>28.0569</v>
      </c>
      <c r="HL84">
        <v>1</v>
      </c>
      <c r="HM84">
        <v>0.32702</v>
      </c>
      <c r="HN84">
        <v>3.43699</v>
      </c>
      <c r="HO84">
        <v>20.2718</v>
      </c>
      <c r="HP84">
        <v>5.21145</v>
      </c>
      <c r="HQ84">
        <v>11.98</v>
      </c>
      <c r="HR84">
        <v>4.96335</v>
      </c>
      <c r="HS84">
        <v>3.2741</v>
      </c>
      <c r="HT84">
        <v>9999</v>
      </c>
      <c r="HU84">
        <v>9999</v>
      </c>
      <c r="HV84">
        <v>9999</v>
      </c>
      <c r="HW84">
        <v>63.1</v>
      </c>
      <c r="HX84">
        <v>1.86392</v>
      </c>
      <c r="HY84">
        <v>1.86011</v>
      </c>
      <c r="HZ84">
        <v>1.85838</v>
      </c>
      <c r="IA84">
        <v>1.85977</v>
      </c>
      <c r="IB84">
        <v>1.85976</v>
      </c>
      <c r="IC84">
        <v>1.85837</v>
      </c>
      <c r="ID84">
        <v>1.85745</v>
      </c>
      <c r="IE84">
        <v>1.85233</v>
      </c>
      <c r="IF84">
        <v>0</v>
      </c>
      <c r="IG84">
        <v>0</v>
      </c>
      <c r="IH84">
        <v>0</v>
      </c>
      <c r="II84">
        <v>0</v>
      </c>
      <c r="IJ84" t="s">
        <v>433</v>
      </c>
      <c r="IK84" t="s">
        <v>434</v>
      </c>
      <c r="IL84" t="s">
        <v>435</v>
      </c>
      <c r="IM84" t="s">
        <v>435</v>
      </c>
      <c r="IN84" t="s">
        <v>435</v>
      </c>
      <c r="IO84" t="s">
        <v>435</v>
      </c>
      <c r="IP84">
        <v>0</v>
      </c>
      <c r="IQ84">
        <v>100</v>
      </c>
      <c r="IR84">
        <v>100</v>
      </c>
      <c r="IS84">
        <v>-1.53</v>
      </c>
      <c r="IT84">
        <v>-0.4192</v>
      </c>
      <c r="IU84">
        <v>-0.978965299820194</v>
      </c>
      <c r="IV84">
        <v>-0.0009990091014681097</v>
      </c>
      <c r="IW84">
        <v>2.104149348677739E-07</v>
      </c>
      <c r="IX84">
        <v>-7.744919442628664E-11</v>
      </c>
      <c r="IY84">
        <v>-0.2997322961878402</v>
      </c>
      <c r="IZ84">
        <v>-0.02716134682049196</v>
      </c>
      <c r="JA84">
        <v>0.00140419417660109</v>
      </c>
      <c r="JB84">
        <v>-1.682636133130545E-05</v>
      </c>
      <c r="JC84">
        <v>3</v>
      </c>
      <c r="JD84">
        <v>2001</v>
      </c>
      <c r="JE84">
        <v>1</v>
      </c>
      <c r="JF84">
        <v>25</v>
      </c>
      <c r="JG84">
        <v>-1263.1</v>
      </c>
      <c r="JH84">
        <v>-1263.3</v>
      </c>
      <c r="JI84">
        <v>1.65283</v>
      </c>
      <c r="JJ84">
        <v>2.65015</v>
      </c>
      <c r="JK84">
        <v>1.49658</v>
      </c>
      <c r="JL84">
        <v>2.38403</v>
      </c>
      <c r="JM84">
        <v>1.54785</v>
      </c>
      <c r="JN84">
        <v>2.44751</v>
      </c>
      <c r="JO84">
        <v>41.7961</v>
      </c>
      <c r="JP84">
        <v>14.4122</v>
      </c>
      <c r="JQ84">
        <v>18</v>
      </c>
      <c r="JR84">
        <v>494.144</v>
      </c>
      <c r="JS84">
        <v>462.925</v>
      </c>
      <c r="JT84">
        <v>23.3077</v>
      </c>
      <c r="JU84">
        <v>31.268</v>
      </c>
      <c r="JV84">
        <v>30.0004</v>
      </c>
      <c r="JW84">
        <v>31.2982</v>
      </c>
      <c r="JX84">
        <v>31.2459</v>
      </c>
      <c r="JY84">
        <v>33.318</v>
      </c>
      <c r="JZ84">
        <v>27.6675</v>
      </c>
      <c r="KA84">
        <v>0</v>
      </c>
      <c r="KB84">
        <v>23.3055</v>
      </c>
      <c r="KC84">
        <v>676.202</v>
      </c>
      <c r="KD84">
        <v>17.6362</v>
      </c>
      <c r="KE84">
        <v>100.229</v>
      </c>
      <c r="KF84">
        <v>99.8229</v>
      </c>
    </row>
    <row r="85" spans="1:292">
      <c r="A85">
        <v>65</v>
      </c>
      <c r="B85">
        <v>1686161858.1</v>
      </c>
      <c r="C85">
        <v>1492.599999904633</v>
      </c>
      <c r="D85" t="s">
        <v>563</v>
      </c>
      <c r="E85" t="s">
        <v>564</v>
      </c>
      <c r="F85">
        <v>5</v>
      </c>
      <c r="G85" t="s">
        <v>428</v>
      </c>
      <c r="H85">
        <v>1686161850.35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669.9835929539915</v>
      </c>
      <c r="AJ85">
        <v>639.8300545454543</v>
      </c>
      <c r="AK85">
        <v>3.414570150250364</v>
      </c>
      <c r="AL85">
        <v>66.65959030394622</v>
      </c>
      <c r="AM85">
        <f>(AO85 - AN85 + DX85*1E3/(8.314*(DZ85+273.15)) * AQ85/DW85 * AP85) * DW85/(100*DK85) * 1000/(1000 - AO85)</f>
        <v>0</v>
      </c>
      <c r="AN85">
        <v>17.58335993061653</v>
      </c>
      <c r="AO85">
        <v>19.19304848484849</v>
      </c>
      <c r="AP85">
        <v>-1.363430798178209E-05</v>
      </c>
      <c r="AQ85">
        <v>105.1270775011947</v>
      </c>
      <c r="AR85">
        <v>0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429</v>
      </c>
      <c r="AX85" t="s">
        <v>429</v>
      </c>
      <c r="AY85">
        <v>0</v>
      </c>
      <c r="AZ85">
        <v>0</v>
      </c>
      <c r="BA85">
        <f>1-AY85/AZ85</f>
        <v>0</v>
      </c>
      <c r="BB85">
        <v>0</v>
      </c>
      <c r="BC85" t="s">
        <v>429</v>
      </c>
      <c r="BD85" t="s">
        <v>429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429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1.65</v>
      </c>
      <c r="DL85">
        <v>0.5</v>
      </c>
      <c r="DM85" t="s">
        <v>430</v>
      </c>
      <c r="DN85">
        <v>2</v>
      </c>
      <c r="DO85" t="b">
        <v>1</v>
      </c>
      <c r="DP85">
        <v>1686161850.35</v>
      </c>
      <c r="DQ85">
        <v>603.2230714285714</v>
      </c>
      <c r="DR85">
        <v>642.4517142857142</v>
      </c>
      <c r="DS85">
        <v>19.19779285714285</v>
      </c>
      <c r="DT85">
        <v>17.58017142857143</v>
      </c>
      <c r="DU85">
        <v>604.74625</v>
      </c>
      <c r="DV85">
        <v>19.61699642857143</v>
      </c>
      <c r="DW85">
        <v>500.0170357142857</v>
      </c>
      <c r="DX85">
        <v>90.33135714285716</v>
      </c>
      <c r="DY85">
        <v>0.09995448928571431</v>
      </c>
      <c r="DZ85">
        <v>26.80274642857142</v>
      </c>
      <c r="EA85">
        <v>28.00556428571429</v>
      </c>
      <c r="EB85">
        <v>999.9000000000002</v>
      </c>
      <c r="EC85">
        <v>0</v>
      </c>
      <c r="ED85">
        <v>0</v>
      </c>
      <c r="EE85">
        <v>10008.70392857143</v>
      </c>
      <c r="EF85">
        <v>0</v>
      </c>
      <c r="EG85">
        <v>1073.109642857143</v>
      </c>
      <c r="EH85">
        <v>-39.22870357142858</v>
      </c>
      <c r="EI85">
        <v>615.0301785714285</v>
      </c>
      <c r="EJ85">
        <v>653.9483214285714</v>
      </c>
      <c r="EK85">
        <v>1.617624642857143</v>
      </c>
      <c r="EL85">
        <v>642.4517142857142</v>
      </c>
      <c r="EM85">
        <v>17.58017142857143</v>
      </c>
      <c r="EN85">
        <v>1.734163214285714</v>
      </c>
      <c r="EO85">
        <v>1.588040714285714</v>
      </c>
      <c r="EP85">
        <v>15.20566071428571</v>
      </c>
      <c r="EQ85">
        <v>13.84323928571429</v>
      </c>
      <c r="ER85">
        <v>2000.011785714286</v>
      </c>
      <c r="ES85">
        <v>0.9800035357142856</v>
      </c>
      <c r="ET85">
        <v>0.01999656428571428</v>
      </c>
      <c r="EU85">
        <v>0</v>
      </c>
      <c r="EV85">
        <v>172.6745</v>
      </c>
      <c r="EW85">
        <v>5.00078</v>
      </c>
      <c r="EX85">
        <v>5437.597857142857</v>
      </c>
      <c r="EY85">
        <v>16379.75</v>
      </c>
      <c r="EZ85">
        <v>42.73846428571427</v>
      </c>
      <c r="FA85">
        <v>44.31889285714285</v>
      </c>
      <c r="FB85">
        <v>43.2430357142857</v>
      </c>
      <c r="FC85">
        <v>43.43071428571428</v>
      </c>
      <c r="FD85">
        <v>43.48871428571427</v>
      </c>
      <c r="FE85">
        <v>1955.121785714286</v>
      </c>
      <c r="FF85">
        <v>39.89000000000001</v>
      </c>
      <c r="FG85">
        <v>0</v>
      </c>
      <c r="FH85">
        <v>1686161858.6</v>
      </c>
      <c r="FI85">
        <v>0</v>
      </c>
      <c r="FJ85">
        <v>29.79654125392688</v>
      </c>
      <c r="FK85">
        <v>0.3287060662399366</v>
      </c>
      <c r="FL85">
        <v>-49.1157500286844</v>
      </c>
      <c r="FM85">
        <v>33828.82410427111</v>
      </c>
      <c r="FN85">
        <v>15</v>
      </c>
      <c r="FO85">
        <v>1686237652.1</v>
      </c>
      <c r="FP85" t="s">
        <v>431</v>
      </c>
      <c r="FQ85">
        <v>1686237637.6</v>
      </c>
      <c r="FR85">
        <v>1686237652.1</v>
      </c>
      <c r="FS85">
        <v>1</v>
      </c>
      <c r="FT85">
        <v>0.184</v>
      </c>
      <c r="FU85">
        <v>-0.079</v>
      </c>
      <c r="FV85">
        <v>-1.228</v>
      </c>
      <c r="FW85">
        <v>-0.379</v>
      </c>
      <c r="FX85">
        <v>962</v>
      </c>
      <c r="FY85">
        <v>1</v>
      </c>
      <c r="FZ85">
        <v>0.05</v>
      </c>
      <c r="GA85">
        <v>0.15</v>
      </c>
      <c r="GB85">
        <v>-4.225782302975848</v>
      </c>
      <c r="GC85">
        <v>-0.02502247958232806</v>
      </c>
      <c r="GD85">
        <v>34.108296429253</v>
      </c>
      <c r="GE85">
        <v>1</v>
      </c>
      <c r="GF85">
        <v>0.8651342354083897</v>
      </c>
      <c r="GG85">
        <v>0.003220359501607586</v>
      </c>
      <c r="GH85">
        <v>0.6622732795854891</v>
      </c>
      <c r="GI85">
        <v>1</v>
      </c>
      <c r="GJ85">
        <v>2</v>
      </c>
      <c r="GK85">
        <v>2</v>
      </c>
      <c r="GL85" t="s">
        <v>432</v>
      </c>
      <c r="GM85">
        <v>3.10183</v>
      </c>
      <c r="GN85">
        <v>2.758</v>
      </c>
      <c r="GO85">
        <v>0.117324</v>
      </c>
      <c r="GP85">
        <v>0.12223</v>
      </c>
      <c r="GQ85">
        <v>0.0936487</v>
      </c>
      <c r="GR85">
        <v>0.0870776</v>
      </c>
      <c r="GS85">
        <v>22661.8</v>
      </c>
      <c r="GT85">
        <v>22158.3</v>
      </c>
      <c r="GU85">
        <v>26228.4</v>
      </c>
      <c r="GV85">
        <v>25591.8</v>
      </c>
      <c r="GW85">
        <v>38151.9</v>
      </c>
      <c r="GX85">
        <v>35407.1</v>
      </c>
      <c r="GY85">
        <v>45864.4</v>
      </c>
      <c r="GZ85">
        <v>41963.1</v>
      </c>
      <c r="HA85">
        <v>1.86173</v>
      </c>
      <c r="HB85">
        <v>1.7904</v>
      </c>
      <c r="HC85">
        <v>0.0354089</v>
      </c>
      <c r="HD85">
        <v>0</v>
      </c>
      <c r="HE85">
        <v>27.4129</v>
      </c>
      <c r="HF85">
        <v>999.9</v>
      </c>
      <c r="HG85">
        <v>32.5</v>
      </c>
      <c r="HH85">
        <v>39.2</v>
      </c>
      <c r="HI85">
        <v>25.5541</v>
      </c>
      <c r="HJ85">
        <v>61.4778</v>
      </c>
      <c r="HK85">
        <v>27.9768</v>
      </c>
      <c r="HL85">
        <v>1</v>
      </c>
      <c r="HM85">
        <v>0.327119</v>
      </c>
      <c r="HN85">
        <v>3.40189</v>
      </c>
      <c r="HO85">
        <v>20.2727</v>
      </c>
      <c r="HP85">
        <v>5.21175</v>
      </c>
      <c r="HQ85">
        <v>11.98</v>
      </c>
      <c r="HR85">
        <v>4.9634</v>
      </c>
      <c r="HS85">
        <v>3.2741</v>
      </c>
      <c r="HT85">
        <v>9999</v>
      </c>
      <c r="HU85">
        <v>9999</v>
      </c>
      <c r="HV85">
        <v>9999</v>
      </c>
      <c r="HW85">
        <v>63.1</v>
      </c>
      <c r="HX85">
        <v>1.86391</v>
      </c>
      <c r="HY85">
        <v>1.86013</v>
      </c>
      <c r="HZ85">
        <v>1.85839</v>
      </c>
      <c r="IA85">
        <v>1.85975</v>
      </c>
      <c r="IB85">
        <v>1.85976</v>
      </c>
      <c r="IC85">
        <v>1.85837</v>
      </c>
      <c r="ID85">
        <v>1.85745</v>
      </c>
      <c r="IE85">
        <v>1.85232</v>
      </c>
      <c r="IF85">
        <v>0</v>
      </c>
      <c r="IG85">
        <v>0</v>
      </c>
      <c r="IH85">
        <v>0</v>
      </c>
      <c r="II85">
        <v>0</v>
      </c>
      <c r="IJ85" t="s">
        <v>433</v>
      </c>
      <c r="IK85" t="s">
        <v>434</v>
      </c>
      <c r="IL85" t="s">
        <v>435</v>
      </c>
      <c r="IM85" t="s">
        <v>435</v>
      </c>
      <c r="IN85" t="s">
        <v>435</v>
      </c>
      <c r="IO85" t="s">
        <v>435</v>
      </c>
      <c r="IP85">
        <v>0</v>
      </c>
      <c r="IQ85">
        <v>100</v>
      </c>
      <c r="IR85">
        <v>100</v>
      </c>
      <c r="IS85">
        <v>-1.545</v>
      </c>
      <c r="IT85">
        <v>-0.4193</v>
      </c>
      <c r="IU85">
        <v>-0.978965299820194</v>
      </c>
      <c r="IV85">
        <v>-0.0009990091014681097</v>
      </c>
      <c r="IW85">
        <v>2.104149348677739E-07</v>
      </c>
      <c r="IX85">
        <v>-7.744919442628664E-11</v>
      </c>
      <c r="IY85">
        <v>-0.2997322961878402</v>
      </c>
      <c r="IZ85">
        <v>-0.02716134682049196</v>
      </c>
      <c r="JA85">
        <v>0.00140419417660109</v>
      </c>
      <c r="JB85">
        <v>-1.682636133130545E-05</v>
      </c>
      <c r="JC85">
        <v>3</v>
      </c>
      <c r="JD85">
        <v>2001</v>
      </c>
      <c r="JE85">
        <v>1</v>
      </c>
      <c r="JF85">
        <v>25</v>
      </c>
      <c r="JG85">
        <v>-1263</v>
      </c>
      <c r="JH85">
        <v>-1263.2</v>
      </c>
      <c r="JI85">
        <v>1.69067</v>
      </c>
      <c r="JJ85">
        <v>2.65869</v>
      </c>
      <c r="JK85">
        <v>1.49658</v>
      </c>
      <c r="JL85">
        <v>2.38403</v>
      </c>
      <c r="JM85">
        <v>1.54907</v>
      </c>
      <c r="JN85">
        <v>2.3584</v>
      </c>
      <c r="JO85">
        <v>41.7961</v>
      </c>
      <c r="JP85">
        <v>14.4035</v>
      </c>
      <c r="JQ85">
        <v>18</v>
      </c>
      <c r="JR85">
        <v>494.257</v>
      </c>
      <c r="JS85">
        <v>462.897</v>
      </c>
      <c r="JT85">
        <v>23.2975</v>
      </c>
      <c r="JU85">
        <v>31.2717</v>
      </c>
      <c r="JV85">
        <v>30.0002</v>
      </c>
      <c r="JW85">
        <v>31.3012</v>
      </c>
      <c r="JX85">
        <v>31.2486</v>
      </c>
      <c r="JY85">
        <v>34.0029</v>
      </c>
      <c r="JZ85">
        <v>27.6675</v>
      </c>
      <c r="KA85">
        <v>0</v>
      </c>
      <c r="KB85">
        <v>23.3463</v>
      </c>
      <c r="KC85">
        <v>689.59</v>
      </c>
      <c r="KD85">
        <v>17.6481</v>
      </c>
      <c r="KE85">
        <v>100.228</v>
      </c>
      <c r="KF85">
        <v>99.82259999999999</v>
      </c>
    </row>
    <row r="86" spans="1:292">
      <c r="A86">
        <v>66</v>
      </c>
      <c r="B86">
        <v>1686161863.1</v>
      </c>
      <c r="C86">
        <v>1497.599999904633</v>
      </c>
      <c r="D86" t="s">
        <v>565</v>
      </c>
      <c r="E86" t="s">
        <v>566</v>
      </c>
      <c r="F86">
        <v>5</v>
      </c>
      <c r="G86" t="s">
        <v>428</v>
      </c>
      <c r="H86">
        <v>1686161855.618518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687.1959833613618</v>
      </c>
      <c r="AJ86">
        <v>656.9156060606061</v>
      </c>
      <c r="AK86">
        <v>3.414976101334594</v>
      </c>
      <c r="AL86">
        <v>66.65959030394622</v>
      </c>
      <c r="AM86">
        <f>(AO86 - AN86 + DX86*1E3/(8.314*(DZ86+273.15)) * AQ86/DW86 * AP86) * DW86/(100*DK86) * 1000/(1000 - AO86)</f>
        <v>0</v>
      </c>
      <c r="AN86">
        <v>17.58692712694686</v>
      </c>
      <c r="AO86">
        <v>19.1911103030303</v>
      </c>
      <c r="AP86">
        <v>-6.06533292705552E-06</v>
      </c>
      <c r="AQ86">
        <v>105.1270775011947</v>
      </c>
      <c r="AR86">
        <v>0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429</v>
      </c>
      <c r="AX86" t="s">
        <v>429</v>
      </c>
      <c r="AY86">
        <v>0</v>
      </c>
      <c r="AZ86">
        <v>0</v>
      </c>
      <c r="BA86">
        <f>1-AY86/AZ86</f>
        <v>0</v>
      </c>
      <c r="BB86">
        <v>0</v>
      </c>
      <c r="BC86" t="s">
        <v>429</v>
      </c>
      <c r="BD86" t="s">
        <v>429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429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1.65</v>
      </c>
      <c r="DL86">
        <v>0.5</v>
      </c>
      <c r="DM86" t="s">
        <v>430</v>
      </c>
      <c r="DN86">
        <v>2</v>
      </c>
      <c r="DO86" t="b">
        <v>1</v>
      </c>
      <c r="DP86">
        <v>1686161855.618518</v>
      </c>
      <c r="DQ86">
        <v>620.8945185185185</v>
      </c>
      <c r="DR86">
        <v>660.3221481481481</v>
      </c>
      <c r="DS86">
        <v>19.1949037037037</v>
      </c>
      <c r="DT86">
        <v>17.58381851851852</v>
      </c>
      <c r="DU86">
        <v>622.4323333333333</v>
      </c>
      <c r="DV86">
        <v>19.61414074074074</v>
      </c>
      <c r="DW86">
        <v>500.0238888888889</v>
      </c>
      <c r="DX86">
        <v>90.33024814814816</v>
      </c>
      <c r="DY86">
        <v>0.1000368518518518</v>
      </c>
      <c r="DZ86">
        <v>26.79889259259259</v>
      </c>
      <c r="EA86">
        <v>27.9988037037037</v>
      </c>
      <c r="EB86">
        <v>999.9000000000001</v>
      </c>
      <c r="EC86">
        <v>0</v>
      </c>
      <c r="ED86">
        <v>0</v>
      </c>
      <c r="EE86">
        <v>9992.73111111111</v>
      </c>
      <c r="EF86">
        <v>0</v>
      </c>
      <c r="EG86">
        <v>1087.247407407407</v>
      </c>
      <c r="EH86">
        <v>-39.4277</v>
      </c>
      <c r="EI86">
        <v>633.0455925925926</v>
      </c>
      <c r="EJ86">
        <v>672.1410370370369</v>
      </c>
      <c r="EK86">
        <v>1.611077777777778</v>
      </c>
      <c r="EL86">
        <v>660.3221481481481</v>
      </c>
      <c r="EM86">
        <v>17.58381851851852</v>
      </c>
      <c r="EN86">
        <v>1.73388037037037</v>
      </c>
      <c r="EO86">
        <v>1.588351111111111</v>
      </c>
      <c r="EP86">
        <v>15.20312592592593</v>
      </c>
      <c r="EQ86">
        <v>13.84625925925926</v>
      </c>
      <c r="ER86">
        <v>2000.008888888889</v>
      </c>
      <c r="ES86">
        <v>0.9800033333333332</v>
      </c>
      <c r="ET86">
        <v>0.01999676666666667</v>
      </c>
      <c r="EU86">
        <v>0</v>
      </c>
      <c r="EV86">
        <v>173.1556666666667</v>
      </c>
      <c r="EW86">
        <v>5.00078</v>
      </c>
      <c r="EX86">
        <v>5480.097407407408</v>
      </c>
      <c r="EY86">
        <v>16379.74444444445</v>
      </c>
      <c r="EZ86">
        <v>42.75192592592592</v>
      </c>
      <c r="FA86">
        <v>44.32848148148149</v>
      </c>
      <c r="FB86">
        <v>43.21966666666666</v>
      </c>
      <c r="FC86">
        <v>43.44207407407408</v>
      </c>
      <c r="FD86">
        <v>43.51837037037036</v>
      </c>
      <c r="FE86">
        <v>1955.118888888889</v>
      </c>
      <c r="FF86">
        <v>39.89000000000001</v>
      </c>
      <c r="FG86">
        <v>0</v>
      </c>
      <c r="FH86">
        <v>1686161863.4</v>
      </c>
      <c r="FI86">
        <v>0</v>
      </c>
      <c r="FJ86">
        <v>29.87338617810141</v>
      </c>
      <c r="FK86">
        <v>0.329617126271026</v>
      </c>
      <c r="FL86">
        <v>-49.30370917907231</v>
      </c>
      <c r="FM86">
        <v>33813.69330910549</v>
      </c>
      <c r="FN86">
        <v>15</v>
      </c>
      <c r="FO86">
        <v>1686237652.1</v>
      </c>
      <c r="FP86" t="s">
        <v>431</v>
      </c>
      <c r="FQ86">
        <v>1686237637.6</v>
      </c>
      <c r="FR86">
        <v>1686237652.1</v>
      </c>
      <c r="FS86">
        <v>1</v>
      </c>
      <c r="FT86">
        <v>0.184</v>
      </c>
      <c r="FU86">
        <v>-0.079</v>
      </c>
      <c r="FV86">
        <v>-1.228</v>
      </c>
      <c r="FW86">
        <v>-0.379</v>
      </c>
      <c r="FX86">
        <v>962</v>
      </c>
      <c r="FY86">
        <v>1</v>
      </c>
      <c r="FZ86">
        <v>0.05</v>
      </c>
      <c r="GA86">
        <v>0.15</v>
      </c>
      <c r="GB86">
        <v>-4.245348489267204</v>
      </c>
      <c r="GC86">
        <v>-0.02524100635485916</v>
      </c>
      <c r="GD86">
        <v>34.10893986943197</v>
      </c>
      <c r="GE86">
        <v>1</v>
      </c>
      <c r="GF86">
        <v>0.8655455221811931</v>
      </c>
      <c r="GG86">
        <v>0.003223689760821389</v>
      </c>
      <c r="GH86">
        <v>0.6623195241110011</v>
      </c>
      <c r="GI86">
        <v>1</v>
      </c>
      <c r="GJ86">
        <v>2</v>
      </c>
      <c r="GK86">
        <v>2</v>
      </c>
      <c r="GL86" t="s">
        <v>432</v>
      </c>
      <c r="GM86">
        <v>3.10174</v>
      </c>
      <c r="GN86">
        <v>2.75795</v>
      </c>
      <c r="GO86">
        <v>0.11948</v>
      </c>
      <c r="GP86">
        <v>0.124266</v>
      </c>
      <c r="GQ86">
        <v>0.0936403</v>
      </c>
      <c r="GR86">
        <v>0.08709749999999999</v>
      </c>
      <c r="GS86">
        <v>22606.5</v>
      </c>
      <c r="GT86">
        <v>22106.8</v>
      </c>
      <c r="GU86">
        <v>26228.4</v>
      </c>
      <c r="GV86">
        <v>25591.7</v>
      </c>
      <c r="GW86">
        <v>38152.5</v>
      </c>
      <c r="GX86">
        <v>35406.6</v>
      </c>
      <c r="GY86">
        <v>45864.4</v>
      </c>
      <c r="GZ86">
        <v>41963.1</v>
      </c>
      <c r="HA86">
        <v>1.86162</v>
      </c>
      <c r="HB86">
        <v>1.79048</v>
      </c>
      <c r="HC86">
        <v>0.0351742</v>
      </c>
      <c r="HD86">
        <v>0</v>
      </c>
      <c r="HE86">
        <v>27.412</v>
      </c>
      <c r="HF86">
        <v>999.9</v>
      </c>
      <c r="HG86">
        <v>32.5</v>
      </c>
      <c r="HH86">
        <v>39.2</v>
      </c>
      <c r="HI86">
        <v>25.5556</v>
      </c>
      <c r="HJ86">
        <v>62.1778</v>
      </c>
      <c r="HK86">
        <v>28.145</v>
      </c>
      <c r="HL86">
        <v>1</v>
      </c>
      <c r="HM86">
        <v>0.32686</v>
      </c>
      <c r="HN86">
        <v>3.20931</v>
      </c>
      <c r="HO86">
        <v>20.2766</v>
      </c>
      <c r="HP86">
        <v>5.20801</v>
      </c>
      <c r="HQ86">
        <v>11.98</v>
      </c>
      <c r="HR86">
        <v>4.963</v>
      </c>
      <c r="HS86">
        <v>3.27375</v>
      </c>
      <c r="HT86">
        <v>9999</v>
      </c>
      <c r="HU86">
        <v>9999</v>
      </c>
      <c r="HV86">
        <v>9999</v>
      </c>
      <c r="HW86">
        <v>63.1</v>
      </c>
      <c r="HX86">
        <v>1.8639</v>
      </c>
      <c r="HY86">
        <v>1.86011</v>
      </c>
      <c r="HZ86">
        <v>1.85838</v>
      </c>
      <c r="IA86">
        <v>1.85975</v>
      </c>
      <c r="IB86">
        <v>1.85977</v>
      </c>
      <c r="IC86">
        <v>1.85837</v>
      </c>
      <c r="ID86">
        <v>1.85745</v>
      </c>
      <c r="IE86">
        <v>1.85228</v>
      </c>
      <c r="IF86">
        <v>0</v>
      </c>
      <c r="IG86">
        <v>0</v>
      </c>
      <c r="IH86">
        <v>0</v>
      </c>
      <c r="II86">
        <v>0</v>
      </c>
      <c r="IJ86" t="s">
        <v>433</v>
      </c>
      <c r="IK86" t="s">
        <v>434</v>
      </c>
      <c r="IL86" t="s">
        <v>435</v>
      </c>
      <c r="IM86" t="s">
        <v>435</v>
      </c>
      <c r="IN86" t="s">
        <v>435</v>
      </c>
      <c r="IO86" t="s">
        <v>435</v>
      </c>
      <c r="IP86">
        <v>0</v>
      </c>
      <c r="IQ86">
        <v>100</v>
      </c>
      <c r="IR86">
        <v>100</v>
      </c>
      <c r="IS86">
        <v>-1.558</v>
      </c>
      <c r="IT86">
        <v>-0.4193</v>
      </c>
      <c r="IU86">
        <v>-0.978965299820194</v>
      </c>
      <c r="IV86">
        <v>-0.0009990091014681097</v>
      </c>
      <c r="IW86">
        <v>2.104149348677739E-07</v>
      </c>
      <c r="IX86">
        <v>-7.744919442628664E-11</v>
      </c>
      <c r="IY86">
        <v>-0.2997322961878402</v>
      </c>
      <c r="IZ86">
        <v>-0.02716134682049196</v>
      </c>
      <c r="JA86">
        <v>0.00140419417660109</v>
      </c>
      <c r="JB86">
        <v>-1.682636133130545E-05</v>
      </c>
      <c r="JC86">
        <v>3</v>
      </c>
      <c r="JD86">
        <v>2001</v>
      </c>
      <c r="JE86">
        <v>1</v>
      </c>
      <c r="JF86">
        <v>25</v>
      </c>
      <c r="JG86">
        <v>-1262.9</v>
      </c>
      <c r="JH86">
        <v>-1263.2</v>
      </c>
      <c r="JI86">
        <v>1.71875</v>
      </c>
      <c r="JJ86">
        <v>2.6416</v>
      </c>
      <c r="JK86">
        <v>1.49658</v>
      </c>
      <c r="JL86">
        <v>2.38403</v>
      </c>
      <c r="JM86">
        <v>1.54907</v>
      </c>
      <c r="JN86">
        <v>2.43408</v>
      </c>
      <c r="JO86">
        <v>41.7961</v>
      </c>
      <c r="JP86">
        <v>14.4122</v>
      </c>
      <c r="JQ86">
        <v>18</v>
      </c>
      <c r="JR86">
        <v>494.212</v>
      </c>
      <c r="JS86">
        <v>462.965</v>
      </c>
      <c r="JT86">
        <v>23.3246</v>
      </c>
      <c r="JU86">
        <v>31.2751</v>
      </c>
      <c r="JV86">
        <v>29.9999</v>
      </c>
      <c r="JW86">
        <v>31.3033</v>
      </c>
      <c r="JX86">
        <v>31.2513</v>
      </c>
      <c r="JY86">
        <v>34.6802</v>
      </c>
      <c r="JZ86">
        <v>27.6675</v>
      </c>
      <c r="KA86">
        <v>0</v>
      </c>
      <c r="KB86">
        <v>23.3515</v>
      </c>
      <c r="KC86">
        <v>709.73</v>
      </c>
      <c r="KD86">
        <v>17.6562</v>
      </c>
      <c r="KE86">
        <v>100.228</v>
      </c>
      <c r="KF86">
        <v>99.8224</v>
      </c>
    </row>
    <row r="87" spans="1:292">
      <c r="A87">
        <v>67</v>
      </c>
      <c r="B87">
        <v>1686161867.6</v>
      </c>
      <c r="C87">
        <v>1502.099999904633</v>
      </c>
      <c r="D87" t="s">
        <v>567</v>
      </c>
      <c r="E87" t="s">
        <v>568</v>
      </c>
      <c r="F87">
        <v>5</v>
      </c>
      <c r="G87" t="s">
        <v>428</v>
      </c>
      <c r="H87">
        <v>1686161860.062963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701.9840699621329</v>
      </c>
      <c r="AJ87">
        <v>671.9368909090907</v>
      </c>
      <c r="AK87">
        <v>3.33247996095487</v>
      </c>
      <c r="AL87">
        <v>66.65959030394622</v>
      </c>
      <c r="AM87">
        <f>(AO87 - AN87 + DX87*1E3/(8.314*(DZ87+273.15)) * AQ87/DW87 * AP87) * DW87/(100*DK87) * 1000/(1000 - AO87)</f>
        <v>0</v>
      </c>
      <c r="AN87">
        <v>17.59204088003816</v>
      </c>
      <c r="AO87">
        <v>19.1870109090909</v>
      </c>
      <c r="AP87">
        <v>-1.003910676200524E-05</v>
      </c>
      <c r="AQ87">
        <v>105.1270775011947</v>
      </c>
      <c r="AR87">
        <v>0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429</v>
      </c>
      <c r="AX87" t="s">
        <v>429</v>
      </c>
      <c r="AY87">
        <v>0</v>
      </c>
      <c r="AZ87">
        <v>0</v>
      </c>
      <c r="BA87">
        <f>1-AY87/AZ87</f>
        <v>0</v>
      </c>
      <c r="BB87">
        <v>0</v>
      </c>
      <c r="BC87" t="s">
        <v>429</v>
      </c>
      <c r="BD87" t="s">
        <v>429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429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1.65</v>
      </c>
      <c r="DL87">
        <v>0.5</v>
      </c>
      <c r="DM87" t="s">
        <v>430</v>
      </c>
      <c r="DN87">
        <v>2</v>
      </c>
      <c r="DO87" t="b">
        <v>1</v>
      </c>
      <c r="DP87">
        <v>1686161860.062963</v>
      </c>
      <c r="DQ87">
        <v>635.7499259259259</v>
      </c>
      <c r="DR87">
        <v>675.0384074074074</v>
      </c>
      <c r="DS87">
        <v>19.19197037037037</v>
      </c>
      <c r="DT87">
        <v>17.58710740740741</v>
      </c>
      <c r="DU87">
        <v>637.3000370370371</v>
      </c>
      <c r="DV87">
        <v>19.61123333333333</v>
      </c>
      <c r="DW87">
        <v>500.0105185185185</v>
      </c>
      <c r="DX87">
        <v>90.32970740740741</v>
      </c>
      <c r="DY87">
        <v>0.09999615555555558</v>
      </c>
      <c r="DZ87">
        <v>26.79716666666667</v>
      </c>
      <c r="EA87">
        <v>27.99405555555556</v>
      </c>
      <c r="EB87">
        <v>999.9000000000001</v>
      </c>
      <c r="EC87">
        <v>0</v>
      </c>
      <c r="ED87">
        <v>0</v>
      </c>
      <c r="EE87">
        <v>9992.847407407407</v>
      </c>
      <c r="EF87">
        <v>0</v>
      </c>
      <c r="EG87">
        <v>1121.12037037037</v>
      </c>
      <c r="EH87">
        <v>-39.28847037037037</v>
      </c>
      <c r="EI87">
        <v>648.189851851852</v>
      </c>
      <c r="EJ87">
        <v>687.1229629629631</v>
      </c>
      <c r="EK87">
        <v>1.60485037037037</v>
      </c>
      <c r="EL87">
        <v>675.0384074074074</v>
      </c>
      <c r="EM87">
        <v>17.58710740740741</v>
      </c>
      <c r="EN87">
        <v>1.733604444444444</v>
      </c>
      <c r="EO87">
        <v>1.588638888888889</v>
      </c>
      <c r="EP87">
        <v>15.20064444444445</v>
      </c>
      <c r="EQ87">
        <v>13.84904444444445</v>
      </c>
      <c r="ER87">
        <v>2000.006296296296</v>
      </c>
      <c r="ES87">
        <v>0.980003111111111</v>
      </c>
      <c r="ET87">
        <v>0.01999698888888889</v>
      </c>
      <c r="EU87">
        <v>0</v>
      </c>
      <c r="EV87">
        <v>173.5084444444445</v>
      </c>
      <c r="EW87">
        <v>5.00078</v>
      </c>
      <c r="EX87">
        <v>5513.513333333334</v>
      </c>
      <c r="EY87">
        <v>16379.71481481482</v>
      </c>
      <c r="EZ87">
        <v>42.75655555555554</v>
      </c>
      <c r="FA87">
        <v>44.34</v>
      </c>
      <c r="FB87">
        <v>43.24981481481481</v>
      </c>
      <c r="FC87">
        <v>43.44666666666666</v>
      </c>
      <c r="FD87">
        <v>43.48355555555554</v>
      </c>
      <c r="FE87">
        <v>1955.116296296296</v>
      </c>
      <c r="FF87">
        <v>39.89000000000001</v>
      </c>
      <c r="FG87">
        <v>0</v>
      </c>
      <c r="FH87">
        <v>1686161867.6</v>
      </c>
      <c r="FI87">
        <v>0</v>
      </c>
      <c r="FJ87">
        <v>29.94075825988248</v>
      </c>
      <c r="FK87">
        <v>0.3304161903254247</v>
      </c>
      <c r="FL87">
        <v>-49.46792535562017</v>
      </c>
      <c r="FM87">
        <v>33800.47133506945</v>
      </c>
      <c r="FN87">
        <v>15</v>
      </c>
      <c r="FO87">
        <v>1686237652.1</v>
      </c>
      <c r="FP87" t="s">
        <v>431</v>
      </c>
      <c r="FQ87">
        <v>1686237637.6</v>
      </c>
      <c r="FR87">
        <v>1686237652.1</v>
      </c>
      <c r="FS87">
        <v>1</v>
      </c>
      <c r="FT87">
        <v>0.184</v>
      </c>
      <c r="FU87">
        <v>-0.079</v>
      </c>
      <c r="FV87">
        <v>-1.228</v>
      </c>
      <c r="FW87">
        <v>-0.379</v>
      </c>
      <c r="FX87">
        <v>962</v>
      </c>
      <c r="FY87">
        <v>1</v>
      </c>
      <c r="FZ87">
        <v>0.05</v>
      </c>
      <c r="GA87">
        <v>0.15</v>
      </c>
      <c r="GB87">
        <v>-4.262743667235843</v>
      </c>
      <c r="GC87">
        <v>-0.02543519694047818</v>
      </c>
      <c r="GD87">
        <v>34.10930759753354</v>
      </c>
      <c r="GE87">
        <v>1</v>
      </c>
      <c r="GF87">
        <v>0.8659114953522159</v>
      </c>
      <c r="GG87">
        <v>0.003226638280204052</v>
      </c>
      <c r="GH87">
        <v>0.6623566595030642</v>
      </c>
      <c r="GI87">
        <v>1</v>
      </c>
      <c r="GJ87">
        <v>2</v>
      </c>
      <c r="GK87">
        <v>2</v>
      </c>
      <c r="GL87" t="s">
        <v>432</v>
      </c>
      <c r="GM87">
        <v>3.10169</v>
      </c>
      <c r="GN87">
        <v>2.75802</v>
      </c>
      <c r="GO87">
        <v>0.121355</v>
      </c>
      <c r="GP87">
        <v>0.126066</v>
      </c>
      <c r="GQ87">
        <v>0.093629</v>
      </c>
      <c r="GR87">
        <v>0.0871111</v>
      </c>
      <c r="GS87">
        <v>22558.4</v>
      </c>
      <c r="GT87">
        <v>22061.4</v>
      </c>
      <c r="GU87">
        <v>26228.5</v>
      </c>
      <c r="GV87">
        <v>25591.8</v>
      </c>
      <c r="GW87">
        <v>38153.2</v>
      </c>
      <c r="GX87">
        <v>35406.5</v>
      </c>
      <c r="GY87">
        <v>45864.4</v>
      </c>
      <c r="GZ87">
        <v>41963.4</v>
      </c>
      <c r="HA87">
        <v>1.8614</v>
      </c>
      <c r="HB87">
        <v>1.7907</v>
      </c>
      <c r="HC87">
        <v>0.0354126</v>
      </c>
      <c r="HD87">
        <v>0</v>
      </c>
      <c r="HE87">
        <v>27.4106</v>
      </c>
      <c r="HF87">
        <v>999.9</v>
      </c>
      <c r="HG87">
        <v>32.5</v>
      </c>
      <c r="HH87">
        <v>39.2</v>
      </c>
      <c r="HI87">
        <v>25.5577</v>
      </c>
      <c r="HJ87">
        <v>61.8078</v>
      </c>
      <c r="HK87">
        <v>28.1691</v>
      </c>
      <c r="HL87">
        <v>1</v>
      </c>
      <c r="HM87">
        <v>0.326842</v>
      </c>
      <c r="HN87">
        <v>3.24887</v>
      </c>
      <c r="HO87">
        <v>20.2761</v>
      </c>
      <c r="HP87">
        <v>5.21025</v>
      </c>
      <c r="HQ87">
        <v>11.98</v>
      </c>
      <c r="HR87">
        <v>4.96335</v>
      </c>
      <c r="HS87">
        <v>3.27408</v>
      </c>
      <c r="HT87">
        <v>9999</v>
      </c>
      <c r="HU87">
        <v>9999</v>
      </c>
      <c r="HV87">
        <v>9999</v>
      </c>
      <c r="HW87">
        <v>63.1</v>
      </c>
      <c r="HX87">
        <v>1.86389</v>
      </c>
      <c r="HY87">
        <v>1.86008</v>
      </c>
      <c r="HZ87">
        <v>1.85838</v>
      </c>
      <c r="IA87">
        <v>1.85974</v>
      </c>
      <c r="IB87">
        <v>1.85976</v>
      </c>
      <c r="IC87">
        <v>1.85836</v>
      </c>
      <c r="ID87">
        <v>1.85745</v>
      </c>
      <c r="IE87">
        <v>1.85228</v>
      </c>
      <c r="IF87">
        <v>0</v>
      </c>
      <c r="IG87">
        <v>0</v>
      </c>
      <c r="IH87">
        <v>0</v>
      </c>
      <c r="II87">
        <v>0</v>
      </c>
      <c r="IJ87" t="s">
        <v>433</v>
      </c>
      <c r="IK87" t="s">
        <v>434</v>
      </c>
      <c r="IL87" t="s">
        <v>435</v>
      </c>
      <c r="IM87" t="s">
        <v>435</v>
      </c>
      <c r="IN87" t="s">
        <v>435</v>
      </c>
      <c r="IO87" t="s">
        <v>435</v>
      </c>
      <c r="IP87">
        <v>0</v>
      </c>
      <c r="IQ87">
        <v>100</v>
      </c>
      <c r="IR87">
        <v>100</v>
      </c>
      <c r="IS87">
        <v>-1.571</v>
      </c>
      <c r="IT87">
        <v>-0.4193</v>
      </c>
      <c r="IU87">
        <v>-0.978965299820194</v>
      </c>
      <c r="IV87">
        <v>-0.0009990091014681097</v>
      </c>
      <c r="IW87">
        <v>2.104149348677739E-07</v>
      </c>
      <c r="IX87">
        <v>-7.744919442628664E-11</v>
      </c>
      <c r="IY87">
        <v>-0.2997322961878402</v>
      </c>
      <c r="IZ87">
        <v>-0.02716134682049196</v>
      </c>
      <c r="JA87">
        <v>0.00140419417660109</v>
      </c>
      <c r="JB87">
        <v>-1.682636133130545E-05</v>
      </c>
      <c r="JC87">
        <v>3</v>
      </c>
      <c r="JD87">
        <v>2001</v>
      </c>
      <c r="JE87">
        <v>1</v>
      </c>
      <c r="JF87">
        <v>25</v>
      </c>
      <c r="JG87">
        <v>-1262.8</v>
      </c>
      <c r="JH87">
        <v>-1263.1</v>
      </c>
      <c r="JI87">
        <v>1.75415</v>
      </c>
      <c r="JJ87">
        <v>2.6416</v>
      </c>
      <c r="JK87">
        <v>1.49658</v>
      </c>
      <c r="JL87">
        <v>2.38403</v>
      </c>
      <c r="JM87">
        <v>1.54785</v>
      </c>
      <c r="JN87">
        <v>2.43286</v>
      </c>
      <c r="JO87">
        <v>41.7961</v>
      </c>
      <c r="JP87">
        <v>14.4122</v>
      </c>
      <c r="JQ87">
        <v>18</v>
      </c>
      <c r="JR87">
        <v>494.094</v>
      </c>
      <c r="JS87">
        <v>463.129</v>
      </c>
      <c r="JT87">
        <v>23.3477</v>
      </c>
      <c r="JU87">
        <v>31.2782</v>
      </c>
      <c r="JV87">
        <v>29.9999</v>
      </c>
      <c r="JW87">
        <v>31.3056</v>
      </c>
      <c r="JX87">
        <v>31.2541</v>
      </c>
      <c r="JY87">
        <v>35.2737</v>
      </c>
      <c r="JZ87">
        <v>27.6675</v>
      </c>
      <c r="KA87">
        <v>0</v>
      </c>
      <c r="KB87">
        <v>23.3515</v>
      </c>
      <c r="KC87">
        <v>723.117</v>
      </c>
      <c r="KD87">
        <v>17.6642</v>
      </c>
      <c r="KE87">
        <v>100.228</v>
      </c>
      <c r="KF87">
        <v>99.8229</v>
      </c>
    </row>
    <row r="88" spans="1:292">
      <c r="A88">
        <v>68</v>
      </c>
      <c r="B88">
        <v>1686161873.1</v>
      </c>
      <c r="C88">
        <v>1507.599999904633</v>
      </c>
      <c r="D88" t="s">
        <v>569</v>
      </c>
      <c r="E88" t="s">
        <v>570</v>
      </c>
      <c r="F88">
        <v>5</v>
      </c>
      <c r="G88" t="s">
        <v>428</v>
      </c>
      <c r="H88">
        <v>1686161865.618518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720.6481164169273</v>
      </c>
      <c r="AJ88">
        <v>690.410751515151</v>
      </c>
      <c r="AK88">
        <v>3.365023142988778</v>
      </c>
      <c r="AL88">
        <v>66.65959030394622</v>
      </c>
      <c r="AM88">
        <f>(AO88 - AN88 + DX88*1E3/(8.314*(DZ88+273.15)) * AQ88/DW88 * AP88) * DW88/(100*DK88) * 1000/(1000 - AO88)</f>
        <v>0</v>
      </c>
      <c r="AN88">
        <v>17.59552023114543</v>
      </c>
      <c r="AO88">
        <v>19.18464545454545</v>
      </c>
      <c r="AP88">
        <v>-7.610242281128236E-06</v>
      </c>
      <c r="AQ88">
        <v>105.1270775011947</v>
      </c>
      <c r="AR88">
        <v>0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429</v>
      </c>
      <c r="AX88" t="s">
        <v>429</v>
      </c>
      <c r="AY88">
        <v>0</v>
      </c>
      <c r="AZ88">
        <v>0</v>
      </c>
      <c r="BA88">
        <f>1-AY88/AZ88</f>
        <v>0</v>
      </c>
      <c r="BB88">
        <v>0</v>
      </c>
      <c r="BC88" t="s">
        <v>429</v>
      </c>
      <c r="BD88" t="s">
        <v>429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429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1.65</v>
      </c>
      <c r="DL88">
        <v>0.5</v>
      </c>
      <c r="DM88" t="s">
        <v>430</v>
      </c>
      <c r="DN88">
        <v>2</v>
      </c>
      <c r="DO88" t="b">
        <v>1</v>
      </c>
      <c r="DP88">
        <v>1686161865.618518</v>
      </c>
      <c r="DQ88">
        <v>654.1705185185185</v>
      </c>
      <c r="DR88">
        <v>693.4359999999999</v>
      </c>
      <c r="DS88">
        <v>19.18842222222222</v>
      </c>
      <c r="DT88">
        <v>17.59171111111111</v>
      </c>
      <c r="DU88">
        <v>655.735851851852</v>
      </c>
      <c r="DV88">
        <v>19.60771851851851</v>
      </c>
      <c r="DW88">
        <v>500.0133703703704</v>
      </c>
      <c r="DX88">
        <v>90.3291148148148</v>
      </c>
      <c r="DY88">
        <v>0.100056737037037</v>
      </c>
      <c r="DZ88">
        <v>26.79591481481482</v>
      </c>
      <c r="EA88">
        <v>27.99192962962963</v>
      </c>
      <c r="EB88">
        <v>999.9000000000001</v>
      </c>
      <c r="EC88">
        <v>0</v>
      </c>
      <c r="ED88">
        <v>0</v>
      </c>
      <c r="EE88">
        <v>9992.915925925925</v>
      </c>
      <c r="EF88">
        <v>0</v>
      </c>
      <c r="EG88">
        <v>1133.998888888889</v>
      </c>
      <c r="EH88">
        <v>-39.26545925925926</v>
      </c>
      <c r="EI88">
        <v>666.9685925925927</v>
      </c>
      <c r="EJ88">
        <v>705.8531851851852</v>
      </c>
      <c r="EK88">
        <v>1.596696666666666</v>
      </c>
      <c r="EL88">
        <v>693.4359999999999</v>
      </c>
      <c r="EM88">
        <v>17.59171111111111</v>
      </c>
      <c r="EN88">
        <v>1.733271851851852</v>
      </c>
      <c r="EO88">
        <v>1.589044444444444</v>
      </c>
      <c r="EP88">
        <v>15.19766666666667</v>
      </c>
      <c r="EQ88">
        <v>13.85297777777778</v>
      </c>
      <c r="ER88">
        <v>2000.004444444445</v>
      </c>
      <c r="ES88">
        <v>0.980003</v>
      </c>
      <c r="ET88">
        <v>0.0199971</v>
      </c>
      <c r="EU88">
        <v>0</v>
      </c>
      <c r="EV88">
        <v>173.9992592592592</v>
      </c>
      <c r="EW88">
        <v>5.00078</v>
      </c>
      <c r="EX88">
        <v>5525.497777777779</v>
      </c>
      <c r="EY88">
        <v>16379.68888888889</v>
      </c>
      <c r="EZ88">
        <v>42.76129629629629</v>
      </c>
      <c r="FA88">
        <v>44.34466666666667</v>
      </c>
      <c r="FB88">
        <v>43.28685185185185</v>
      </c>
      <c r="FC88">
        <v>43.45585185185185</v>
      </c>
      <c r="FD88">
        <v>43.52051851851851</v>
      </c>
      <c r="FE88">
        <v>1955.114444444445</v>
      </c>
      <c r="FF88">
        <v>39.89000000000001</v>
      </c>
      <c r="FG88">
        <v>0</v>
      </c>
      <c r="FH88">
        <v>1686161873.6</v>
      </c>
      <c r="FI88">
        <v>0</v>
      </c>
      <c r="FJ88">
        <v>30.03717574402776</v>
      </c>
      <c r="FK88">
        <v>0.3315601491981666</v>
      </c>
      <c r="FL88">
        <v>-49.70214314766089</v>
      </c>
      <c r="FM88">
        <v>33781.60929627653</v>
      </c>
      <c r="FN88">
        <v>15</v>
      </c>
      <c r="FO88">
        <v>1686237652.1</v>
      </c>
      <c r="FP88" t="s">
        <v>431</v>
      </c>
      <c r="FQ88">
        <v>1686237637.6</v>
      </c>
      <c r="FR88">
        <v>1686237652.1</v>
      </c>
      <c r="FS88">
        <v>1</v>
      </c>
      <c r="FT88">
        <v>0.184</v>
      </c>
      <c r="FU88">
        <v>-0.079</v>
      </c>
      <c r="FV88">
        <v>-1.228</v>
      </c>
      <c r="FW88">
        <v>-0.379</v>
      </c>
      <c r="FX88">
        <v>962</v>
      </c>
      <c r="FY88">
        <v>1</v>
      </c>
      <c r="FZ88">
        <v>0.05</v>
      </c>
      <c r="GA88">
        <v>0.15</v>
      </c>
      <c r="GB88">
        <v>-4.286011860572862</v>
      </c>
      <c r="GC88">
        <v>-0.0256950572175349</v>
      </c>
      <c r="GD88">
        <v>34.10988784080304</v>
      </c>
      <c r="GE88">
        <v>1</v>
      </c>
      <c r="GF88">
        <v>0.8663939155094007</v>
      </c>
      <c r="GG88">
        <v>0.003230505122378194</v>
      </c>
      <c r="GH88">
        <v>0.6624003257125658</v>
      </c>
      <c r="GI88">
        <v>1</v>
      </c>
      <c r="GJ88">
        <v>2</v>
      </c>
      <c r="GK88">
        <v>2</v>
      </c>
      <c r="GL88" t="s">
        <v>432</v>
      </c>
      <c r="GM88">
        <v>3.10177</v>
      </c>
      <c r="GN88">
        <v>2.75825</v>
      </c>
      <c r="GO88">
        <v>0.123629</v>
      </c>
      <c r="GP88">
        <v>0.12834</v>
      </c>
      <c r="GQ88">
        <v>0.09361999999999999</v>
      </c>
      <c r="GR88">
        <v>0.08713</v>
      </c>
      <c r="GS88">
        <v>22499.8</v>
      </c>
      <c r="GT88">
        <v>22004.1</v>
      </c>
      <c r="GU88">
        <v>26228.2</v>
      </c>
      <c r="GV88">
        <v>25591.9</v>
      </c>
      <c r="GW88">
        <v>38153.7</v>
      </c>
      <c r="GX88">
        <v>35405.8</v>
      </c>
      <c r="GY88">
        <v>45864.1</v>
      </c>
      <c r="GZ88">
        <v>41963</v>
      </c>
      <c r="HA88">
        <v>1.86143</v>
      </c>
      <c r="HB88">
        <v>1.79062</v>
      </c>
      <c r="HC88">
        <v>0.035692</v>
      </c>
      <c r="HD88">
        <v>0</v>
      </c>
      <c r="HE88">
        <v>27.412</v>
      </c>
      <c r="HF88">
        <v>999.9</v>
      </c>
      <c r="HG88">
        <v>32.5</v>
      </c>
      <c r="HH88">
        <v>39.2</v>
      </c>
      <c r="HI88">
        <v>25.5562</v>
      </c>
      <c r="HJ88">
        <v>61.8378</v>
      </c>
      <c r="HK88">
        <v>28.133</v>
      </c>
      <c r="HL88">
        <v>1</v>
      </c>
      <c r="HM88">
        <v>0.326933</v>
      </c>
      <c r="HN88">
        <v>3.26167</v>
      </c>
      <c r="HO88">
        <v>20.2757</v>
      </c>
      <c r="HP88">
        <v>5.21055</v>
      </c>
      <c r="HQ88">
        <v>11.98</v>
      </c>
      <c r="HR88">
        <v>4.96345</v>
      </c>
      <c r="HS88">
        <v>3.2741</v>
      </c>
      <c r="HT88">
        <v>9999</v>
      </c>
      <c r="HU88">
        <v>9999</v>
      </c>
      <c r="HV88">
        <v>9999</v>
      </c>
      <c r="HW88">
        <v>63.1</v>
      </c>
      <c r="HX88">
        <v>1.86393</v>
      </c>
      <c r="HY88">
        <v>1.86014</v>
      </c>
      <c r="HZ88">
        <v>1.85841</v>
      </c>
      <c r="IA88">
        <v>1.85974</v>
      </c>
      <c r="IB88">
        <v>1.85979</v>
      </c>
      <c r="IC88">
        <v>1.85837</v>
      </c>
      <c r="ID88">
        <v>1.85745</v>
      </c>
      <c r="IE88">
        <v>1.8523</v>
      </c>
      <c r="IF88">
        <v>0</v>
      </c>
      <c r="IG88">
        <v>0</v>
      </c>
      <c r="IH88">
        <v>0</v>
      </c>
      <c r="II88">
        <v>0</v>
      </c>
      <c r="IJ88" t="s">
        <v>433</v>
      </c>
      <c r="IK88" t="s">
        <v>434</v>
      </c>
      <c r="IL88" t="s">
        <v>435</v>
      </c>
      <c r="IM88" t="s">
        <v>435</v>
      </c>
      <c r="IN88" t="s">
        <v>435</v>
      </c>
      <c r="IO88" t="s">
        <v>435</v>
      </c>
      <c r="IP88">
        <v>0</v>
      </c>
      <c r="IQ88">
        <v>100</v>
      </c>
      <c r="IR88">
        <v>100</v>
      </c>
      <c r="IS88">
        <v>-1.586</v>
      </c>
      <c r="IT88">
        <v>-0.4193</v>
      </c>
      <c r="IU88">
        <v>-0.978965299820194</v>
      </c>
      <c r="IV88">
        <v>-0.0009990091014681097</v>
      </c>
      <c r="IW88">
        <v>2.104149348677739E-07</v>
      </c>
      <c r="IX88">
        <v>-7.744919442628664E-11</v>
      </c>
      <c r="IY88">
        <v>-0.2997322961878402</v>
      </c>
      <c r="IZ88">
        <v>-0.02716134682049196</v>
      </c>
      <c r="JA88">
        <v>0.00140419417660109</v>
      </c>
      <c r="JB88">
        <v>-1.682636133130545E-05</v>
      </c>
      <c r="JC88">
        <v>3</v>
      </c>
      <c r="JD88">
        <v>2001</v>
      </c>
      <c r="JE88">
        <v>1</v>
      </c>
      <c r="JF88">
        <v>25</v>
      </c>
      <c r="JG88">
        <v>-1262.7</v>
      </c>
      <c r="JH88">
        <v>-1263</v>
      </c>
      <c r="JI88">
        <v>1.78589</v>
      </c>
      <c r="JJ88">
        <v>2.64038</v>
      </c>
      <c r="JK88">
        <v>1.49658</v>
      </c>
      <c r="JL88">
        <v>2.38403</v>
      </c>
      <c r="JM88">
        <v>1.54907</v>
      </c>
      <c r="JN88">
        <v>2.43774</v>
      </c>
      <c r="JO88">
        <v>41.7961</v>
      </c>
      <c r="JP88">
        <v>14.4035</v>
      </c>
      <c r="JQ88">
        <v>18</v>
      </c>
      <c r="JR88">
        <v>494.137</v>
      </c>
      <c r="JS88">
        <v>463.101</v>
      </c>
      <c r="JT88">
        <v>23.3605</v>
      </c>
      <c r="JU88">
        <v>31.2813</v>
      </c>
      <c r="JV88">
        <v>30.0004</v>
      </c>
      <c r="JW88">
        <v>31.3094</v>
      </c>
      <c r="JX88">
        <v>31.2568</v>
      </c>
      <c r="JY88">
        <v>35.9952</v>
      </c>
      <c r="JZ88">
        <v>27.6675</v>
      </c>
      <c r="KA88">
        <v>0</v>
      </c>
      <c r="KB88">
        <v>23.3636</v>
      </c>
      <c r="KC88">
        <v>743.428</v>
      </c>
      <c r="KD88">
        <v>17.6752</v>
      </c>
      <c r="KE88">
        <v>100.227</v>
      </c>
      <c r="KF88">
        <v>99.8227</v>
      </c>
    </row>
    <row r="89" spans="1:292">
      <c r="A89">
        <v>69</v>
      </c>
      <c r="B89">
        <v>1686161877.6</v>
      </c>
      <c r="C89">
        <v>1512.099999904633</v>
      </c>
      <c r="D89" t="s">
        <v>571</v>
      </c>
      <c r="E89" t="s">
        <v>572</v>
      </c>
      <c r="F89">
        <v>5</v>
      </c>
      <c r="G89" t="s">
        <v>428</v>
      </c>
      <c r="H89">
        <v>1686161870.062963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735.4763713389498</v>
      </c>
      <c r="AJ89">
        <v>705.3447333333329</v>
      </c>
      <c r="AK89">
        <v>3.310423443033375</v>
      </c>
      <c r="AL89">
        <v>66.65959030394622</v>
      </c>
      <c r="AM89">
        <f>(AO89 - AN89 + DX89*1E3/(8.314*(DZ89+273.15)) * AQ89/DW89 * AP89) * DW89/(100*DK89) * 1000/(1000 - AO89)</f>
        <v>0</v>
      </c>
      <c r="AN89">
        <v>17.60091584255774</v>
      </c>
      <c r="AO89">
        <v>19.18195999999999</v>
      </c>
      <c r="AP89">
        <v>-7.709132699290418E-06</v>
      </c>
      <c r="AQ89">
        <v>105.1270775011947</v>
      </c>
      <c r="AR89">
        <v>0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429</v>
      </c>
      <c r="AX89" t="s">
        <v>429</v>
      </c>
      <c r="AY89">
        <v>0</v>
      </c>
      <c r="AZ89">
        <v>0</v>
      </c>
      <c r="BA89">
        <f>1-AY89/AZ89</f>
        <v>0</v>
      </c>
      <c r="BB89">
        <v>0</v>
      </c>
      <c r="BC89" t="s">
        <v>429</v>
      </c>
      <c r="BD89" t="s">
        <v>429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429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1.65</v>
      </c>
      <c r="DL89">
        <v>0.5</v>
      </c>
      <c r="DM89" t="s">
        <v>430</v>
      </c>
      <c r="DN89">
        <v>2</v>
      </c>
      <c r="DO89" t="b">
        <v>1</v>
      </c>
      <c r="DP89">
        <v>1686161870.062963</v>
      </c>
      <c r="DQ89">
        <v>668.7937777777777</v>
      </c>
      <c r="DR89">
        <v>707.9667407407406</v>
      </c>
      <c r="DS89">
        <v>19.18614814814815</v>
      </c>
      <c r="DT89">
        <v>17.59598518518519</v>
      </c>
      <c r="DU89">
        <v>670.3711481481482</v>
      </c>
      <c r="DV89">
        <v>19.60546296296296</v>
      </c>
      <c r="DW89">
        <v>500.0034814814814</v>
      </c>
      <c r="DX89">
        <v>90.32889629629632</v>
      </c>
      <c r="DY89">
        <v>0.0999614037037037</v>
      </c>
      <c r="DZ89">
        <v>26.79664814814815</v>
      </c>
      <c r="EA89">
        <v>27.99467777777777</v>
      </c>
      <c r="EB89">
        <v>999.9000000000001</v>
      </c>
      <c r="EC89">
        <v>0</v>
      </c>
      <c r="ED89">
        <v>0</v>
      </c>
      <c r="EE89">
        <v>10004.90666666667</v>
      </c>
      <c r="EF89">
        <v>0</v>
      </c>
      <c r="EG89">
        <v>1135.206666666667</v>
      </c>
      <c r="EH89">
        <v>-39.17302592592592</v>
      </c>
      <c r="EI89">
        <v>681.8764074074073</v>
      </c>
      <c r="EJ89">
        <v>720.6473333333334</v>
      </c>
      <c r="EK89">
        <v>1.590155925925926</v>
      </c>
      <c r="EL89">
        <v>707.9667407407406</v>
      </c>
      <c r="EM89">
        <v>17.59598518518519</v>
      </c>
      <c r="EN89">
        <v>1.733062592592593</v>
      </c>
      <c r="EO89">
        <v>1.589426296296297</v>
      </c>
      <c r="EP89">
        <v>15.19578888888889</v>
      </c>
      <c r="EQ89">
        <v>13.85667407407407</v>
      </c>
      <c r="ER89">
        <v>2000.004814814815</v>
      </c>
      <c r="ES89">
        <v>0.980003</v>
      </c>
      <c r="ET89">
        <v>0.0199971</v>
      </c>
      <c r="EU89">
        <v>0</v>
      </c>
      <c r="EV89">
        <v>174.3596666666667</v>
      </c>
      <c r="EW89">
        <v>5.00078</v>
      </c>
      <c r="EX89">
        <v>5532.478518518518</v>
      </c>
      <c r="EY89">
        <v>16379.66666666666</v>
      </c>
      <c r="EZ89">
        <v>42.75666666666666</v>
      </c>
      <c r="FA89">
        <v>44.34700000000001</v>
      </c>
      <c r="FB89">
        <v>43.26833333333333</v>
      </c>
      <c r="FC89">
        <v>43.45344444444444</v>
      </c>
      <c r="FD89">
        <v>43.51129629629629</v>
      </c>
      <c r="FE89">
        <v>1955.114814814815</v>
      </c>
      <c r="FF89">
        <v>39.89000000000001</v>
      </c>
      <c r="FG89">
        <v>0</v>
      </c>
      <c r="FH89">
        <v>1686161877.8</v>
      </c>
      <c r="FI89">
        <v>0</v>
      </c>
      <c r="FJ89">
        <v>30.1047778096445</v>
      </c>
      <c r="FK89">
        <v>0.3323624804854948</v>
      </c>
      <c r="FL89">
        <v>-49.86584489566945</v>
      </c>
      <c r="FM89">
        <v>33768.42347522177</v>
      </c>
      <c r="FN89">
        <v>15</v>
      </c>
      <c r="FO89">
        <v>1686237652.1</v>
      </c>
      <c r="FP89" t="s">
        <v>431</v>
      </c>
      <c r="FQ89">
        <v>1686237637.6</v>
      </c>
      <c r="FR89">
        <v>1686237652.1</v>
      </c>
      <c r="FS89">
        <v>1</v>
      </c>
      <c r="FT89">
        <v>0.184</v>
      </c>
      <c r="FU89">
        <v>-0.079</v>
      </c>
      <c r="FV89">
        <v>-1.228</v>
      </c>
      <c r="FW89">
        <v>-0.379</v>
      </c>
      <c r="FX89">
        <v>962</v>
      </c>
      <c r="FY89">
        <v>1</v>
      </c>
      <c r="FZ89">
        <v>0.05</v>
      </c>
      <c r="GA89">
        <v>0.15</v>
      </c>
      <c r="GB89">
        <v>-4.30341365521302</v>
      </c>
      <c r="GC89">
        <v>-0.02588941399117105</v>
      </c>
      <c r="GD89">
        <v>34.11028241109233</v>
      </c>
      <c r="GE89">
        <v>1</v>
      </c>
      <c r="GF89">
        <v>0.8667515373797838</v>
      </c>
      <c r="GG89">
        <v>0.003233356401188497</v>
      </c>
      <c r="GH89">
        <v>0.6624287001438317</v>
      </c>
      <c r="GI89">
        <v>1</v>
      </c>
      <c r="GJ89">
        <v>2</v>
      </c>
      <c r="GK89">
        <v>2</v>
      </c>
      <c r="GL89" t="s">
        <v>432</v>
      </c>
      <c r="GM89">
        <v>3.10179</v>
      </c>
      <c r="GN89">
        <v>2.75806</v>
      </c>
      <c r="GO89">
        <v>0.125451</v>
      </c>
      <c r="GP89">
        <v>0.130085</v>
      </c>
      <c r="GQ89">
        <v>0.09361079999999999</v>
      </c>
      <c r="GR89">
        <v>0.0871397</v>
      </c>
      <c r="GS89">
        <v>22453</v>
      </c>
      <c r="GT89">
        <v>21960.1</v>
      </c>
      <c r="GU89">
        <v>26228.2</v>
      </c>
      <c r="GV89">
        <v>25592</v>
      </c>
      <c r="GW89">
        <v>38154.2</v>
      </c>
      <c r="GX89">
        <v>35405.7</v>
      </c>
      <c r="GY89">
        <v>45864.1</v>
      </c>
      <c r="GZ89">
        <v>41963.2</v>
      </c>
      <c r="HA89">
        <v>1.8613</v>
      </c>
      <c r="HB89">
        <v>1.79062</v>
      </c>
      <c r="HC89">
        <v>0.0363961</v>
      </c>
      <c r="HD89">
        <v>0</v>
      </c>
      <c r="HE89">
        <v>27.4129</v>
      </c>
      <c r="HF89">
        <v>999.9</v>
      </c>
      <c r="HG89">
        <v>32.5</v>
      </c>
      <c r="HH89">
        <v>39.2</v>
      </c>
      <c r="HI89">
        <v>25.5572</v>
      </c>
      <c r="HJ89">
        <v>61.8578</v>
      </c>
      <c r="HK89">
        <v>28.0809</v>
      </c>
      <c r="HL89">
        <v>1</v>
      </c>
      <c r="HM89">
        <v>0.327383</v>
      </c>
      <c r="HN89">
        <v>3.28239</v>
      </c>
      <c r="HO89">
        <v>20.2754</v>
      </c>
      <c r="HP89">
        <v>5.2113</v>
      </c>
      <c r="HQ89">
        <v>11.98</v>
      </c>
      <c r="HR89">
        <v>4.96385</v>
      </c>
      <c r="HS89">
        <v>3.2742</v>
      </c>
      <c r="HT89">
        <v>9999</v>
      </c>
      <c r="HU89">
        <v>9999</v>
      </c>
      <c r="HV89">
        <v>9999</v>
      </c>
      <c r="HW89">
        <v>63.1</v>
      </c>
      <c r="HX89">
        <v>1.86394</v>
      </c>
      <c r="HY89">
        <v>1.86012</v>
      </c>
      <c r="HZ89">
        <v>1.85838</v>
      </c>
      <c r="IA89">
        <v>1.85974</v>
      </c>
      <c r="IB89">
        <v>1.85976</v>
      </c>
      <c r="IC89">
        <v>1.85837</v>
      </c>
      <c r="ID89">
        <v>1.85745</v>
      </c>
      <c r="IE89">
        <v>1.85231</v>
      </c>
      <c r="IF89">
        <v>0</v>
      </c>
      <c r="IG89">
        <v>0</v>
      </c>
      <c r="IH89">
        <v>0</v>
      </c>
      <c r="II89">
        <v>0</v>
      </c>
      <c r="IJ89" t="s">
        <v>433</v>
      </c>
      <c r="IK89" t="s">
        <v>434</v>
      </c>
      <c r="IL89" t="s">
        <v>435</v>
      </c>
      <c r="IM89" t="s">
        <v>435</v>
      </c>
      <c r="IN89" t="s">
        <v>435</v>
      </c>
      <c r="IO89" t="s">
        <v>435</v>
      </c>
      <c r="IP89">
        <v>0</v>
      </c>
      <c r="IQ89">
        <v>100</v>
      </c>
      <c r="IR89">
        <v>100</v>
      </c>
      <c r="IS89">
        <v>-1.597</v>
      </c>
      <c r="IT89">
        <v>-0.4193</v>
      </c>
      <c r="IU89">
        <v>-0.978965299820194</v>
      </c>
      <c r="IV89">
        <v>-0.0009990091014681097</v>
      </c>
      <c r="IW89">
        <v>2.104149348677739E-07</v>
      </c>
      <c r="IX89">
        <v>-7.744919442628664E-11</v>
      </c>
      <c r="IY89">
        <v>-0.2997322961878402</v>
      </c>
      <c r="IZ89">
        <v>-0.02716134682049196</v>
      </c>
      <c r="JA89">
        <v>0.00140419417660109</v>
      </c>
      <c r="JB89">
        <v>-1.682636133130545E-05</v>
      </c>
      <c r="JC89">
        <v>3</v>
      </c>
      <c r="JD89">
        <v>2001</v>
      </c>
      <c r="JE89">
        <v>1</v>
      </c>
      <c r="JF89">
        <v>25</v>
      </c>
      <c r="JG89">
        <v>-1262.7</v>
      </c>
      <c r="JH89">
        <v>-1262.9</v>
      </c>
      <c r="JI89">
        <v>1.81396</v>
      </c>
      <c r="JJ89">
        <v>2.64648</v>
      </c>
      <c r="JK89">
        <v>1.49658</v>
      </c>
      <c r="JL89">
        <v>2.38403</v>
      </c>
      <c r="JM89">
        <v>1.54785</v>
      </c>
      <c r="JN89">
        <v>2.38403</v>
      </c>
      <c r="JO89">
        <v>41.7961</v>
      </c>
      <c r="JP89">
        <v>14.4122</v>
      </c>
      <c r="JQ89">
        <v>18</v>
      </c>
      <c r="JR89">
        <v>494.079</v>
      </c>
      <c r="JS89">
        <v>463.121</v>
      </c>
      <c r="JT89">
        <v>23.3668</v>
      </c>
      <c r="JU89">
        <v>31.285</v>
      </c>
      <c r="JV89">
        <v>30.0004</v>
      </c>
      <c r="JW89">
        <v>31.3118</v>
      </c>
      <c r="JX89">
        <v>31.2594</v>
      </c>
      <c r="JY89">
        <v>36.5801</v>
      </c>
      <c r="JZ89">
        <v>27.6675</v>
      </c>
      <c r="KA89">
        <v>0</v>
      </c>
      <c r="KB89">
        <v>23.3636</v>
      </c>
      <c r="KC89">
        <v>756.886</v>
      </c>
      <c r="KD89">
        <v>17.6872</v>
      </c>
      <c r="KE89">
        <v>100.227</v>
      </c>
      <c r="KF89">
        <v>99.8229</v>
      </c>
    </row>
    <row r="90" spans="1:292">
      <c r="A90">
        <v>70</v>
      </c>
      <c r="B90">
        <v>1686161882.6</v>
      </c>
      <c r="C90">
        <v>1517.099999904633</v>
      </c>
      <c r="D90" t="s">
        <v>573</v>
      </c>
      <c r="E90" t="s">
        <v>574</v>
      </c>
      <c r="F90">
        <v>5</v>
      </c>
      <c r="G90" t="s">
        <v>428</v>
      </c>
      <c r="H90">
        <v>1686161875.081481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K90*DK90*100.0/(AV90*EE90),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K90*DK90*100.0/(AV90*EE90),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752.6713465870273</v>
      </c>
      <c r="AJ90">
        <v>722.0721696969694</v>
      </c>
      <c r="AK90">
        <v>3.351673648247895</v>
      </c>
      <c r="AL90">
        <v>66.65959030394622</v>
      </c>
      <c r="AM90">
        <f>(AO90 - AN90 + DX90*1E3/(8.314*(DZ90+273.15)) * AQ90/DW90 * AP90) * DW90/(100*DK90) * 1000/(1000 - AO90)</f>
        <v>0</v>
      </c>
      <c r="AN90">
        <v>17.60485246452227</v>
      </c>
      <c r="AO90">
        <v>19.1780606060606</v>
      </c>
      <c r="AP90">
        <v>-8.160930969860748E-06</v>
      </c>
      <c r="AQ90">
        <v>105.1270775011947</v>
      </c>
      <c r="AR90">
        <v>0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429</v>
      </c>
      <c r="AX90" t="s">
        <v>429</v>
      </c>
      <c r="AY90">
        <v>0</v>
      </c>
      <c r="AZ90">
        <v>0</v>
      </c>
      <c r="BA90">
        <f>1-AY90/AZ90</f>
        <v>0</v>
      </c>
      <c r="BB90">
        <v>0</v>
      </c>
      <c r="BC90" t="s">
        <v>429</v>
      </c>
      <c r="BD90" t="s">
        <v>429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429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1.65</v>
      </c>
      <c r="DL90">
        <v>0.5</v>
      </c>
      <c r="DM90" t="s">
        <v>430</v>
      </c>
      <c r="DN90">
        <v>2</v>
      </c>
      <c r="DO90" t="b">
        <v>1</v>
      </c>
      <c r="DP90">
        <v>1686161875.081481</v>
      </c>
      <c r="DQ90">
        <v>685.2359629629628</v>
      </c>
      <c r="DR90">
        <v>724.6158518518519</v>
      </c>
      <c r="DS90">
        <v>19.18311851851852</v>
      </c>
      <c r="DT90">
        <v>17.60126666666667</v>
      </c>
      <c r="DU90">
        <v>686.8267777777777</v>
      </c>
      <c r="DV90">
        <v>19.60244814814815</v>
      </c>
      <c r="DW90">
        <v>499.9878518518519</v>
      </c>
      <c r="DX90">
        <v>90.32852222222222</v>
      </c>
      <c r="DY90">
        <v>0.1000487666666667</v>
      </c>
      <c r="DZ90">
        <v>26.79901851851852</v>
      </c>
      <c r="EA90">
        <v>28.00098148148148</v>
      </c>
      <c r="EB90">
        <v>999.9000000000001</v>
      </c>
      <c r="EC90">
        <v>0</v>
      </c>
      <c r="ED90">
        <v>0</v>
      </c>
      <c r="EE90">
        <v>10001.01592592593</v>
      </c>
      <c r="EF90">
        <v>0</v>
      </c>
      <c r="EG90">
        <v>1134.724814814815</v>
      </c>
      <c r="EH90">
        <v>-39.38003703703703</v>
      </c>
      <c r="EI90">
        <v>698.6381111111111</v>
      </c>
      <c r="EJ90">
        <v>737.5986666666666</v>
      </c>
      <c r="EK90">
        <v>1.581848518518518</v>
      </c>
      <c r="EL90">
        <v>724.6158518518519</v>
      </c>
      <c r="EM90">
        <v>17.60126666666667</v>
      </c>
      <c r="EN90">
        <v>1.732781851851852</v>
      </c>
      <c r="EO90">
        <v>1.589896666666667</v>
      </c>
      <c r="EP90">
        <v>15.19327407407407</v>
      </c>
      <c r="EQ90">
        <v>13.86122592592592</v>
      </c>
      <c r="ER90">
        <v>2000.004074074074</v>
      </c>
      <c r="ES90">
        <v>0.980003</v>
      </c>
      <c r="ET90">
        <v>0.0199971</v>
      </c>
      <c r="EU90">
        <v>0</v>
      </c>
      <c r="EV90">
        <v>174.7688148148148</v>
      </c>
      <c r="EW90">
        <v>5.00078</v>
      </c>
      <c r="EX90">
        <v>5538.438888888889</v>
      </c>
      <c r="EY90">
        <v>16379.66666666667</v>
      </c>
      <c r="EZ90">
        <v>42.72651851851851</v>
      </c>
      <c r="FA90">
        <v>44.34233333333333</v>
      </c>
      <c r="FB90">
        <v>43.21733333333333</v>
      </c>
      <c r="FC90">
        <v>43.42566666666666</v>
      </c>
      <c r="FD90">
        <v>43.49974074074074</v>
      </c>
      <c r="FE90">
        <v>1955.114074074074</v>
      </c>
      <c r="FF90">
        <v>39.89000000000001</v>
      </c>
      <c r="FG90">
        <v>0</v>
      </c>
      <c r="FH90">
        <v>1686161882.6</v>
      </c>
      <c r="FI90">
        <v>0</v>
      </c>
      <c r="FJ90">
        <v>30.18213357109526</v>
      </c>
      <c r="FK90">
        <v>0.3332807972399268</v>
      </c>
      <c r="FL90">
        <v>-50.05268672386631</v>
      </c>
      <c r="FM90">
        <v>33753.37120551964</v>
      </c>
      <c r="FN90">
        <v>15</v>
      </c>
      <c r="FO90">
        <v>1686237652.1</v>
      </c>
      <c r="FP90" t="s">
        <v>431</v>
      </c>
      <c r="FQ90">
        <v>1686237637.6</v>
      </c>
      <c r="FR90">
        <v>1686237652.1</v>
      </c>
      <c r="FS90">
        <v>1</v>
      </c>
      <c r="FT90">
        <v>0.184</v>
      </c>
      <c r="FU90">
        <v>-0.079</v>
      </c>
      <c r="FV90">
        <v>-1.228</v>
      </c>
      <c r="FW90">
        <v>-0.379</v>
      </c>
      <c r="FX90">
        <v>962</v>
      </c>
      <c r="FY90">
        <v>1</v>
      </c>
      <c r="FZ90">
        <v>0.05</v>
      </c>
      <c r="GA90">
        <v>0.15</v>
      </c>
      <c r="GB90">
        <v>-4.320989261675342</v>
      </c>
      <c r="GC90">
        <v>-0.02608586017783245</v>
      </c>
      <c r="GD90">
        <v>34.11086416352344</v>
      </c>
      <c r="GE90">
        <v>1</v>
      </c>
      <c r="GF90">
        <v>0.8671051791187274</v>
      </c>
      <c r="GG90">
        <v>0.003236161207707491</v>
      </c>
      <c r="GH90">
        <v>0.6624529553131315</v>
      </c>
      <c r="GI90">
        <v>1</v>
      </c>
      <c r="GJ90">
        <v>2</v>
      </c>
      <c r="GK90">
        <v>2</v>
      </c>
      <c r="GL90" t="s">
        <v>432</v>
      </c>
      <c r="GM90">
        <v>3.10182</v>
      </c>
      <c r="GN90">
        <v>2.75841</v>
      </c>
      <c r="GO90">
        <v>0.127463</v>
      </c>
      <c r="GP90">
        <v>0.132089</v>
      </c>
      <c r="GQ90">
        <v>0.0935967</v>
      </c>
      <c r="GR90">
        <v>0.0872284</v>
      </c>
      <c r="GS90">
        <v>22401</v>
      </c>
      <c r="GT90">
        <v>21909.1</v>
      </c>
      <c r="GU90">
        <v>26227.8</v>
      </c>
      <c r="GV90">
        <v>25591.6</v>
      </c>
      <c r="GW90">
        <v>38154.9</v>
      </c>
      <c r="GX90">
        <v>35401.9</v>
      </c>
      <c r="GY90">
        <v>45863.8</v>
      </c>
      <c r="GZ90">
        <v>41962.6</v>
      </c>
      <c r="HA90">
        <v>1.8613</v>
      </c>
      <c r="HB90">
        <v>1.79067</v>
      </c>
      <c r="HC90">
        <v>0.0365898</v>
      </c>
      <c r="HD90">
        <v>0</v>
      </c>
      <c r="HE90">
        <v>27.4153</v>
      </c>
      <c r="HF90">
        <v>999.9</v>
      </c>
      <c r="HG90">
        <v>32.5</v>
      </c>
      <c r="HH90">
        <v>39.2</v>
      </c>
      <c r="HI90">
        <v>25.5555</v>
      </c>
      <c r="HJ90">
        <v>62.0778</v>
      </c>
      <c r="HK90">
        <v>28.0769</v>
      </c>
      <c r="HL90">
        <v>1</v>
      </c>
      <c r="HM90">
        <v>0.328054</v>
      </c>
      <c r="HN90">
        <v>3.3326</v>
      </c>
      <c r="HO90">
        <v>20.2739</v>
      </c>
      <c r="HP90">
        <v>5.2104</v>
      </c>
      <c r="HQ90">
        <v>11.98</v>
      </c>
      <c r="HR90">
        <v>4.96355</v>
      </c>
      <c r="HS90">
        <v>3.27405</v>
      </c>
      <c r="HT90">
        <v>9999</v>
      </c>
      <c r="HU90">
        <v>9999</v>
      </c>
      <c r="HV90">
        <v>9999</v>
      </c>
      <c r="HW90">
        <v>63.1</v>
      </c>
      <c r="HX90">
        <v>1.8639</v>
      </c>
      <c r="HY90">
        <v>1.8601</v>
      </c>
      <c r="HZ90">
        <v>1.85837</v>
      </c>
      <c r="IA90">
        <v>1.85974</v>
      </c>
      <c r="IB90">
        <v>1.85974</v>
      </c>
      <c r="IC90">
        <v>1.85837</v>
      </c>
      <c r="ID90">
        <v>1.85745</v>
      </c>
      <c r="IE90">
        <v>1.85228</v>
      </c>
      <c r="IF90">
        <v>0</v>
      </c>
      <c r="IG90">
        <v>0</v>
      </c>
      <c r="IH90">
        <v>0</v>
      </c>
      <c r="II90">
        <v>0</v>
      </c>
      <c r="IJ90" t="s">
        <v>433</v>
      </c>
      <c r="IK90" t="s">
        <v>434</v>
      </c>
      <c r="IL90" t="s">
        <v>435</v>
      </c>
      <c r="IM90" t="s">
        <v>435</v>
      </c>
      <c r="IN90" t="s">
        <v>435</v>
      </c>
      <c r="IO90" t="s">
        <v>435</v>
      </c>
      <c r="IP90">
        <v>0</v>
      </c>
      <c r="IQ90">
        <v>100</v>
      </c>
      <c r="IR90">
        <v>100</v>
      </c>
      <c r="IS90">
        <v>-1.611</v>
      </c>
      <c r="IT90">
        <v>-0.4193</v>
      </c>
      <c r="IU90">
        <v>-0.978965299820194</v>
      </c>
      <c r="IV90">
        <v>-0.0009990091014681097</v>
      </c>
      <c r="IW90">
        <v>2.104149348677739E-07</v>
      </c>
      <c r="IX90">
        <v>-7.744919442628664E-11</v>
      </c>
      <c r="IY90">
        <v>-0.2997322961878402</v>
      </c>
      <c r="IZ90">
        <v>-0.02716134682049196</v>
      </c>
      <c r="JA90">
        <v>0.00140419417660109</v>
      </c>
      <c r="JB90">
        <v>-1.682636133130545E-05</v>
      </c>
      <c r="JC90">
        <v>3</v>
      </c>
      <c r="JD90">
        <v>2001</v>
      </c>
      <c r="JE90">
        <v>1</v>
      </c>
      <c r="JF90">
        <v>25</v>
      </c>
      <c r="JG90">
        <v>-1262.6</v>
      </c>
      <c r="JH90">
        <v>-1262.8</v>
      </c>
      <c r="JI90">
        <v>1.85181</v>
      </c>
      <c r="JJ90">
        <v>2.64526</v>
      </c>
      <c r="JK90">
        <v>1.49658</v>
      </c>
      <c r="JL90">
        <v>2.38403</v>
      </c>
      <c r="JM90">
        <v>1.54907</v>
      </c>
      <c r="JN90">
        <v>2.44995</v>
      </c>
      <c r="JO90">
        <v>41.7961</v>
      </c>
      <c r="JP90">
        <v>14.4122</v>
      </c>
      <c r="JQ90">
        <v>18</v>
      </c>
      <c r="JR90">
        <v>494.104</v>
      </c>
      <c r="JS90">
        <v>463.173</v>
      </c>
      <c r="JT90">
        <v>23.364</v>
      </c>
      <c r="JU90">
        <v>31.2878</v>
      </c>
      <c r="JV90">
        <v>30.0005</v>
      </c>
      <c r="JW90">
        <v>31.3152</v>
      </c>
      <c r="JX90">
        <v>31.2622</v>
      </c>
      <c r="JY90">
        <v>37.2349</v>
      </c>
      <c r="JZ90">
        <v>27.3781</v>
      </c>
      <c r="KA90">
        <v>0</v>
      </c>
      <c r="KB90">
        <v>23.3568</v>
      </c>
      <c r="KC90">
        <v>770.2619999999999</v>
      </c>
      <c r="KD90">
        <v>17.7028</v>
      </c>
      <c r="KE90">
        <v>100.226</v>
      </c>
      <c r="KF90">
        <v>99.8214</v>
      </c>
    </row>
    <row r="91" spans="1:292">
      <c r="A91">
        <v>71</v>
      </c>
      <c r="B91">
        <v>1686161888.1</v>
      </c>
      <c r="C91">
        <v>1522.599999904633</v>
      </c>
      <c r="D91" t="s">
        <v>575</v>
      </c>
      <c r="E91" t="s">
        <v>576</v>
      </c>
      <c r="F91">
        <v>5</v>
      </c>
      <c r="G91" t="s">
        <v>428</v>
      </c>
      <c r="H91">
        <v>1686161880.637037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K91*DK91*100.0/(AV91*EE91),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K91*DK91*100.0/(AV91*EE91),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771.5090897717702</v>
      </c>
      <c r="AJ91">
        <v>740.7309696969695</v>
      </c>
      <c r="AK91">
        <v>3.411695167857174</v>
      </c>
      <c r="AL91">
        <v>66.65959030394622</v>
      </c>
      <c r="AM91">
        <f>(AO91 - AN91 + DX91*1E3/(8.314*(DZ91+273.15)) * AQ91/DW91 * AP91) * DW91/(100*DK91) * 1000/(1000 - AO91)</f>
        <v>0</v>
      </c>
      <c r="AN91">
        <v>17.66481201901647</v>
      </c>
      <c r="AO91">
        <v>19.19132787878787</v>
      </c>
      <c r="AP91">
        <v>3.13119318429351E-05</v>
      </c>
      <c r="AQ91">
        <v>105.1270775011947</v>
      </c>
      <c r="AR91">
        <v>0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429</v>
      </c>
      <c r="AX91" t="s">
        <v>429</v>
      </c>
      <c r="AY91">
        <v>0</v>
      </c>
      <c r="AZ91">
        <v>0</v>
      </c>
      <c r="BA91">
        <f>1-AY91/AZ91</f>
        <v>0</v>
      </c>
      <c r="BB91">
        <v>0</v>
      </c>
      <c r="BC91" t="s">
        <v>429</v>
      </c>
      <c r="BD91" t="s">
        <v>429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429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1.65</v>
      </c>
      <c r="DL91">
        <v>0.5</v>
      </c>
      <c r="DM91" t="s">
        <v>430</v>
      </c>
      <c r="DN91">
        <v>2</v>
      </c>
      <c r="DO91" t="b">
        <v>1</v>
      </c>
      <c r="DP91">
        <v>1686161880.637037</v>
      </c>
      <c r="DQ91">
        <v>703.4795925925924</v>
      </c>
      <c r="DR91">
        <v>743.0648518518518</v>
      </c>
      <c r="DS91">
        <v>19.18240740740741</v>
      </c>
      <c r="DT91">
        <v>17.62463703703704</v>
      </c>
      <c r="DU91">
        <v>705.0854814814816</v>
      </c>
      <c r="DV91">
        <v>19.60174444444445</v>
      </c>
      <c r="DW91">
        <v>499.9919259259259</v>
      </c>
      <c r="DX91">
        <v>90.3283037037037</v>
      </c>
      <c r="DY91">
        <v>0.1000733148148148</v>
      </c>
      <c r="DZ91">
        <v>26.80061481481481</v>
      </c>
      <c r="EA91">
        <v>28.00653703703704</v>
      </c>
      <c r="EB91">
        <v>999.9000000000001</v>
      </c>
      <c r="EC91">
        <v>0</v>
      </c>
      <c r="ED91">
        <v>0</v>
      </c>
      <c r="EE91">
        <v>9991.294814814815</v>
      </c>
      <c r="EF91">
        <v>0</v>
      </c>
      <c r="EG91">
        <v>1133.549259259259</v>
      </c>
      <c r="EH91">
        <v>-39.58533703703703</v>
      </c>
      <c r="EI91">
        <v>717.2381111111112</v>
      </c>
      <c r="EJ91">
        <v>756.3965185185187</v>
      </c>
      <c r="EK91">
        <v>1.557774814814815</v>
      </c>
      <c r="EL91">
        <v>743.0648518518518</v>
      </c>
      <c r="EM91">
        <v>17.62463703703704</v>
      </c>
      <c r="EN91">
        <v>1.732713703703704</v>
      </c>
      <c r="EO91">
        <v>1.592002592592593</v>
      </c>
      <c r="EP91">
        <v>15.19265555555555</v>
      </c>
      <c r="EQ91">
        <v>13.8816</v>
      </c>
      <c r="ER91">
        <v>1999.999629629629</v>
      </c>
      <c r="ES91">
        <v>0.980003</v>
      </c>
      <c r="ET91">
        <v>0.0199971</v>
      </c>
      <c r="EU91">
        <v>0</v>
      </c>
      <c r="EV91">
        <v>175.1184074074074</v>
      </c>
      <c r="EW91">
        <v>5.00078</v>
      </c>
      <c r="EX91">
        <v>5545.479629629631</v>
      </c>
      <c r="EY91">
        <v>16379.62962962963</v>
      </c>
      <c r="EZ91">
        <v>42.72192592592592</v>
      </c>
      <c r="FA91">
        <v>44.34225925925925</v>
      </c>
      <c r="FB91">
        <v>43.19422222222221</v>
      </c>
      <c r="FC91">
        <v>43.42107407407408</v>
      </c>
      <c r="FD91">
        <v>43.4627037037037</v>
      </c>
      <c r="FE91">
        <v>1955.109629629629</v>
      </c>
      <c r="FF91">
        <v>39.89000000000001</v>
      </c>
      <c r="FG91">
        <v>0</v>
      </c>
      <c r="FH91">
        <v>1686161888.6</v>
      </c>
      <c r="FI91">
        <v>0</v>
      </c>
      <c r="FJ91">
        <v>30.27889718872827</v>
      </c>
      <c r="FK91">
        <v>0.3344296674849678</v>
      </c>
      <c r="FL91">
        <v>-50.28582582205592</v>
      </c>
      <c r="FM91">
        <v>33734.58480274466</v>
      </c>
      <c r="FN91">
        <v>15</v>
      </c>
      <c r="FO91">
        <v>1686237652.1</v>
      </c>
      <c r="FP91" t="s">
        <v>431</v>
      </c>
      <c r="FQ91">
        <v>1686237637.6</v>
      </c>
      <c r="FR91">
        <v>1686237652.1</v>
      </c>
      <c r="FS91">
        <v>1</v>
      </c>
      <c r="FT91">
        <v>0.184</v>
      </c>
      <c r="FU91">
        <v>-0.079</v>
      </c>
      <c r="FV91">
        <v>-1.228</v>
      </c>
      <c r="FW91">
        <v>-0.379</v>
      </c>
      <c r="FX91">
        <v>962</v>
      </c>
      <c r="FY91">
        <v>1</v>
      </c>
      <c r="FZ91">
        <v>0.05</v>
      </c>
      <c r="GA91">
        <v>0.15</v>
      </c>
      <c r="GB91">
        <v>-4.344586734358642</v>
      </c>
      <c r="GC91">
        <v>-0.02634977579666538</v>
      </c>
      <c r="GD91">
        <v>34.11182223471788</v>
      </c>
      <c r="GE91">
        <v>1</v>
      </c>
      <c r="GF91">
        <v>0.8675477549502019</v>
      </c>
      <c r="GG91">
        <v>0.003239559856030732</v>
      </c>
      <c r="GH91">
        <v>0.6624556182502868</v>
      </c>
      <c r="GI91">
        <v>1</v>
      </c>
      <c r="GJ91">
        <v>2</v>
      </c>
      <c r="GK91">
        <v>2</v>
      </c>
      <c r="GL91" t="s">
        <v>432</v>
      </c>
      <c r="GM91">
        <v>3.10173</v>
      </c>
      <c r="GN91">
        <v>2.758</v>
      </c>
      <c r="GO91">
        <v>0.129681</v>
      </c>
      <c r="GP91">
        <v>0.134264</v>
      </c>
      <c r="GQ91">
        <v>0.0936433</v>
      </c>
      <c r="GR91">
        <v>0.08738899999999999</v>
      </c>
      <c r="GS91">
        <v>22343.9</v>
      </c>
      <c r="GT91">
        <v>21854.2</v>
      </c>
      <c r="GU91">
        <v>26227.6</v>
      </c>
      <c r="GV91">
        <v>25591.6</v>
      </c>
      <c r="GW91">
        <v>38152.9</v>
      </c>
      <c r="GX91">
        <v>35395.9</v>
      </c>
      <c r="GY91">
        <v>45863.4</v>
      </c>
      <c r="GZ91">
        <v>41962.4</v>
      </c>
      <c r="HA91">
        <v>1.86125</v>
      </c>
      <c r="HB91">
        <v>1.79067</v>
      </c>
      <c r="HC91">
        <v>0.0357591</v>
      </c>
      <c r="HD91">
        <v>0</v>
      </c>
      <c r="HE91">
        <v>27.4167</v>
      </c>
      <c r="HF91">
        <v>999.9</v>
      </c>
      <c r="HG91">
        <v>32.5</v>
      </c>
      <c r="HH91">
        <v>39.2</v>
      </c>
      <c r="HI91">
        <v>25.5559</v>
      </c>
      <c r="HJ91">
        <v>62.0778</v>
      </c>
      <c r="HK91">
        <v>28.0889</v>
      </c>
      <c r="HL91">
        <v>1</v>
      </c>
      <c r="HM91">
        <v>0.328531</v>
      </c>
      <c r="HN91">
        <v>3.36416</v>
      </c>
      <c r="HO91">
        <v>20.273</v>
      </c>
      <c r="HP91">
        <v>5.20801</v>
      </c>
      <c r="HQ91">
        <v>11.98</v>
      </c>
      <c r="HR91">
        <v>4.96295</v>
      </c>
      <c r="HS91">
        <v>3.27363</v>
      </c>
      <c r="HT91">
        <v>9999</v>
      </c>
      <c r="HU91">
        <v>9999</v>
      </c>
      <c r="HV91">
        <v>9999</v>
      </c>
      <c r="HW91">
        <v>63.1</v>
      </c>
      <c r="HX91">
        <v>1.8639</v>
      </c>
      <c r="HY91">
        <v>1.86012</v>
      </c>
      <c r="HZ91">
        <v>1.85839</v>
      </c>
      <c r="IA91">
        <v>1.85974</v>
      </c>
      <c r="IB91">
        <v>1.85975</v>
      </c>
      <c r="IC91">
        <v>1.85836</v>
      </c>
      <c r="ID91">
        <v>1.85745</v>
      </c>
      <c r="IE91">
        <v>1.8523</v>
      </c>
      <c r="IF91">
        <v>0</v>
      </c>
      <c r="IG91">
        <v>0</v>
      </c>
      <c r="IH91">
        <v>0</v>
      </c>
      <c r="II91">
        <v>0</v>
      </c>
      <c r="IJ91" t="s">
        <v>433</v>
      </c>
      <c r="IK91" t="s">
        <v>434</v>
      </c>
      <c r="IL91" t="s">
        <v>435</v>
      </c>
      <c r="IM91" t="s">
        <v>435</v>
      </c>
      <c r="IN91" t="s">
        <v>435</v>
      </c>
      <c r="IO91" t="s">
        <v>435</v>
      </c>
      <c r="IP91">
        <v>0</v>
      </c>
      <c r="IQ91">
        <v>100</v>
      </c>
      <c r="IR91">
        <v>100</v>
      </c>
      <c r="IS91">
        <v>-1.626</v>
      </c>
      <c r="IT91">
        <v>-0.4192</v>
      </c>
      <c r="IU91">
        <v>-0.978965299820194</v>
      </c>
      <c r="IV91">
        <v>-0.0009990091014681097</v>
      </c>
      <c r="IW91">
        <v>2.104149348677739E-07</v>
      </c>
      <c r="IX91">
        <v>-7.744919442628664E-11</v>
      </c>
      <c r="IY91">
        <v>-0.2997322961878402</v>
      </c>
      <c r="IZ91">
        <v>-0.02716134682049196</v>
      </c>
      <c r="JA91">
        <v>0.00140419417660109</v>
      </c>
      <c r="JB91">
        <v>-1.682636133130545E-05</v>
      </c>
      <c r="JC91">
        <v>3</v>
      </c>
      <c r="JD91">
        <v>2001</v>
      </c>
      <c r="JE91">
        <v>1</v>
      </c>
      <c r="JF91">
        <v>25</v>
      </c>
      <c r="JG91">
        <v>-1262.5</v>
      </c>
      <c r="JH91">
        <v>-1262.7</v>
      </c>
      <c r="JI91">
        <v>1.88965</v>
      </c>
      <c r="JJ91">
        <v>2.64282</v>
      </c>
      <c r="JK91">
        <v>1.49658</v>
      </c>
      <c r="JL91">
        <v>2.38403</v>
      </c>
      <c r="JM91">
        <v>1.54907</v>
      </c>
      <c r="JN91">
        <v>2.44141</v>
      </c>
      <c r="JO91">
        <v>41.7961</v>
      </c>
      <c r="JP91">
        <v>14.4035</v>
      </c>
      <c r="JQ91">
        <v>18</v>
      </c>
      <c r="JR91">
        <v>494.097</v>
      </c>
      <c r="JS91">
        <v>463.194</v>
      </c>
      <c r="JT91">
        <v>23.3544</v>
      </c>
      <c r="JU91">
        <v>31.2922</v>
      </c>
      <c r="JV91">
        <v>30.0006</v>
      </c>
      <c r="JW91">
        <v>31.3183</v>
      </c>
      <c r="JX91">
        <v>31.2649</v>
      </c>
      <c r="JY91">
        <v>37.9896</v>
      </c>
      <c r="JZ91">
        <v>27.3781</v>
      </c>
      <c r="KA91">
        <v>0</v>
      </c>
      <c r="KB91">
        <v>23.341</v>
      </c>
      <c r="KC91">
        <v>790.438</v>
      </c>
      <c r="KD91">
        <v>17.6981</v>
      </c>
      <c r="KE91">
        <v>100.226</v>
      </c>
      <c r="KF91">
        <v>99.82129999999999</v>
      </c>
    </row>
    <row r="92" spans="1:292">
      <c r="A92">
        <v>72</v>
      </c>
      <c r="B92">
        <v>1686161892.6</v>
      </c>
      <c r="C92">
        <v>1527.099999904633</v>
      </c>
      <c r="D92" t="s">
        <v>577</v>
      </c>
      <c r="E92" t="s">
        <v>578</v>
      </c>
      <c r="F92">
        <v>5</v>
      </c>
      <c r="G92" t="s">
        <v>428</v>
      </c>
      <c r="H92">
        <v>1686161885.081481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K92*DK92*100.0/(AV92*EE92),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K92*DK92*100.0/(AV92*EE92),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786.8991281735299</v>
      </c>
      <c r="AJ92">
        <v>756.01363030303</v>
      </c>
      <c r="AK92">
        <v>3.404175306020095</v>
      </c>
      <c r="AL92">
        <v>66.65959030394622</v>
      </c>
      <c r="AM92">
        <f>(AO92 - AN92 + DX92*1E3/(8.314*(DZ92+273.15)) * AQ92/DW92 * AP92) * DW92/(100*DK92) * 1000/(1000 - AO92)</f>
        <v>0</v>
      </c>
      <c r="AN92">
        <v>17.67611998623373</v>
      </c>
      <c r="AO92">
        <v>19.20475696969696</v>
      </c>
      <c r="AP92">
        <v>3.263841077655575E-05</v>
      </c>
      <c r="AQ92">
        <v>105.1270775011947</v>
      </c>
      <c r="AR92">
        <v>0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429</v>
      </c>
      <c r="AX92" t="s">
        <v>429</v>
      </c>
      <c r="AY92">
        <v>0</v>
      </c>
      <c r="AZ92">
        <v>0</v>
      </c>
      <c r="BA92">
        <f>1-AY92/AZ92</f>
        <v>0</v>
      </c>
      <c r="BB92">
        <v>0</v>
      </c>
      <c r="BC92" t="s">
        <v>429</v>
      </c>
      <c r="BD92" t="s">
        <v>429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429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1.65</v>
      </c>
      <c r="DL92">
        <v>0.5</v>
      </c>
      <c r="DM92" t="s">
        <v>430</v>
      </c>
      <c r="DN92">
        <v>2</v>
      </c>
      <c r="DO92" t="b">
        <v>1</v>
      </c>
      <c r="DP92">
        <v>1686161885.081481</v>
      </c>
      <c r="DQ92">
        <v>718.1380370370372</v>
      </c>
      <c r="DR92">
        <v>758.0876666666668</v>
      </c>
      <c r="DS92">
        <v>19.18722592592593</v>
      </c>
      <c r="DT92">
        <v>17.64692592592592</v>
      </c>
      <c r="DU92">
        <v>719.7558518518517</v>
      </c>
      <c r="DV92">
        <v>19.60651111111111</v>
      </c>
      <c r="DW92">
        <v>500.0054074074074</v>
      </c>
      <c r="DX92">
        <v>90.32757777777778</v>
      </c>
      <c r="DY92">
        <v>0.1001148740740741</v>
      </c>
      <c r="DZ92">
        <v>26.80189629629629</v>
      </c>
      <c r="EA92">
        <v>28.00592222222223</v>
      </c>
      <c r="EB92">
        <v>999.9000000000001</v>
      </c>
      <c r="EC92">
        <v>0</v>
      </c>
      <c r="ED92">
        <v>0</v>
      </c>
      <c r="EE92">
        <v>9987.058888888887</v>
      </c>
      <c r="EF92">
        <v>0</v>
      </c>
      <c r="EG92">
        <v>1133.552222222222</v>
      </c>
      <c r="EH92">
        <v>-39.94962962962963</v>
      </c>
      <c r="EI92">
        <v>732.1868148148147</v>
      </c>
      <c r="EJ92">
        <v>771.7063333333332</v>
      </c>
      <c r="EK92">
        <v>1.540295555555556</v>
      </c>
      <c r="EL92">
        <v>758.0876666666668</v>
      </c>
      <c r="EM92">
        <v>17.64692592592592</v>
      </c>
      <c r="EN92">
        <v>1.733134814814815</v>
      </c>
      <c r="EO92">
        <v>1.594003333333334</v>
      </c>
      <c r="EP92">
        <v>15.19643333333333</v>
      </c>
      <c r="EQ92">
        <v>13.90094074074074</v>
      </c>
      <c r="ER92">
        <v>1999.992222222222</v>
      </c>
      <c r="ES92">
        <v>0.980003</v>
      </c>
      <c r="ET92">
        <v>0.0199971</v>
      </c>
      <c r="EU92">
        <v>0</v>
      </c>
      <c r="EV92">
        <v>175.4613703703704</v>
      </c>
      <c r="EW92">
        <v>5.00078</v>
      </c>
      <c r="EX92">
        <v>5552.815555555555</v>
      </c>
      <c r="EY92">
        <v>16379.57777777778</v>
      </c>
      <c r="EZ92">
        <v>42.72196296296296</v>
      </c>
      <c r="FA92">
        <v>44.34225925925925</v>
      </c>
      <c r="FB92">
        <v>43.16640740740741</v>
      </c>
      <c r="FC92">
        <v>43.4234074074074</v>
      </c>
      <c r="FD92">
        <v>43.46274074074075</v>
      </c>
      <c r="FE92">
        <v>1955.102222222222</v>
      </c>
      <c r="FF92">
        <v>39.89000000000001</v>
      </c>
      <c r="FG92">
        <v>0</v>
      </c>
      <c r="FH92">
        <v>1686161892.8</v>
      </c>
      <c r="FI92">
        <v>0</v>
      </c>
      <c r="FJ92">
        <v>30.34677744706352</v>
      </c>
      <c r="FK92">
        <v>0.3352359474948456</v>
      </c>
      <c r="FL92">
        <v>-50.44873147668489</v>
      </c>
      <c r="FM92">
        <v>33721.45472393128</v>
      </c>
      <c r="FN92">
        <v>15</v>
      </c>
      <c r="FO92">
        <v>1686237652.1</v>
      </c>
      <c r="FP92" t="s">
        <v>431</v>
      </c>
      <c r="FQ92">
        <v>1686237637.6</v>
      </c>
      <c r="FR92">
        <v>1686237652.1</v>
      </c>
      <c r="FS92">
        <v>1</v>
      </c>
      <c r="FT92">
        <v>0.184</v>
      </c>
      <c r="FU92">
        <v>-0.079</v>
      </c>
      <c r="FV92">
        <v>-1.228</v>
      </c>
      <c r="FW92">
        <v>-0.379</v>
      </c>
      <c r="FX92">
        <v>962</v>
      </c>
      <c r="FY92">
        <v>1</v>
      </c>
      <c r="FZ92">
        <v>0.05</v>
      </c>
      <c r="GA92">
        <v>0.15</v>
      </c>
      <c r="GB92">
        <v>-4.362420275254149</v>
      </c>
      <c r="GC92">
        <v>-0.02654935763458937</v>
      </c>
      <c r="GD92">
        <v>34.11269283732922</v>
      </c>
      <c r="GE92">
        <v>1</v>
      </c>
      <c r="GF92">
        <v>0.8678737300721847</v>
      </c>
      <c r="GG92">
        <v>0.003242038991333948</v>
      </c>
      <c r="GH92">
        <v>0.6624517744969435</v>
      </c>
      <c r="GI92">
        <v>1</v>
      </c>
      <c r="GJ92">
        <v>2</v>
      </c>
      <c r="GK92">
        <v>2</v>
      </c>
      <c r="GL92" t="s">
        <v>432</v>
      </c>
      <c r="GM92">
        <v>3.10174</v>
      </c>
      <c r="GN92">
        <v>2.75802</v>
      </c>
      <c r="GO92">
        <v>0.131479</v>
      </c>
      <c r="GP92">
        <v>0.136102</v>
      </c>
      <c r="GQ92">
        <v>0.0936855</v>
      </c>
      <c r="GR92">
        <v>0.087407</v>
      </c>
      <c r="GS92">
        <v>22297.6</v>
      </c>
      <c r="GT92">
        <v>21807.6</v>
      </c>
      <c r="GU92">
        <v>26227.4</v>
      </c>
      <c r="GV92">
        <v>25591.4</v>
      </c>
      <c r="GW92">
        <v>38151.1</v>
      </c>
      <c r="GX92">
        <v>35395.1</v>
      </c>
      <c r="GY92">
        <v>45863.2</v>
      </c>
      <c r="GZ92">
        <v>41962.2</v>
      </c>
      <c r="HA92">
        <v>1.86147</v>
      </c>
      <c r="HB92">
        <v>1.79053</v>
      </c>
      <c r="HC92">
        <v>0.0356212</v>
      </c>
      <c r="HD92">
        <v>0</v>
      </c>
      <c r="HE92">
        <v>27.4187</v>
      </c>
      <c r="HF92">
        <v>999.9</v>
      </c>
      <c r="HG92">
        <v>32.5</v>
      </c>
      <c r="HH92">
        <v>39.2</v>
      </c>
      <c r="HI92">
        <v>25.5557</v>
      </c>
      <c r="HJ92">
        <v>62.2178</v>
      </c>
      <c r="HK92">
        <v>28.1811</v>
      </c>
      <c r="HL92">
        <v>1</v>
      </c>
      <c r="HM92">
        <v>0.328831</v>
      </c>
      <c r="HN92">
        <v>3.38313</v>
      </c>
      <c r="HO92">
        <v>20.2729</v>
      </c>
      <c r="HP92">
        <v>5.2101</v>
      </c>
      <c r="HQ92">
        <v>11.98</v>
      </c>
      <c r="HR92">
        <v>4.96335</v>
      </c>
      <c r="HS92">
        <v>3.27403</v>
      </c>
      <c r="HT92">
        <v>9999</v>
      </c>
      <c r="HU92">
        <v>9999</v>
      </c>
      <c r="HV92">
        <v>9999</v>
      </c>
      <c r="HW92">
        <v>63.1</v>
      </c>
      <c r="HX92">
        <v>1.86391</v>
      </c>
      <c r="HY92">
        <v>1.86011</v>
      </c>
      <c r="HZ92">
        <v>1.85839</v>
      </c>
      <c r="IA92">
        <v>1.85974</v>
      </c>
      <c r="IB92">
        <v>1.85976</v>
      </c>
      <c r="IC92">
        <v>1.85837</v>
      </c>
      <c r="ID92">
        <v>1.85745</v>
      </c>
      <c r="IE92">
        <v>1.85232</v>
      </c>
      <c r="IF92">
        <v>0</v>
      </c>
      <c r="IG92">
        <v>0</v>
      </c>
      <c r="IH92">
        <v>0</v>
      </c>
      <c r="II92">
        <v>0</v>
      </c>
      <c r="IJ92" t="s">
        <v>433</v>
      </c>
      <c r="IK92" t="s">
        <v>434</v>
      </c>
      <c r="IL92" t="s">
        <v>435</v>
      </c>
      <c r="IM92" t="s">
        <v>435</v>
      </c>
      <c r="IN92" t="s">
        <v>435</v>
      </c>
      <c r="IO92" t="s">
        <v>435</v>
      </c>
      <c r="IP92">
        <v>0</v>
      </c>
      <c r="IQ92">
        <v>100</v>
      </c>
      <c r="IR92">
        <v>100</v>
      </c>
      <c r="IS92">
        <v>-1.638</v>
      </c>
      <c r="IT92">
        <v>-0.4191</v>
      </c>
      <c r="IU92">
        <v>-0.978965299820194</v>
      </c>
      <c r="IV92">
        <v>-0.0009990091014681097</v>
      </c>
      <c r="IW92">
        <v>2.104149348677739E-07</v>
      </c>
      <c r="IX92">
        <v>-7.744919442628664E-11</v>
      </c>
      <c r="IY92">
        <v>-0.2997322961878402</v>
      </c>
      <c r="IZ92">
        <v>-0.02716134682049196</v>
      </c>
      <c r="JA92">
        <v>0.00140419417660109</v>
      </c>
      <c r="JB92">
        <v>-1.682636133130545E-05</v>
      </c>
      <c r="JC92">
        <v>3</v>
      </c>
      <c r="JD92">
        <v>2001</v>
      </c>
      <c r="JE92">
        <v>1</v>
      </c>
      <c r="JF92">
        <v>25</v>
      </c>
      <c r="JG92">
        <v>-1262.4</v>
      </c>
      <c r="JH92">
        <v>-1262.7</v>
      </c>
      <c r="JI92">
        <v>1.91895</v>
      </c>
      <c r="JJ92">
        <v>2.64038</v>
      </c>
      <c r="JK92">
        <v>1.49658</v>
      </c>
      <c r="JL92">
        <v>2.38281</v>
      </c>
      <c r="JM92">
        <v>1.54907</v>
      </c>
      <c r="JN92">
        <v>2.43896</v>
      </c>
      <c r="JO92">
        <v>41.7961</v>
      </c>
      <c r="JP92">
        <v>14.4122</v>
      </c>
      <c r="JQ92">
        <v>18</v>
      </c>
      <c r="JR92">
        <v>494.251</v>
      </c>
      <c r="JS92">
        <v>463.118</v>
      </c>
      <c r="JT92">
        <v>23.3456</v>
      </c>
      <c r="JU92">
        <v>31.2953</v>
      </c>
      <c r="JV92">
        <v>30.0005</v>
      </c>
      <c r="JW92">
        <v>31.3207</v>
      </c>
      <c r="JX92">
        <v>31.2676</v>
      </c>
      <c r="JY92">
        <v>38.5796</v>
      </c>
      <c r="JZ92">
        <v>27.3781</v>
      </c>
      <c r="KA92">
        <v>0</v>
      </c>
      <c r="KB92">
        <v>23.341</v>
      </c>
      <c r="KC92">
        <v>804.09</v>
      </c>
      <c r="KD92">
        <v>17.6946</v>
      </c>
      <c r="KE92">
        <v>100.225</v>
      </c>
      <c r="KF92">
        <v>99.8205</v>
      </c>
    </row>
    <row r="93" spans="1:292">
      <c r="A93">
        <v>73</v>
      </c>
      <c r="B93">
        <v>1686161897.6</v>
      </c>
      <c r="C93">
        <v>1532.099999904633</v>
      </c>
      <c r="D93" t="s">
        <v>579</v>
      </c>
      <c r="E93" t="s">
        <v>580</v>
      </c>
      <c r="F93">
        <v>5</v>
      </c>
      <c r="G93" t="s">
        <v>428</v>
      </c>
      <c r="H93">
        <v>1686161889.796428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K93*DK93*100.0/(AV93*EE93),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K93*DK93*100.0/(AV93*EE93),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804.3896015877792</v>
      </c>
      <c r="AJ93">
        <v>773.3156363636363</v>
      </c>
      <c r="AK93">
        <v>3.468310956831501</v>
      </c>
      <c r="AL93">
        <v>66.65959030394622</v>
      </c>
      <c r="AM93">
        <f>(AO93 - AN93 + DX93*1E3/(8.314*(DZ93+273.15)) * AQ93/DW93 * AP93) * DW93/(100*DK93) * 1000/(1000 - AO93)</f>
        <v>0</v>
      </c>
      <c r="AN93">
        <v>17.68301333378173</v>
      </c>
      <c r="AO93">
        <v>19.20683636363636</v>
      </c>
      <c r="AP93">
        <v>4.141750346791969E-06</v>
      </c>
      <c r="AQ93">
        <v>105.1270775011947</v>
      </c>
      <c r="AR93">
        <v>0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429</v>
      </c>
      <c r="AX93" t="s">
        <v>429</v>
      </c>
      <c r="AY93">
        <v>0</v>
      </c>
      <c r="AZ93">
        <v>0</v>
      </c>
      <c r="BA93">
        <f>1-AY93/AZ93</f>
        <v>0</v>
      </c>
      <c r="BB93">
        <v>0</v>
      </c>
      <c r="BC93" t="s">
        <v>429</v>
      </c>
      <c r="BD93" t="s">
        <v>429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429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1.65</v>
      </c>
      <c r="DL93">
        <v>0.5</v>
      </c>
      <c r="DM93" t="s">
        <v>430</v>
      </c>
      <c r="DN93">
        <v>2</v>
      </c>
      <c r="DO93" t="b">
        <v>1</v>
      </c>
      <c r="DP93">
        <v>1686161889.796428</v>
      </c>
      <c r="DQ93">
        <v>733.8623214285715</v>
      </c>
      <c r="DR93">
        <v>774.0496428571427</v>
      </c>
      <c r="DS93">
        <v>19.19559285714286</v>
      </c>
      <c r="DT93">
        <v>17.6701</v>
      </c>
      <c r="DU93">
        <v>735.4930714285713</v>
      </c>
      <c r="DV93">
        <v>19.61481785714286</v>
      </c>
      <c r="DW93">
        <v>500.0214642857143</v>
      </c>
      <c r="DX93">
        <v>90.327125</v>
      </c>
      <c r="DY93">
        <v>0.100046</v>
      </c>
      <c r="DZ93">
        <v>26.80102857142857</v>
      </c>
      <c r="EA93">
        <v>28.00221428571428</v>
      </c>
      <c r="EB93">
        <v>999.9000000000002</v>
      </c>
      <c r="EC93">
        <v>0</v>
      </c>
      <c r="ED93">
        <v>0</v>
      </c>
      <c r="EE93">
        <v>9990.442500000001</v>
      </c>
      <c r="EF93">
        <v>0</v>
      </c>
      <c r="EG93">
        <v>1135.778571428571</v>
      </c>
      <c r="EH93">
        <v>-40.18732142857144</v>
      </c>
      <c r="EI93">
        <v>748.2250714285714</v>
      </c>
      <c r="EJ93">
        <v>787.9734285714286</v>
      </c>
      <c r="EK93">
        <v>1.525496785714286</v>
      </c>
      <c r="EL93">
        <v>774.0496428571427</v>
      </c>
      <c r="EM93">
        <v>17.6701</v>
      </c>
      <c r="EN93">
        <v>1.733881785714286</v>
      </c>
      <c r="EO93">
        <v>1.596087857142857</v>
      </c>
      <c r="EP93">
        <v>15.20314285714286</v>
      </c>
      <c r="EQ93">
        <v>13.92108928571429</v>
      </c>
      <c r="ER93">
        <v>1999.991785714286</v>
      </c>
      <c r="ES93">
        <v>0.9800031071428571</v>
      </c>
      <c r="ET93">
        <v>0.01999699285714285</v>
      </c>
      <c r="EU93">
        <v>0</v>
      </c>
      <c r="EV93">
        <v>175.7604285714286</v>
      </c>
      <c r="EW93">
        <v>5.00078</v>
      </c>
      <c r="EX93">
        <v>5562.643214285715</v>
      </c>
      <c r="EY93">
        <v>16379.575</v>
      </c>
      <c r="EZ93">
        <v>42.74764285714286</v>
      </c>
      <c r="FA93">
        <v>44.34567857142856</v>
      </c>
      <c r="FB93">
        <v>43.17160714285713</v>
      </c>
      <c r="FC93">
        <v>43.44846428571428</v>
      </c>
      <c r="FD93">
        <v>43.47757142857143</v>
      </c>
      <c r="FE93">
        <v>1955.101785714286</v>
      </c>
      <c r="FF93">
        <v>39.89000000000001</v>
      </c>
      <c r="FG93">
        <v>0</v>
      </c>
      <c r="FH93">
        <v>1686161897.6</v>
      </c>
      <c r="FI93">
        <v>0</v>
      </c>
      <c r="FJ93">
        <v>30.42439655929722</v>
      </c>
      <c r="FK93">
        <v>0.3361579978859695</v>
      </c>
      <c r="FL93">
        <v>-50.63461963872508</v>
      </c>
      <c r="FM93">
        <v>33706.46915506456</v>
      </c>
      <c r="FN93">
        <v>15</v>
      </c>
      <c r="FO93">
        <v>1686237652.1</v>
      </c>
      <c r="FP93" t="s">
        <v>431</v>
      </c>
      <c r="FQ93">
        <v>1686237637.6</v>
      </c>
      <c r="FR93">
        <v>1686237652.1</v>
      </c>
      <c r="FS93">
        <v>1</v>
      </c>
      <c r="FT93">
        <v>0.184</v>
      </c>
      <c r="FU93">
        <v>-0.079</v>
      </c>
      <c r="FV93">
        <v>-1.228</v>
      </c>
      <c r="FW93">
        <v>-0.379</v>
      </c>
      <c r="FX93">
        <v>962</v>
      </c>
      <c r="FY93">
        <v>1</v>
      </c>
      <c r="FZ93">
        <v>0.05</v>
      </c>
      <c r="GA93">
        <v>0.15</v>
      </c>
      <c r="GB93">
        <v>-4.380396643075627</v>
      </c>
      <c r="GC93">
        <v>-0.02675066570940327</v>
      </c>
      <c r="GD93">
        <v>34.11372173668632</v>
      </c>
      <c r="GE93">
        <v>1</v>
      </c>
      <c r="GF93">
        <v>0.8682007590085189</v>
      </c>
      <c r="GG93">
        <v>0.003244530997284041</v>
      </c>
      <c r="GH93">
        <v>0.6624491372005612</v>
      </c>
      <c r="GI93">
        <v>1</v>
      </c>
      <c r="GJ93">
        <v>2</v>
      </c>
      <c r="GK93">
        <v>2</v>
      </c>
      <c r="GL93" t="s">
        <v>432</v>
      </c>
      <c r="GM93">
        <v>3.10176</v>
      </c>
      <c r="GN93">
        <v>2.75798</v>
      </c>
      <c r="GO93">
        <v>0.133492</v>
      </c>
      <c r="GP93">
        <v>0.138025</v>
      </c>
      <c r="GQ93">
        <v>0.0936912</v>
      </c>
      <c r="GR93">
        <v>0.08743190000000001</v>
      </c>
      <c r="GS93">
        <v>22246</v>
      </c>
      <c r="GT93">
        <v>21759.1</v>
      </c>
      <c r="GU93">
        <v>26227.6</v>
      </c>
      <c r="GV93">
        <v>25591.4</v>
      </c>
      <c r="GW93">
        <v>38150.9</v>
      </c>
      <c r="GX93">
        <v>35394.3</v>
      </c>
      <c r="GY93">
        <v>45862.9</v>
      </c>
      <c r="GZ93">
        <v>41962.1</v>
      </c>
      <c r="HA93">
        <v>1.86108</v>
      </c>
      <c r="HB93">
        <v>1.79053</v>
      </c>
      <c r="HC93">
        <v>0.0349283</v>
      </c>
      <c r="HD93">
        <v>0</v>
      </c>
      <c r="HE93">
        <v>27.4205</v>
      </c>
      <c r="HF93">
        <v>999.9</v>
      </c>
      <c r="HG93">
        <v>32.5</v>
      </c>
      <c r="HH93">
        <v>39.2</v>
      </c>
      <c r="HI93">
        <v>25.5569</v>
      </c>
      <c r="HJ93">
        <v>62.3478</v>
      </c>
      <c r="HK93">
        <v>27.9407</v>
      </c>
      <c r="HL93">
        <v>1</v>
      </c>
      <c r="HM93">
        <v>0.329098</v>
      </c>
      <c r="HN93">
        <v>3.36468</v>
      </c>
      <c r="HO93">
        <v>20.2734</v>
      </c>
      <c r="HP93">
        <v>5.2086</v>
      </c>
      <c r="HQ93">
        <v>11.98</v>
      </c>
      <c r="HR93">
        <v>4.96325</v>
      </c>
      <c r="HS93">
        <v>3.27387</v>
      </c>
      <c r="HT93">
        <v>9999</v>
      </c>
      <c r="HU93">
        <v>9999</v>
      </c>
      <c r="HV93">
        <v>9999</v>
      </c>
      <c r="HW93">
        <v>63.1</v>
      </c>
      <c r="HX93">
        <v>1.86391</v>
      </c>
      <c r="HY93">
        <v>1.86012</v>
      </c>
      <c r="HZ93">
        <v>1.8584</v>
      </c>
      <c r="IA93">
        <v>1.85974</v>
      </c>
      <c r="IB93">
        <v>1.85976</v>
      </c>
      <c r="IC93">
        <v>1.85837</v>
      </c>
      <c r="ID93">
        <v>1.85745</v>
      </c>
      <c r="IE93">
        <v>1.8523</v>
      </c>
      <c r="IF93">
        <v>0</v>
      </c>
      <c r="IG93">
        <v>0</v>
      </c>
      <c r="IH93">
        <v>0</v>
      </c>
      <c r="II93">
        <v>0</v>
      </c>
      <c r="IJ93" t="s">
        <v>433</v>
      </c>
      <c r="IK93" t="s">
        <v>434</v>
      </c>
      <c r="IL93" t="s">
        <v>435</v>
      </c>
      <c r="IM93" t="s">
        <v>435</v>
      </c>
      <c r="IN93" t="s">
        <v>435</v>
      </c>
      <c r="IO93" t="s">
        <v>435</v>
      </c>
      <c r="IP93">
        <v>0</v>
      </c>
      <c r="IQ93">
        <v>100</v>
      </c>
      <c r="IR93">
        <v>100</v>
      </c>
      <c r="IS93">
        <v>-1.652</v>
      </c>
      <c r="IT93">
        <v>-0.4191</v>
      </c>
      <c r="IU93">
        <v>-0.978965299820194</v>
      </c>
      <c r="IV93">
        <v>-0.0009990091014681097</v>
      </c>
      <c r="IW93">
        <v>2.104149348677739E-07</v>
      </c>
      <c r="IX93">
        <v>-7.744919442628664E-11</v>
      </c>
      <c r="IY93">
        <v>-0.2997322961878402</v>
      </c>
      <c r="IZ93">
        <v>-0.02716134682049196</v>
      </c>
      <c r="JA93">
        <v>0.00140419417660109</v>
      </c>
      <c r="JB93">
        <v>-1.682636133130545E-05</v>
      </c>
      <c r="JC93">
        <v>3</v>
      </c>
      <c r="JD93">
        <v>2001</v>
      </c>
      <c r="JE93">
        <v>1</v>
      </c>
      <c r="JF93">
        <v>25</v>
      </c>
      <c r="JG93">
        <v>-1262.3</v>
      </c>
      <c r="JH93">
        <v>-1262.6</v>
      </c>
      <c r="JI93">
        <v>1.9458</v>
      </c>
      <c r="JJ93">
        <v>2.64893</v>
      </c>
      <c r="JK93">
        <v>1.49658</v>
      </c>
      <c r="JL93">
        <v>2.38403</v>
      </c>
      <c r="JM93">
        <v>1.54907</v>
      </c>
      <c r="JN93">
        <v>2.39258</v>
      </c>
      <c r="JO93">
        <v>41.7961</v>
      </c>
      <c r="JP93">
        <v>14.3947</v>
      </c>
      <c r="JQ93">
        <v>18</v>
      </c>
      <c r="JR93">
        <v>494.03</v>
      </c>
      <c r="JS93">
        <v>463.143</v>
      </c>
      <c r="JT93">
        <v>23.3395</v>
      </c>
      <c r="JU93">
        <v>31.2987</v>
      </c>
      <c r="JV93">
        <v>30.0004</v>
      </c>
      <c r="JW93">
        <v>31.3234</v>
      </c>
      <c r="JX93">
        <v>31.2709</v>
      </c>
      <c r="JY93">
        <v>39.2563</v>
      </c>
      <c r="JZ93">
        <v>27.3781</v>
      </c>
      <c r="KA93">
        <v>0</v>
      </c>
      <c r="KB93">
        <v>23.3403</v>
      </c>
      <c r="KC93">
        <v>824.242</v>
      </c>
      <c r="KD93">
        <v>17.6965</v>
      </c>
      <c r="KE93">
        <v>100.225</v>
      </c>
      <c r="KF93">
        <v>99.8205</v>
      </c>
    </row>
    <row r="94" spans="1:292">
      <c r="A94">
        <v>74</v>
      </c>
      <c r="B94">
        <v>1686161903.1</v>
      </c>
      <c r="C94">
        <v>1537.599999904633</v>
      </c>
      <c r="D94" t="s">
        <v>581</v>
      </c>
      <c r="E94" t="s">
        <v>582</v>
      </c>
      <c r="F94">
        <v>5</v>
      </c>
      <c r="G94" t="s">
        <v>428</v>
      </c>
      <c r="H94">
        <v>1686161895.35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K94*DK94*100.0/(AV94*EE94),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K94*DK94*100.0/(AV94*EE94),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822.6904083549367</v>
      </c>
      <c r="AJ94">
        <v>792.0356848484847</v>
      </c>
      <c r="AK94">
        <v>3.398967865203316</v>
      </c>
      <c r="AL94">
        <v>66.65959030394622</v>
      </c>
      <c r="AM94">
        <f>(AO94 - AN94 + DX94*1E3/(8.314*(DZ94+273.15)) * AQ94/DW94 * AP94) * DW94/(100*DK94) * 1000/(1000 - AO94)</f>
        <v>0</v>
      </c>
      <c r="AN94">
        <v>17.68825378099108</v>
      </c>
      <c r="AO94">
        <v>19.20678969696969</v>
      </c>
      <c r="AP94">
        <v>1.681342423967493E-06</v>
      </c>
      <c r="AQ94">
        <v>105.1270775011947</v>
      </c>
      <c r="AR94">
        <v>0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429</v>
      </c>
      <c r="AX94" t="s">
        <v>429</v>
      </c>
      <c r="AY94">
        <v>0</v>
      </c>
      <c r="AZ94">
        <v>0</v>
      </c>
      <c r="BA94">
        <f>1-AY94/AZ94</f>
        <v>0</v>
      </c>
      <c r="BB94">
        <v>0</v>
      </c>
      <c r="BC94" t="s">
        <v>429</v>
      </c>
      <c r="BD94" t="s">
        <v>429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429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1.65</v>
      </c>
      <c r="DL94">
        <v>0.5</v>
      </c>
      <c r="DM94" t="s">
        <v>430</v>
      </c>
      <c r="DN94">
        <v>2</v>
      </c>
      <c r="DO94" t="b">
        <v>1</v>
      </c>
      <c r="DP94">
        <v>1686161895.35</v>
      </c>
      <c r="DQ94">
        <v>752.4918928571429</v>
      </c>
      <c r="DR94">
        <v>792.7389999999999</v>
      </c>
      <c r="DS94">
        <v>19.20425357142857</v>
      </c>
      <c r="DT94">
        <v>17.68243214285715</v>
      </c>
      <c r="DU94">
        <v>754.1378214285714</v>
      </c>
      <c r="DV94">
        <v>19.62340714285714</v>
      </c>
      <c r="DW94">
        <v>500.0073571428572</v>
      </c>
      <c r="DX94">
        <v>90.32695</v>
      </c>
      <c r="DY94">
        <v>0.09998596428571428</v>
      </c>
      <c r="DZ94">
        <v>26.80120714285714</v>
      </c>
      <c r="EA94">
        <v>27.99991785714286</v>
      </c>
      <c r="EB94">
        <v>999.9000000000002</v>
      </c>
      <c r="EC94">
        <v>0</v>
      </c>
      <c r="ED94">
        <v>0</v>
      </c>
      <c r="EE94">
        <v>9997.742142857142</v>
      </c>
      <c r="EF94">
        <v>0</v>
      </c>
      <c r="EG94">
        <v>1139.878571428572</v>
      </c>
      <c r="EH94">
        <v>-40.24709285714285</v>
      </c>
      <c r="EI94">
        <v>767.2259285714287</v>
      </c>
      <c r="EJ94">
        <v>807.0088928571428</v>
      </c>
      <c r="EK94">
        <v>1.521818571428571</v>
      </c>
      <c r="EL94">
        <v>792.7389999999999</v>
      </c>
      <c r="EM94">
        <v>17.68243214285715</v>
      </c>
      <c r="EN94">
        <v>1.734660714285714</v>
      </c>
      <c r="EO94">
        <v>1.597200357142857</v>
      </c>
      <c r="EP94">
        <v>15.21013214285714</v>
      </c>
      <c r="EQ94">
        <v>13.93182142857143</v>
      </c>
      <c r="ER94">
        <v>1999.985</v>
      </c>
      <c r="ES94">
        <v>0.9800031071428571</v>
      </c>
      <c r="ET94">
        <v>0.01999699285714285</v>
      </c>
      <c r="EU94">
        <v>0</v>
      </c>
      <c r="EV94">
        <v>176.1522142857143</v>
      </c>
      <c r="EW94">
        <v>5.00078</v>
      </c>
      <c r="EX94">
        <v>5574.315714285714</v>
      </c>
      <c r="EY94">
        <v>16379.525</v>
      </c>
      <c r="EZ94">
        <v>42.75424999999999</v>
      </c>
      <c r="FA94">
        <v>44.35242857142857</v>
      </c>
      <c r="FB94">
        <v>43.16707142857141</v>
      </c>
      <c r="FC94">
        <v>43.46399999999999</v>
      </c>
      <c r="FD94">
        <v>43.49321428571428</v>
      </c>
      <c r="FE94">
        <v>1955.095</v>
      </c>
      <c r="FF94">
        <v>39.89000000000001</v>
      </c>
      <c r="FG94">
        <v>0</v>
      </c>
      <c r="FH94">
        <v>1686161903.6</v>
      </c>
      <c r="FI94">
        <v>0</v>
      </c>
      <c r="FJ94">
        <v>30.5215356943336</v>
      </c>
      <c r="FK94">
        <v>0.337312191777706</v>
      </c>
      <c r="FL94">
        <v>-50.86656447681329</v>
      </c>
      <c r="FM94">
        <v>33687.7661574887</v>
      </c>
      <c r="FN94">
        <v>15</v>
      </c>
      <c r="FO94">
        <v>1686237652.1</v>
      </c>
      <c r="FP94" t="s">
        <v>431</v>
      </c>
      <c r="FQ94">
        <v>1686237637.6</v>
      </c>
      <c r="FR94">
        <v>1686237652.1</v>
      </c>
      <c r="FS94">
        <v>1</v>
      </c>
      <c r="FT94">
        <v>0.184</v>
      </c>
      <c r="FU94">
        <v>-0.079</v>
      </c>
      <c r="FV94">
        <v>-1.228</v>
      </c>
      <c r="FW94">
        <v>-0.379</v>
      </c>
      <c r="FX94">
        <v>962</v>
      </c>
      <c r="FY94">
        <v>1</v>
      </c>
      <c r="FZ94">
        <v>0.05</v>
      </c>
      <c r="GA94">
        <v>0.15</v>
      </c>
      <c r="GB94">
        <v>-4.404073801259322</v>
      </c>
      <c r="GC94">
        <v>-0.02701568833574858</v>
      </c>
      <c r="GD94">
        <v>34.11480021080066</v>
      </c>
      <c r="GE94">
        <v>1</v>
      </c>
      <c r="GF94">
        <v>0.8686326280153085</v>
      </c>
      <c r="GG94">
        <v>0.003247804977277971</v>
      </c>
      <c r="GH94">
        <v>0.6624417593644728</v>
      </c>
      <c r="GI94">
        <v>1</v>
      </c>
      <c r="GJ94">
        <v>2</v>
      </c>
      <c r="GK94">
        <v>2</v>
      </c>
      <c r="GL94" t="s">
        <v>432</v>
      </c>
      <c r="GM94">
        <v>3.10197</v>
      </c>
      <c r="GN94">
        <v>2.75817</v>
      </c>
      <c r="GO94">
        <v>0.135646</v>
      </c>
      <c r="GP94">
        <v>0.14015</v>
      </c>
      <c r="GQ94">
        <v>0.09369089999999999</v>
      </c>
      <c r="GR94">
        <v>0.08745609999999999</v>
      </c>
      <c r="GS94">
        <v>22190.6</v>
      </c>
      <c r="GT94">
        <v>21705.1</v>
      </c>
      <c r="GU94">
        <v>26227.4</v>
      </c>
      <c r="GV94">
        <v>25591</v>
      </c>
      <c r="GW94">
        <v>38150.8</v>
      </c>
      <c r="GX94">
        <v>35393.3</v>
      </c>
      <c r="GY94">
        <v>45862.5</v>
      </c>
      <c r="GZ94">
        <v>41961.7</v>
      </c>
      <c r="HA94">
        <v>1.8614</v>
      </c>
      <c r="HB94">
        <v>1.7903</v>
      </c>
      <c r="HC94">
        <v>0.0361651</v>
      </c>
      <c r="HD94">
        <v>0</v>
      </c>
      <c r="HE94">
        <v>27.4225</v>
      </c>
      <c r="HF94">
        <v>999.9</v>
      </c>
      <c r="HG94">
        <v>32.5</v>
      </c>
      <c r="HH94">
        <v>39.2</v>
      </c>
      <c r="HI94">
        <v>25.5562</v>
      </c>
      <c r="HJ94">
        <v>62.1678</v>
      </c>
      <c r="HK94">
        <v>27.9046</v>
      </c>
      <c r="HL94">
        <v>1</v>
      </c>
      <c r="HM94">
        <v>0.32923</v>
      </c>
      <c r="HN94">
        <v>3.32648</v>
      </c>
      <c r="HO94">
        <v>20.2744</v>
      </c>
      <c r="HP94">
        <v>5.21025</v>
      </c>
      <c r="HQ94">
        <v>11.98</v>
      </c>
      <c r="HR94">
        <v>4.9632</v>
      </c>
      <c r="HS94">
        <v>3.27405</v>
      </c>
      <c r="HT94">
        <v>9999</v>
      </c>
      <c r="HU94">
        <v>9999</v>
      </c>
      <c r="HV94">
        <v>9999</v>
      </c>
      <c r="HW94">
        <v>63.1</v>
      </c>
      <c r="HX94">
        <v>1.86395</v>
      </c>
      <c r="HY94">
        <v>1.86011</v>
      </c>
      <c r="HZ94">
        <v>1.85841</v>
      </c>
      <c r="IA94">
        <v>1.85974</v>
      </c>
      <c r="IB94">
        <v>1.85975</v>
      </c>
      <c r="IC94">
        <v>1.85837</v>
      </c>
      <c r="ID94">
        <v>1.85744</v>
      </c>
      <c r="IE94">
        <v>1.8523</v>
      </c>
      <c r="IF94">
        <v>0</v>
      </c>
      <c r="IG94">
        <v>0</v>
      </c>
      <c r="IH94">
        <v>0</v>
      </c>
      <c r="II94">
        <v>0</v>
      </c>
      <c r="IJ94" t="s">
        <v>433</v>
      </c>
      <c r="IK94" t="s">
        <v>434</v>
      </c>
      <c r="IL94" t="s">
        <v>435</v>
      </c>
      <c r="IM94" t="s">
        <v>435</v>
      </c>
      <c r="IN94" t="s">
        <v>435</v>
      </c>
      <c r="IO94" t="s">
        <v>435</v>
      </c>
      <c r="IP94">
        <v>0</v>
      </c>
      <c r="IQ94">
        <v>100</v>
      </c>
      <c r="IR94">
        <v>100</v>
      </c>
      <c r="IS94">
        <v>-1.667</v>
      </c>
      <c r="IT94">
        <v>-0.4191</v>
      </c>
      <c r="IU94">
        <v>-0.978965299820194</v>
      </c>
      <c r="IV94">
        <v>-0.0009990091014681097</v>
      </c>
      <c r="IW94">
        <v>2.104149348677739E-07</v>
      </c>
      <c r="IX94">
        <v>-7.744919442628664E-11</v>
      </c>
      <c r="IY94">
        <v>-0.2997322961878402</v>
      </c>
      <c r="IZ94">
        <v>-0.02716134682049196</v>
      </c>
      <c r="JA94">
        <v>0.00140419417660109</v>
      </c>
      <c r="JB94">
        <v>-1.682636133130545E-05</v>
      </c>
      <c r="JC94">
        <v>3</v>
      </c>
      <c r="JD94">
        <v>2001</v>
      </c>
      <c r="JE94">
        <v>1</v>
      </c>
      <c r="JF94">
        <v>25</v>
      </c>
      <c r="JG94">
        <v>-1262.2</v>
      </c>
      <c r="JH94">
        <v>-1262.5</v>
      </c>
      <c r="JI94">
        <v>1.98608</v>
      </c>
      <c r="JJ94">
        <v>2.64526</v>
      </c>
      <c r="JK94">
        <v>1.49658</v>
      </c>
      <c r="JL94">
        <v>2.38281</v>
      </c>
      <c r="JM94">
        <v>1.54907</v>
      </c>
      <c r="JN94">
        <v>2.40112</v>
      </c>
      <c r="JO94">
        <v>41.7961</v>
      </c>
      <c r="JP94">
        <v>14.3947</v>
      </c>
      <c r="JQ94">
        <v>18</v>
      </c>
      <c r="JR94">
        <v>494.254</v>
      </c>
      <c r="JS94">
        <v>463.022</v>
      </c>
      <c r="JT94">
        <v>23.3437</v>
      </c>
      <c r="JU94">
        <v>31.3025</v>
      </c>
      <c r="JV94">
        <v>30.0003</v>
      </c>
      <c r="JW94">
        <v>31.3272</v>
      </c>
      <c r="JX94">
        <v>31.274</v>
      </c>
      <c r="JY94">
        <v>39.9936</v>
      </c>
      <c r="JZ94">
        <v>27.3781</v>
      </c>
      <c r="KA94">
        <v>0</v>
      </c>
      <c r="KB94">
        <v>23.3459</v>
      </c>
      <c r="KC94">
        <v>844.4450000000001</v>
      </c>
      <c r="KD94">
        <v>17.7001</v>
      </c>
      <c r="KE94">
        <v>100.224</v>
      </c>
      <c r="KF94">
        <v>99.8193</v>
      </c>
    </row>
    <row r="95" spans="1:292">
      <c r="A95">
        <v>75</v>
      </c>
      <c r="B95">
        <v>1686161907.6</v>
      </c>
      <c r="C95">
        <v>1542.099999904633</v>
      </c>
      <c r="D95" t="s">
        <v>583</v>
      </c>
      <c r="E95" t="s">
        <v>584</v>
      </c>
      <c r="F95">
        <v>5</v>
      </c>
      <c r="G95" t="s">
        <v>428</v>
      </c>
      <c r="H95">
        <v>1686161899.796428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K95*DK95*100.0/(AV95*EE95),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K95*DK95*100.0/(AV95*EE95),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838.5577949682422</v>
      </c>
      <c r="AJ95">
        <v>807.4948666666663</v>
      </c>
      <c r="AK95">
        <v>3.432216935101232</v>
      </c>
      <c r="AL95">
        <v>66.65959030394622</v>
      </c>
      <c r="AM95">
        <f>(AO95 - AN95 + DX95*1E3/(8.314*(DZ95+273.15)) * AQ95/DW95 * AP95) * DW95/(100*DK95) * 1000/(1000 - AO95)</f>
        <v>0</v>
      </c>
      <c r="AN95">
        <v>17.69513151193167</v>
      </c>
      <c r="AO95">
        <v>19.20483212121211</v>
      </c>
      <c r="AP95">
        <v>-5.229889884916156E-06</v>
      </c>
      <c r="AQ95">
        <v>105.1270775011947</v>
      </c>
      <c r="AR95">
        <v>0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429</v>
      </c>
      <c r="AX95" t="s">
        <v>429</v>
      </c>
      <c r="AY95">
        <v>0</v>
      </c>
      <c r="AZ95">
        <v>0</v>
      </c>
      <c r="BA95">
        <f>1-AY95/AZ95</f>
        <v>0</v>
      </c>
      <c r="BB95">
        <v>0</v>
      </c>
      <c r="BC95" t="s">
        <v>429</v>
      </c>
      <c r="BD95" t="s">
        <v>429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429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1.65</v>
      </c>
      <c r="DL95">
        <v>0.5</v>
      </c>
      <c r="DM95" t="s">
        <v>430</v>
      </c>
      <c r="DN95">
        <v>2</v>
      </c>
      <c r="DO95" t="b">
        <v>1</v>
      </c>
      <c r="DP95">
        <v>1686161899.796428</v>
      </c>
      <c r="DQ95">
        <v>767.4506071428572</v>
      </c>
      <c r="DR95">
        <v>807.759</v>
      </c>
      <c r="DS95">
        <v>19.20656071428572</v>
      </c>
      <c r="DT95">
        <v>17.68801428571429</v>
      </c>
      <c r="DU95">
        <v>769.10875</v>
      </c>
      <c r="DV95">
        <v>19.62569642857143</v>
      </c>
      <c r="DW95">
        <v>500.0057142857142</v>
      </c>
      <c r="DX95">
        <v>90.32698214285713</v>
      </c>
      <c r="DY95">
        <v>0.09999696428571427</v>
      </c>
      <c r="DZ95">
        <v>26.80110357142857</v>
      </c>
      <c r="EA95">
        <v>28.00292142857143</v>
      </c>
      <c r="EB95">
        <v>999.9000000000002</v>
      </c>
      <c r="EC95">
        <v>0</v>
      </c>
      <c r="ED95">
        <v>0</v>
      </c>
      <c r="EE95">
        <v>9997.654642857144</v>
      </c>
      <c r="EF95">
        <v>0</v>
      </c>
      <c r="EG95">
        <v>1143.908214285714</v>
      </c>
      <c r="EH95">
        <v>-40.30844642857143</v>
      </c>
      <c r="EI95">
        <v>782.4792857142857</v>
      </c>
      <c r="EJ95">
        <v>822.3039285714286</v>
      </c>
      <c r="EK95">
        <v>1.518546071428572</v>
      </c>
      <c r="EL95">
        <v>807.759</v>
      </c>
      <c r="EM95">
        <v>17.68801428571429</v>
      </c>
      <c r="EN95">
        <v>1.73487</v>
      </c>
      <c r="EO95">
        <v>1.597705</v>
      </c>
      <c r="EP95">
        <v>15.21200714285714</v>
      </c>
      <c r="EQ95">
        <v>13.93668928571429</v>
      </c>
      <c r="ER95">
        <v>1999.987499999999</v>
      </c>
      <c r="ES95">
        <v>0.9800032142857142</v>
      </c>
      <c r="ET95">
        <v>0.01999688571428571</v>
      </c>
      <c r="EU95">
        <v>0</v>
      </c>
      <c r="EV95">
        <v>176.3689642857143</v>
      </c>
      <c r="EW95">
        <v>5.00078</v>
      </c>
      <c r="EX95">
        <v>5583.172857142856</v>
      </c>
      <c r="EY95">
        <v>16379.54285714286</v>
      </c>
      <c r="EZ95">
        <v>42.73407142857142</v>
      </c>
      <c r="FA95">
        <v>44.35917857142856</v>
      </c>
      <c r="FB95">
        <v>43.19835714285714</v>
      </c>
      <c r="FC95">
        <v>43.45282142857142</v>
      </c>
      <c r="FD95">
        <v>43.46410714285713</v>
      </c>
      <c r="FE95">
        <v>1955.0975</v>
      </c>
      <c r="FF95">
        <v>39.89000000000001</v>
      </c>
      <c r="FG95">
        <v>0</v>
      </c>
      <c r="FH95">
        <v>1686161907.8</v>
      </c>
      <c r="FI95">
        <v>0</v>
      </c>
      <c r="FJ95">
        <v>30.58954382104633</v>
      </c>
      <c r="FK95">
        <v>0.3381202716154251</v>
      </c>
      <c r="FL95">
        <v>-51.02864715744879</v>
      </c>
      <c r="FM95">
        <v>33674.69346765938</v>
      </c>
      <c r="FN95">
        <v>15</v>
      </c>
      <c r="FO95">
        <v>1686237652.1</v>
      </c>
      <c r="FP95" t="s">
        <v>431</v>
      </c>
      <c r="FQ95">
        <v>1686237637.6</v>
      </c>
      <c r="FR95">
        <v>1686237652.1</v>
      </c>
      <c r="FS95">
        <v>1</v>
      </c>
      <c r="FT95">
        <v>0.184</v>
      </c>
      <c r="FU95">
        <v>-0.079</v>
      </c>
      <c r="FV95">
        <v>-1.228</v>
      </c>
      <c r="FW95">
        <v>-0.379</v>
      </c>
      <c r="FX95">
        <v>962</v>
      </c>
      <c r="FY95">
        <v>1</v>
      </c>
      <c r="FZ95">
        <v>0.05</v>
      </c>
      <c r="GA95">
        <v>0.15</v>
      </c>
      <c r="GB95">
        <v>-4.421976034047212</v>
      </c>
      <c r="GC95">
        <v>-0.02721620851050125</v>
      </c>
      <c r="GD95">
        <v>34.11577047222931</v>
      </c>
      <c r="GE95">
        <v>1</v>
      </c>
      <c r="GF95">
        <v>0.8689525913696907</v>
      </c>
      <c r="GG95">
        <v>0.003250214297747085</v>
      </c>
      <c r="GH95">
        <v>0.662432567610432</v>
      </c>
      <c r="GI95">
        <v>1</v>
      </c>
      <c r="GJ95">
        <v>2</v>
      </c>
      <c r="GK95">
        <v>2</v>
      </c>
      <c r="GL95" t="s">
        <v>432</v>
      </c>
      <c r="GM95">
        <v>3.10184</v>
      </c>
      <c r="GN95">
        <v>2.75804</v>
      </c>
      <c r="GO95">
        <v>0.137397</v>
      </c>
      <c r="GP95">
        <v>0.141862</v>
      </c>
      <c r="GQ95">
        <v>0.0936792</v>
      </c>
      <c r="GR95">
        <v>0.0874703</v>
      </c>
      <c r="GS95">
        <v>22145.4</v>
      </c>
      <c r="GT95">
        <v>21661.9</v>
      </c>
      <c r="GU95">
        <v>26227.2</v>
      </c>
      <c r="GV95">
        <v>25591.1</v>
      </c>
      <c r="GW95">
        <v>38151.3</v>
      </c>
      <c r="GX95">
        <v>35392.6</v>
      </c>
      <c r="GY95">
        <v>45862.2</v>
      </c>
      <c r="GZ95">
        <v>41961.4</v>
      </c>
      <c r="HA95">
        <v>1.86125</v>
      </c>
      <c r="HB95">
        <v>1.79037</v>
      </c>
      <c r="HC95">
        <v>0.0361428</v>
      </c>
      <c r="HD95">
        <v>0</v>
      </c>
      <c r="HE95">
        <v>27.4246</v>
      </c>
      <c r="HF95">
        <v>999.9</v>
      </c>
      <c r="HG95">
        <v>32.5</v>
      </c>
      <c r="HH95">
        <v>39.2</v>
      </c>
      <c r="HI95">
        <v>25.5557</v>
      </c>
      <c r="HJ95">
        <v>62.3078</v>
      </c>
      <c r="HK95">
        <v>28.0769</v>
      </c>
      <c r="HL95">
        <v>1</v>
      </c>
      <c r="HM95">
        <v>0.329588</v>
      </c>
      <c r="HN95">
        <v>3.34663</v>
      </c>
      <c r="HO95">
        <v>20.2737</v>
      </c>
      <c r="HP95">
        <v>5.21085</v>
      </c>
      <c r="HQ95">
        <v>11.98</v>
      </c>
      <c r="HR95">
        <v>4.96335</v>
      </c>
      <c r="HS95">
        <v>3.2742</v>
      </c>
      <c r="HT95">
        <v>9999</v>
      </c>
      <c r="HU95">
        <v>9999</v>
      </c>
      <c r="HV95">
        <v>9999</v>
      </c>
      <c r="HW95">
        <v>63.1</v>
      </c>
      <c r="HX95">
        <v>1.86394</v>
      </c>
      <c r="HY95">
        <v>1.86013</v>
      </c>
      <c r="HZ95">
        <v>1.85837</v>
      </c>
      <c r="IA95">
        <v>1.85974</v>
      </c>
      <c r="IB95">
        <v>1.85978</v>
      </c>
      <c r="IC95">
        <v>1.85837</v>
      </c>
      <c r="ID95">
        <v>1.85744</v>
      </c>
      <c r="IE95">
        <v>1.85231</v>
      </c>
      <c r="IF95">
        <v>0</v>
      </c>
      <c r="IG95">
        <v>0</v>
      </c>
      <c r="IH95">
        <v>0</v>
      </c>
      <c r="II95">
        <v>0</v>
      </c>
      <c r="IJ95" t="s">
        <v>433</v>
      </c>
      <c r="IK95" t="s">
        <v>434</v>
      </c>
      <c r="IL95" t="s">
        <v>435</v>
      </c>
      <c r="IM95" t="s">
        <v>435</v>
      </c>
      <c r="IN95" t="s">
        <v>435</v>
      </c>
      <c r="IO95" t="s">
        <v>435</v>
      </c>
      <c r="IP95">
        <v>0</v>
      </c>
      <c r="IQ95">
        <v>100</v>
      </c>
      <c r="IR95">
        <v>100</v>
      </c>
      <c r="IS95">
        <v>-1.679</v>
      </c>
      <c r="IT95">
        <v>-0.4192</v>
      </c>
      <c r="IU95">
        <v>-0.978965299820194</v>
      </c>
      <c r="IV95">
        <v>-0.0009990091014681097</v>
      </c>
      <c r="IW95">
        <v>2.104149348677739E-07</v>
      </c>
      <c r="IX95">
        <v>-7.744919442628664E-11</v>
      </c>
      <c r="IY95">
        <v>-0.2997322961878402</v>
      </c>
      <c r="IZ95">
        <v>-0.02716134682049196</v>
      </c>
      <c r="JA95">
        <v>0.00140419417660109</v>
      </c>
      <c r="JB95">
        <v>-1.682636133130545E-05</v>
      </c>
      <c r="JC95">
        <v>3</v>
      </c>
      <c r="JD95">
        <v>2001</v>
      </c>
      <c r="JE95">
        <v>1</v>
      </c>
      <c r="JF95">
        <v>25</v>
      </c>
      <c r="JG95">
        <v>-1262.2</v>
      </c>
      <c r="JH95">
        <v>-1262.4</v>
      </c>
      <c r="JI95">
        <v>2.01416</v>
      </c>
      <c r="JJ95">
        <v>2.64038</v>
      </c>
      <c r="JK95">
        <v>1.49658</v>
      </c>
      <c r="JL95">
        <v>2.38403</v>
      </c>
      <c r="JM95">
        <v>1.54907</v>
      </c>
      <c r="JN95">
        <v>2.45972</v>
      </c>
      <c r="JO95">
        <v>41.7961</v>
      </c>
      <c r="JP95">
        <v>14.4122</v>
      </c>
      <c r="JQ95">
        <v>18</v>
      </c>
      <c r="JR95">
        <v>494.186</v>
      </c>
      <c r="JS95">
        <v>463.093</v>
      </c>
      <c r="JT95">
        <v>23.3467</v>
      </c>
      <c r="JU95">
        <v>31.3063</v>
      </c>
      <c r="JV95">
        <v>30.0003</v>
      </c>
      <c r="JW95">
        <v>31.3302</v>
      </c>
      <c r="JX95">
        <v>31.277</v>
      </c>
      <c r="JY95">
        <v>40.5676</v>
      </c>
      <c r="JZ95">
        <v>27.3781</v>
      </c>
      <c r="KA95">
        <v>0</v>
      </c>
      <c r="KB95">
        <v>23.3459</v>
      </c>
      <c r="KC95">
        <v>857.895</v>
      </c>
      <c r="KD95">
        <v>17.7025</v>
      </c>
      <c r="KE95">
        <v>100.223</v>
      </c>
      <c r="KF95">
        <v>99.8189</v>
      </c>
    </row>
    <row r="96" spans="1:292">
      <c r="A96">
        <v>76</v>
      </c>
      <c r="B96">
        <v>1686161912.6</v>
      </c>
      <c r="C96">
        <v>1547.099999904633</v>
      </c>
      <c r="D96" t="s">
        <v>585</v>
      </c>
      <c r="E96" t="s">
        <v>586</v>
      </c>
      <c r="F96">
        <v>5</v>
      </c>
      <c r="G96" t="s">
        <v>428</v>
      </c>
      <c r="H96">
        <v>1686161905.081481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K96*DK96*100.0/(AV96*EE96),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K96*DK96*100.0/(AV96*EE96),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855.9462254279617</v>
      </c>
      <c r="AJ96">
        <v>824.705206060606</v>
      </c>
      <c r="AK96">
        <v>3.453220471094681</v>
      </c>
      <c r="AL96">
        <v>66.65959030394622</v>
      </c>
      <c r="AM96">
        <f>(AO96 - AN96 + DX96*1E3/(8.314*(DZ96+273.15)) * AQ96/DW96 * AP96) * DW96/(100*DK96) * 1000/(1000 - AO96)</f>
        <v>0</v>
      </c>
      <c r="AN96">
        <v>17.69984930616742</v>
      </c>
      <c r="AO96">
        <v>19.19942242424242</v>
      </c>
      <c r="AP96">
        <v>-1.064081174567903E-05</v>
      </c>
      <c r="AQ96">
        <v>105.1270775011947</v>
      </c>
      <c r="AR96">
        <v>0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429</v>
      </c>
      <c r="AX96" t="s">
        <v>429</v>
      </c>
      <c r="AY96">
        <v>0</v>
      </c>
      <c r="AZ96">
        <v>0</v>
      </c>
      <c r="BA96">
        <f>1-AY96/AZ96</f>
        <v>0</v>
      </c>
      <c r="BB96">
        <v>0</v>
      </c>
      <c r="BC96" t="s">
        <v>429</v>
      </c>
      <c r="BD96" t="s">
        <v>429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429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1.65</v>
      </c>
      <c r="DL96">
        <v>0.5</v>
      </c>
      <c r="DM96" t="s">
        <v>430</v>
      </c>
      <c r="DN96">
        <v>2</v>
      </c>
      <c r="DO96" t="b">
        <v>1</v>
      </c>
      <c r="DP96">
        <v>1686161905.081481</v>
      </c>
      <c r="DQ96">
        <v>785.2224444444444</v>
      </c>
      <c r="DR96">
        <v>825.5688888888888</v>
      </c>
      <c r="DS96">
        <v>19.20480740740741</v>
      </c>
      <c r="DT96">
        <v>17.69402222222222</v>
      </c>
      <c r="DU96">
        <v>786.8949629629632</v>
      </c>
      <c r="DV96">
        <v>19.62395555555556</v>
      </c>
      <c r="DW96">
        <v>499.9994444444444</v>
      </c>
      <c r="DX96">
        <v>90.32683333333334</v>
      </c>
      <c r="DY96">
        <v>0.1000179296296296</v>
      </c>
      <c r="DZ96">
        <v>26.80297407407408</v>
      </c>
      <c r="EA96">
        <v>28.01032222222223</v>
      </c>
      <c r="EB96">
        <v>999.9000000000001</v>
      </c>
      <c r="EC96">
        <v>0</v>
      </c>
      <c r="ED96">
        <v>0</v>
      </c>
      <c r="EE96">
        <v>9996.343333333334</v>
      </c>
      <c r="EF96">
        <v>0</v>
      </c>
      <c r="EG96">
        <v>1148.324074074074</v>
      </c>
      <c r="EH96">
        <v>-40.34648518518517</v>
      </c>
      <c r="EI96">
        <v>800.5977037037037</v>
      </c>
      <c r="EJ96">
        <v>840.4396666666667</v>
      </c>
      <c r="EK96">
        <v>1.510779259259259</v>
      </c>
      <c r="EL96">
        <v>825.5688888888888</v>
      </c>
      <c r="EM96">
        <v>17.69402222222222</v>
      </c>
      <c r="EN96">
        <v>1.734709629629629</v>
      </c>
      <c r="EO96">
        <v>1.598244814814815</v>
      </c>
      <c r="EP96">
        <v>15.21055925925926</v>
      </c>
      <c r="EQ96">
        <v>13.9419</v>
      </c>
      <c r="ER96">
        <v>1999.99962962963</v>
      </c>
      <c r="ES96">
        <v>0.9800033333333332</v>
      </c>
      <c r="ET96">
        <v>0.01999676666666667</v>
      </c>
      <c r="EU96">
        <v>0</v>
      </c>
      <c r="EV96">
        <v>176.6766296296296</v>
      </c>
      <c r="EW96">
        <v>5.00078</v>
      </c>
      <c r="EX96">
        <v>5593.146666666666</v>
      </c>
      <c r="EY96">
        <v>16379.64074074074</v>
      </c>
      <c r="EZ96">
        <v>42.70796296296295</v>
      </c>
      <c r="FA96">
        <v>44.3655925925926</v>
      </c>
      <c r="FB96">
        <v>43.18714814814813</v>
      </c>
      <c r="FC96">
        <v>43.44170370370369</v>
      </c>
      <c r="FD96">
        <v>43.41640740740741</v>
      </c>
      <c r="FE96">
        <v>1955.109629629629</v>
      </c>
      <c r="FF96">
        <v>39.89000000000001</v>
      </c>
      <c r="FG96">
        <v>0</v>
      </c>
      <c r="FH96">
        <v>1686161912.6</v>
      </c>
      <c r="FI96">
        <v>0</v>
      </c>
      <c r="FJ96">
        <v>30.66736048767524</v>
      </c>
      <c r="FK96">
        <v>0.3390451104879473</v>
      </c>
      <c r="FL96">
        <v>-51.2136062833507</v>
      </c>
      <c r="FM96">
        <v>33659.77259743539</v>
      </c>
      <c r="FN96">
        <v>15</v>
      </c>
      <c r="FO96">
        <v>1686237652.1</v>
      </c>
      <c r="FP96" t="s">
        <v>431</v>
      </c>
      <c r="FQ96">
        <v>1686237637.6</v>
      </c>
      <c r="FR96">
        <v>1686237652.1</v>
      </c>
      <c r="FS96">
        <v>1</v>
      </c>
      <c r="FT96">
        <v>0.184</v>
      </c>
      <c r="FU96">
        <v>-0.079</v>
      </c>
      <c r="FV96">
        <v>-1.228</v>
      </c>
      <c r="FW96">
        <v>-0.379</v>
      </c>
      <c r="FX96">
        <v>962</v>
      </c>
      <c r="FY96">
        <v>1</v>
      </c>
      <c r="FZ96">
        <v>0.05</v>
      </c>
      <c r="GA96">
        <v>0.15</v>
      </c>
      <c r="GB96">
        <v>-4.443914881992992</v>
      </c>
      <c r="GC96">
        <v>-0.02746203065017602</v>
      </c>
      <c r="GD96">
        <v>34.11702956008921</v>
      </c>
      <c r="GE96">
        <v>1</v>
      </c>
      <c r="GF96">
        <v>0.8693373892006567</v>
      </c>
      <c r="GG96">
        <v>0.003253085273297908</v>
      </c>
      <c r="GH96">
        <v>0.6624155150938594</v>
      </c>
      <c r="GI96">
        <v>1</v>
      </c>
      <c r="GJ96">
        <v>2</v>
      </c>
      <c r="GK96">
        <v>2</v>
      </c>
      <c r="GL96" t="s">
        <v>432</v>
      </c>
      <c r="GM96">
        <v>3.10179</v>
      </c>
      <c r="GN96">
        <v>2.75801</v>
      </c>
      <c r="GO96">
        <v>0.139331</v>
      </c>
      <c r="GP96">
        <v>0.143734</v>
      </c>
      <c r="GQ96">
        <v>0.0936606</v>
      </c>
      <c r="GR96">
        <v>0.0874871</v>
      </c>
      <c r="GS96">
        <v>22095.7</v>
      </c>
      <c r="GT96">
        <v>21614.4</v>
      </c>
      <c r="GU96">
        <v>26227.1</v>
      </c>
      <c r="GV96">
        <v>25590.8</v>
      </c>
      <c r="GW96">
        <v>38152.1</v>
      </c>
      <c r="GX96">
        <v>35392</v>
      </c>
      <c r="GY96">
        <v>45862</v>
      </c>
      <c r="GZ96">
        <v>41961.1</v>
      </c>
      <c r="HA96">
        <v>1.86112</v>
      </c>
      <c r="HB96">
        <v>1.79055</v>
      </c>
      <c r="HC96">
        <v>0.035271</v>
      </c>
      <c r="HD96">
        <v>0</v>
      </c>
      <c r="HE96">
        <v>27.4269</v>
      </c>
      <c r="HF96">
        <v>999.9</v>
      </c>
      <c r="HG96">
        <v>32.5</v>
      </c>
      <c r="HH96">
        <v>39.2</v>
      </c>
      <c r="HI96">
        <v>25.5564</v>
      </c>
      <c r="HJ96">
        <v>62.0478</v>
      </c>
      <c r="HK96">
        <v>27.9768</v>
      </c>
      <c r="HL96">
        <v>1</v>
      </c>
      <c r="HM96">
        <v>0.330135</v>
      </c>
      <c r="HN96">
        <v>3.39983</v>
      </c>
      <c r="HO96">
        <v>20.2727</v>
      </c>
      <c r="HP96">
        <v>5.21085</v>
      </c>
      <c r="HQ96">
        <v>11.98</v>
      </c>
      <c r="HR96">
        <v>4.9633</v>
      </c>
      <c r="HS96">
        <v>3.2742</v>
      </c>
      <c r="HT96">
        <v>9999</v>
      </c>
      <c r="HU96">
        <v>9999</v>
      </c>
      <c r="HV96">
        <v>9999</v>
      </c>
      <c r="HW96">
        <v>63.1</v>
      </c>
      <c r="HX96">
        <v>1.86394</v>
      </c>
      <c r="HY96">
        <v>1.86014</v>
      </c>
      <c r="HZ96">
        <v>1.8584</v>
      </c>
      <c r="IA96">
        <v>1.85975</v>
      </c>
      <c r="IB96">
        <v>1.85976</v>
      </c>
      <c r="IC96">
        <v>1.85837</v>
      </c>
      <c r="ID96">
        <v>1.85745</v>
      </c>
      <c r="IE96">
        <v>1.85231</v>
      </c>
      <c r="IF96">
        <v>0</v>
      </c>
      <c r="IG96">
        <v>0</v>
      </c>
      <c r="IH96">
        <v>0</v>
      </c>
      <c r="II96">
        <v>0</v>
      </c>
      <c r="IJ96" t="s">
        <v>433</v>
      </c>
      <c r="IK96" t="s">
        <v>434</v>
      </c>
      <c r="IL96" t="s">
        <v>435</v>
      </c>
      <c r="IM96" t="s">
        <v>435</v>
      </c>
      <c r="IN96" t="s">
        <v>435</v>
      </c>
      <c r="IO96" t="s">
        <v>435</v>
      </c>
      <c r="IP96">
        <v>0</v>
      </c>
      <c r="IQ96">
        <v>100</v>
      </c>
      <c r="IR96">
        <v>100</v>
      </c>
      <c r="IS96">
        <v>-1.693</v>
      </c>
      <c r="IT96">
        <v>-0.4192</v>
      </c>
      <c r="IU96">
        <v>-0.978965299820194</v>
      </c>
      <c r="IV96">
        <v>-0.0009990091014681097</v>
      </c>
      <c r="IW96">
        <v>2.104149348677739E-07</v>
      </c>
      <c r="IX96">
        <v>-7.744919442628664E-11</v>
      </c>
      <c r="IY96">
        <v>-0.2997322961878402</v>
      </c>
      <c r="IZ96">
        <v>-0.02716134682049196</v>
      </c>
      <c r="JA96">
        <v>0.00140419417660109</v>
      </c>
      <c r="JB96">
        <v>-1.682636133130545E-05</v>
      </c>
      <c r="JC96">
        <v>3</v>
      </c>
      <c r="JD96">
        <v>2001</v>
      </c>
      <c r="JE96">
        <v>1</v>
      </c>
      <c r="JF96">
        <v>25</v>
      </c>
      <c r="JG96">
        <v>-1262.1</v>
      </c>
      <c r="JH96">
        <v>-1262.3</v>
      </c>
      <c r="JI96">
        <v>2.04956</v>
      </c>
      <c r="JJ96">
        <v>2.64404</v>
      </c>
      <c r="JK96">
        <v>1.49658</v>
      </c>
      <c r="JL96">
        <v>2.38403</v>
      </c>
      <c r="JM96">
        <v>1.54785</v>
      </c>
      <c r="JN96">
        <v>2.35229</v>
      </c>
      <c r="JO96">
        <v>41.7961</v>
      </c>
      <c r="JP96">
        <v>14.386</v>
      </c>
      <c r="JQ96">
        <v>18</v>
      </c>
      <c r="JR96">
        <v>494.136</v>
      </c>
      <c r="JS96">
        <v>463.23</v>
      </c>
      <c r="JT96">
        <v>23.3402</v>
      </c>
      <c r="JU96">
        <v>31.3104</v>
      </c>
      <c r="JV96">
        <v>30.0006</v>
      </c>
      <c r="JW96">
        <v>31.3336</v>
      </c>
      <c r="JX96">
        <v>31.2804</v>
      </c>
      <c r="JY96">
        <v>41.1744</v>
      </c>
      <c r="JZ96">
        <v>27.3781</v>
      </c>
      <c r="KA96">
        <v>0</v>
      </c>
      <c r="KB96">
        <v>23.3334</v>
      </c>
      <c r="KC96">
        <v>871.343</v>
      </c>
      <c r="KD96">
        <v>17.7118</v>
      </c>
      <c r="KE96">
        <v>100.223</v>
      </c>
      <c r="KF96">
        <v>99.818</v>
      </c>
    </row>
    <row r="97" spans="1:292">
      <c r="A97">
        <v>77</v>
      </c>
      <c r="B97">
        <v>1686161918.1</v>
      </c>
      <c r="C97">
        <v>1552.599999904633</v>
      </c>
      <c r="D97" t="s">
        <v>587</v>
      </c>
      <c r="E97" t="s">
        <v>588</v>
      </c>
      <c r="F97">
        <v>5</v>
      </c>
      <c r="G97" t="s">
        <v>428</v>
      </c>
      <c r="H97">
        <v>1686161910.637037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K97*DK97*100.0/(AV97*EE97),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K97*DK97*100.0/(AV97*EE97),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874.662329852395</v>
      </c>
      <c r="AJ97">
        <v>843.5022969696965</v>
      </c>
      <c r="AK97">
        <v>3.423703205159681</v>
      </c>
      <c r="AL97">
        <v>66.65959030394622</v>
      </c>
      <c r="AM97">
        <f>(AO97 - AN97 + DX97*1E3/(8.314*(DZ97+273.15)) * AQ97/DW97 * AP97) * DW97/(100*DK97) * 1000/(1000 - AO97)</f>
        <v>0</v>
      </c>
      <c r="AN97">
        <v>17.70598464794958</v>
      </c>
      <c r="AO97">
        <v>19.19599939393939</v>
      </c>
      <c r="AP97">
        <v>-5.747892761977027E-06</v>
      </c>
      <c r="AQ97">
        <v>105.1270775011947</v>
      </c>
      <c r="AR97">
        <v>0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429</v>
      </c>
      <c r="AX97" t="s">
        <v>429</v>
      </c>
      <c r="AY97">
        <v>0</v>
      </c>
      <c r="AZ97">
        <v>0</v>
      </c>
      <c r="BA97">
        <f>1-AY97/AZ97</f>
        <v>0</v>
      </c>
      <c r="BB97">
        <v>0</v>
      </c>
      <c r="BC97" t="s">
        <v>429</v>
      </c>
      <c r="BD97" t="s">
        <v>429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429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1.65</v>
      </c>
      <c r="DL97">
        <v>0.5</v>
      </c>
      <c r="DM97" t="s">
        <v>430</v>
      </c>
      <c r="DN97">
        <v>2</v>
      </c>
      <c r="DO97" t="b">
        <v>1</v>
      </c>
      <c r="DP97">
        <v>1686161910.637037</v>
      </c>
      <c r="DQ97">
        <v>803.899925925926</v>
      </c>
      <c r="DR97">
        <v>844.3751111111111</v>
      </c>
      <c r="DS97">
        <v>19.20154814814815</v>
      </c>
      <c r="DT97">
        <v>17.70042592592592</v>
      </c>
      <c r="DU97">
        <v>805.5875185185184</v>
      </c>
      <c r="DV97">
        <v>19.62072222222222</v>
      </c>
      <c r="DW97">
        <v>500.0006296296296</v>
      </c>
      <c r="DX97">
        <v>90.32622222222223</v>
      </c>
      <c r="DY97">
        <v>0.09999965925925924</v>
      </c>
      <c r="DZ97">
        <v>26.80348148148148</v>
      </c>
      <c r="EA97">
        <v>28.00925925925926</v>
      </c>
      <c r="EB97">
        <v>999.9000000000001</v>
      </c>
      <c r="EC97">
        <v>0</v>
      </c>
      <c r="ED97">
        <v>0</v>
      </c>
      <c r="EE97">
        <v>9995.511111111111</v>
      </c>
      <c r="EF97">
        <v>0</v>
      </c>
      <c r="EG97">
        <v>1151.318888888889</v>
      </c>
      <c r="EH97">
        <v>-40.47520370370371</v>
      </c>
      <c r="EI97">
        <v>819.6381851851853</v>
      </c>
      <c r="EJ97">
        <v>859.5902962962963</v>
      </c>
      <c r="EK97">
        <v>1.501128518518519</v>
      </c>
      <c r="EL97">
        <v>844.3751111111111</v>
      </c>
      <c r="EM97">
        <v>17.70042592592592</v>
      </c>
      <c r="EN97">
        <v>1.734404074074074</v>
      </c>
      <c r="EO97">
        <v>1.59881037037037</v>
      </c>
      <c r="EP97">
        <v>15.20781851851852</v>
      </c>
      <c r="EQ97">
        <v>13.94735555555556</v>
      </c>
      <c r="ER97">
        <v>2000</v>
      </c>
      <c r="ES97">
        <v>0.9800033333333332</v>
      </c>
      <c r="ET97">
        <v>0.01999676666666667</v>
      </c>
      <c r="EU97">
        <v>0</v>
      </c>
      <c r="EV97">
        <v>176.9845185185185</v>
      </c>
      <c r="EW97">
        <v>5.00078</v>
      </c>
      <c r="EX97">
        <v>5600.675185185186</v>
      </c>
      <c r="EY97">
        <v>16379.63333333333</v>
      </c>
      <c r="EZ97">
        <v>42.69637037037036</v>
      </c>
      <c r="FA97">
        <v>44.37714814814814</v>
      </c>
      <c r="FB97">
        <v>43.21037037037036</v>
      </c>
      <c r="FC97">
        <v>43.42559259259259</v>
      </c>
      <c r="FD97">
        <v>43.42329629629629</v>
      </c>
      <c r="FE97">
        <v>1955.11</v>
      </c>
      <c r="FF97">
        <v>39.89000000000001</v>
      </c>
      <c r="FG97">
        <v>0</v>
      </c>
      <c r="FH97">
        <v>1686161918.6</v>
      </c>
      <c r="FI97">
        <v>0</v>
      </c>
      <c r="FJ97">
        <v>30.76472383639865</v>
      </c>
      <c r="FK97">
        <v>0.3402024639530966</v>
      </c>
      <c r="FL97">
        <v>-51.44446900159195</v>
      </c>
      <c r="FM97">
        <v>33641.14481203107</v>
      </c>
      <c r="FN97">
        <v>15</v>
      </c>
      <c r="FO97">
        <v>1686237652.1</v>
      </c>
      <c r="FP97" t="s">
        <v>431</v>
      </c>
      <c r="FQ97">
        <v>1686237637.6</v>
      </c>
      <c r="FR97">
        <v>1686237652.1</v>
      </c>
      <c r="FS97">
        <v>1</v>
      </c>
      <c r="FT97">
        <v>0.184</v>
      </c>
      <c r="FU97">
        <v>-0.079</v>
      </c>
      <c r="FV97">
        <v>-1.228</v>
      </c>
      <c r="FW97">
        <v>-0.379</v>
      </c>
      <c r="FX97">
        <v>962</v>
      </c>
      <c r="FY97">
        <v>1</v>
      </c>
      <c r="FZ97">
        <v>0.05</v>
      </c>
      <c r="GA97">
        <v>0.15</v>
      </c>
      <c r="GB97">
        <v>-4.461795619227524</v>
      </c>
      <c r="GC97">
        <v>-0.02766237839977915</v>
      </c>
      <c r="GD97">
        <v>34.11799579063722</v>
      </c>
      <c r="GE97">
        <v>1</v>
      </c>
      <c r="GF97">
        <v>0.869647363469669</v>
      </c>
      <c r="GG97">
        <v>0.003255377043833689</v>
      </c>
      <c r="GH97">
        <v>0.662397126264938</v>
      </c>
      <c r="GI97">
        <v>1</v>
      </c>
      <c r="GJ97">
        <v>2</v>
      </c>
      <c r="GK97">
        <v>2</v>
      </c>
      <c r="GL97" t="s">
        <v>432</v>
      </c>
      <c r="GM97">
        <v>3.10175</v>
      </c>
      <c r="GN97">
        <v>2.75785</v>
      </c>
      <c r="GO97">
        <v>0.141423</v>
      </c>
      <c r="GP97">
        <v>0.145726</v>
      </c>
      <c r="GQ97">
        <v>0.0936452</v>
      </c>
      <c r="GR97">
        <v>0.0875063</v>
      </c>
      <c r="GS97">
        <v>22041.9</v>
      </c>
      <c r="GT97">
        <v>21564</v>
      </c>
      <c r="GU97">
        <v>26227.1</v>
      </c>
      <c r="GV97">
        <v>25590.7</v>
      </c>
      <c r="GW97">
        <v>38153</v>
      </c>
      <c r="GX97">
        <v>35391.4</v>
      </c>
      <c r="GY97">
        <v>45861.9</v>
      </c>
      <c r="GZ97">
        <v>41961</v>
      </c>
      <c r="HA97">
        <v>1.86122</v>
      </c>
      <c r="HB97">
        <v>1.7907</v>
      </c>
      <c r="HC97">
        <v>0.0352561</v>
      </c>
      <c r="HD97">
        <v>0</v>
      </c>
      <c r="HE97">
        <v>27.4293</v>
      </c>
      <c r="HF97">
        <v>999.9</v>
      </c>
      <c r="HG97">
        <v>32.5</v>
      </c>
      <c r="HH97">
        <v>39.2</v>
      </c>
      <c r="HI97">
        <v>25.5577</v>
      </c>
      <c r="HJ97">
        <v>62.3178</v>
      </c>
      <c r="HK97">
        <v>27.9728</v>
      </c>
      <c r="HL97">
        <v>1</v>
      </c>
      <c r="HM97">
        <v>0.330727</v>
      </c>
      <c r="HN97">
        <v>3.43001</v>
      </c>
      <c r="HO97">
        <v>20.2719</v>
      </c>
      <c r="HP97">
        <v>5.2101</v>
      </c>
      <c r="HQ97">
        <v>11.98</v>
      </c>
      <c r="HR97">
        <v>4.96345</v>
      </c>
      <c r="HS97">
        <v>3.27405</v>
      </c>
      <c r="HT97">
        <v>9999</v>
      </c>
      <c r="HU97">
        <v>9999</v>
      </c>
      <c r="HV97">
        <v>9999</v>
      </c>
      <c r="HW97">
        <v>63.1</v>
      </c>
      <c r="HX97">
        <v>1.86392</v>
      </c>
      <c r="HY97">
        <v>1.86016</v>
      </c>
      <c r="HZ97">
        <v>1.85842</v>
      </c>
      <c r="IA97">
        <v>1.85974</v>
      </c>
      <c r="IB97">
        <v>1.85975</v>
      </c>
      <c r="IC97">
        <v>1.85837</v>
      </c>
      <c r="ID97">
        <v>1.85745</v>
      </c>
      <c r="IE97">
        <v>1.85232</v>
      </c>
      <c r="IF97">
        <v>0</v>
      </c>
      <c r="IG97">
        <v>0</v>
      </c>
      <c r="IH97">
        <v>0</v>
      </c>
      <c r="II97">
        <v>0</v>
      </c>
      <c r="IJ97" t="s">
        <v>433</v>
      </c>
      <c r="IK97" t="s">
        <v>434</v>
      </c>
      <c r="IL97" t="s">
        <v>435</v>
      </c>
      <c r="IM97" t="s">
        <v>435</v>
      </c>
      <c r="IN97" t="s">
        <v>435</v>
      </c>
      <c r="IO97" t="s">
        <v>435</v>
      </c>
      <c r="IP97">
        <v>0</v>
      </c>
      <c r="IQ97">
        <v>100</v>
      </c>
      <c r="IR97">
        <v>100</v>
      </c>
      <c r="IS97">
        <v>-1.708</v>
      </c>
      <c r="IT97">
        <v>-0.4192</v>
      </c>
      <c r="IU97">
        <v>-0.978965299820194</v>
      </c>
      <c r="IV97">
        <v>-0.0009990091014681097</v>
      </c>
      <c r="IW97">
        <v>2.104149348677739E-07</v>
      </c>
      <c r="IX97">
        <v>-7.744919442628664E-11</v>
      </c>
      <c r="IY97">
        <v>-0.2997322961878402</v>
      </c>
      <c r="IZ97">
        <v>-0.02716134682049196</v>
      </c>
      <c r="JA97">
        <v>0.00140419417660109</v>
      </c>
      <c r="JB97">
        <v>-1.682636133130545E-05</v>
      </c>
      <c r="JC97">
        <v>3</v>
      </c>
      <c r="JD97">
        <v>2001</v>
      </c>
      <c r="JE97">
        <v>1</v>
      </c>
      <c r="JF97">
        <v>25</v>
      </c>
      <c r="JG97">
        <v>-1262</v>
      </c>
      <c r="JH97">
        <v>-1262.2</v>
      </c>
      <c r="JI97">
        <v>2.08496</v>
      </c>
      <c r="JJ97">
        <v>2.64771</v>
      </c>
      <c r="JK97">
        <v>1.49658</v>
      </c>
      <c r="JL97">
        <v>2.38403</v>
      </c>
      <c r="JM97">
        <v>1.54785</v>
      </c>
      <c r="JN97">
        <v>2.36206</v>
      </c>
      <c r="JO97">
        <v>41.7961</v>
      </c>
      <c r="JP97">
        <v>14.386</v>
      </c>
      <c r="JQ97">
        <v>18</v>
      </c>
      <c r="JR97">
        <v>494.224</v>
      </c>
      <c r="JS97">
        <v>463.353</v>
      </c>
      <c r="JT97">
        <v>23.3249</v>
      </c>
      <c r="JU97">
        <v>31.3142</v>
      </c>
      <c r="JV97">
        <v>30.0006</v>
      </c>
      <c r="JW97">
        <v>31.3374</v>
      </c>
      <c r="JX97">
        <v>31.2842</v>
      </c>
      <c r="JY97">
        <v>41.8944</v>
      </c>
      <c r="JZ97">
        <v>27.3781</v>
      </c>
      <c r="KA97">
        <v>0</v>
      </c>
      <c r="KB97">
        <v>23.3186</v>
      </c>
      <c r="KC97">
        <v>891.473</v>
      </c>
      <c r="KD97">
        <v>17.7248</v>
      </c>
      <c r="KE97">
        <v>100.223</v>
      </c>
      <c r="KF97">
        <v>99.81780000000001</v>
      </c>
    </row>
    <row r="98" spans="1:292">
      <c r="A98">
        <v>78</v>
      </c>
      <c r="B98">
        <v>1686161922.6</v>
      </c>
      <c r="C98">
        <v>1557.099999904633</v>
      </c>
      <c r="D98" t="s">
        <v>589</v>
      </c>
      <c r="E98" t="s">
        <v>590</v>
      </c>
      <c r="F98">
        <v>5</v>
      </c>
      <c r="G98" t="s">
        <v>428</v>
      </c>
      <c r="H98">
        <v>1686161915.081481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K98*DK98*100.0/(AV98*EE98),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K98*DK98*100.0/(AV98*EE98),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889.1080237840697</v>
      </c>
      <c r="AJ98">
        <v>858.4200181818184</v>
      </c>
      <c r="AK98">
        <v>3.299316322240111</v>
      </c>
      <c r="AL98">
        <v>66.65959030394622</v>
      </c>
      <c r="AM98">
        <f>(AO98 - AN98 + DX98*1E3/(8.314*(DZ98+273.15)) * AQ98/DW98 * AP98) * DW98/(100*DK98) * 1000/(1000 - AO98)</f>
        <v>0</v>
      </c>
      <c r="AN98">
        <v>17.70889884400004</v>
      </c>
      <c r="AO98">
        <v>19.18900545454545</v>
      </c>
      <c r="AP98">
        <v>-1.44095758334757E-05</v>
      </c>
      <c r="AQ98">
        <v>105.1270775011947</v>
      </c>
      <c r="AR98">
        <v>0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429</v>
      </c>
      <c r="AX98" t="s">
        <v>429</v>
      </c>
      <c r="AY98">
        <v>0</v>
      </c>
      <c r="AZ98">
        <v>0</v>
      </c>
      <c r="BA98">
        <f>1-AY98/AZ98</f>
        <v>0</v>
      </c>
      <c r="BB98">
        <v>0</v>
      </c>
      <c r="BC98" t="s">
        <v>429</v>
      </c>
      <c r="BD98" t="s">
        <v>429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429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1.65</v>
      </c>
      <c r="DL98">
        <v>0.5</v>
      </c>
      <c r="DM98" t="s">
        <v>430</v>
      </c>
      <c r="DN98">
        <v>2</v>
      </c>
      <c r="DO98" t="b">
        <v>1</v>
      </c>
      <c r="DP98">
        <v>1686161915.081481</v>
      </c>
      <c r="DQ98">
        <v>818.7763333333335</v>
      </c>
      <c r="DR98">
        <v>859.0846666666667</v>
      </c>
      <c r="DS98">
        <v>19.19707407407407</v>
      </c>
      <c r="DT98">
        <v>17.70467407407408</v>
      </c>
      <c r="DU98">
        <v>820.476037037037</v>
      </c>
      <c r="DV98">
        <v>19.61628888888889</v>
      </c>
      <c r="DW98">
        <v>499.9805925925925</v>
      </c>
      <c r="DX98">
        <v>90.32616296296298</v>
      </c>
      <c r="DY98">
        <v>0.09997489999999999</v>
      </c>
      <c r="DZ98">
        <v>26.80291111111111</v>
      </c>
      <c r="EA98">
        <v>28.00657777777778</v>
      </c>
      <c r="EB98">
        <v>999.9000000000001</v>
      </c>
      <c r="EC98">
        <v>0</v>
      </c>
      <c r="ED98">
        <v>0</v>
      </c>
      <c r="EE98">
        <v>9996.485185185184</v>
      </c>
      <c r="EF98">
        <v>0</v>
      </c>
      <c r="EG98">
        <v>1151.205925925926</v>
      </c>
      <c r="EH98">
        <v>-40.30827777777777</v>
      </c>
      <c r="EI98">
        <v>834.8021481481483</v>
      </c>
      <c r="EJ98">
        <v>874.5687407407409</v>
      </c>
      <c r="EK98">
        <v>1.492408888888889</v>
      </c>
      <c r="EL98">
        <v>859.0846666666667</v>
      </c>
      <c r="EM98">
        <v>17.70467407407408</v>
      </c>
      <c r="EN98">
        <v>1.733998518518518</v>
      </c>
      <c r="EO98">
        <v>1.599192592592592</v>
      </c>
      <c r="EP98">
        <v>15.20418148148148</v>
      </c>
      <c r="EQ98">
        <v>13.95103703703704</v>
      </c>
      <c r="ER98">
        <v>1999.997037037037</v>
      </c>
      <c r="ES98">
        <v>0.9800033333333332</v>
      </c>
      <c r="ET98">
        <v>0.01999676666666667</v>
      </c>
      <c r="EU98">
        <v>0</v>
      </c>
      <c r="EV98">
        <v>177.2420740740741</v>
      </c>
      <c r="EW98">
        <v>5.00078</v>
      </c>
      <c r="EX98">
        <v>5604.518888888889</v>
      </c>
      <c r="EY98">
        <v>16379.61481481481</v>
      </c>
      <c r="EZ98">
        <v>42.72185185185185</v>
      </c>
      <c r="FA98">
        <v>44.39099999999999</v>
      </c>
      <c r="FB98">
        <v>43.1872962962963</v>
      </c>
      <c r="FC98">
        <v>43.4557037037037</v>
      </c>
      <c r="FD98">
        <v>43.49274074074073</v>
      </c>
      <c r="FE98">
        <v>1955.107037037037</v>
      </c>
      <c r="FF98">
        <v>39.89000000000001</v>
      </c>
      <c r="FG98">
        <v>0</v>
      </c>
      <c r="FH98">
        <v>1686161922.8</v>
      </c>
      <c r="FI98">
        <v>0</v>
      </c>
      <c r="FJ98">
        <v>30.83287342049376</v>
      </c>
      <c r="FK98">
        <v>0.3410125301137766</v>
      </c>
      <c r="FL98">
        <v>-51.60584452213028</v>
      </c>
      <c r="FM98">
        <v>33628.12117095833</v>
      </c>
      <c r="FN98">
        <v>15</v>
      </c>
      <c r="FO98">
        <v>1686237652.1</v>
      </c>
      <c r="FP98" t="s">
        <v>431</v>
      </c>
      <c r="FQ98">
        <v>1686237637.6</v>
      </c>
      <c r="FR98">
        <v>1686237652.1</v>
      </c>
      <c r="FS98">
        <v>1</v>
      </c>
      <c r="FT98">
        <v>0.184</v>
      </c>
      <c r="FU98">
        <v>-0.079</v>
      </c>
      <c r="FV98">
        <v>-1.228</v>
      </c>
      <c r="FW98">
        <v>-0.379</v>
      </c>
      <c r="FX98">
        <v>962</v>
      </c>
      <c r="FY98">
        <v>1</v>
      </c>
      <c r="FZ98">
        <v>0.05</v>
      </c>
      <c r="GA98">
        <v>0.15</v>
      </c>
      <c r="GB98">
        <v>-4.481333422083518</v>
      </c>
      <c r="GC98">
        <v>-0.0278811182063104</v>
      </c>
      <c r="GD98">
        <v>34.11873417275314</v>
      </c>
      <c r="GE98">
        <v>1</v>
      </c>
      <c r="GF98">
        <v>0.8699861907224421</v>
      </c>
      <c r="GG98">
        <v>0.003257857569099007</v>
      </c>
      <c r="GH98">
        <v>0.6623716625098677</v>
      </c>
      <c r="GI98">
        <v>1</v>
      </c>
      <c r="GJ98">
        <v>2</v>
      </c>
      <c r="GK98">
        <v>2</v>
      </c>
      <c r="GL98" t="s">
        <v>432</v>
      </c>
      <c r="GM98">
        <v>3.10187</v>
      </c>
      <c r="GN98">
        <v>2.75822</v>
      </c>
      <c r="GO98">
        <v>0.143064</v>
      </c>
      <c r="GP98">
        <v>0.147365</v>
      </c>
      <c r="GQ98">
        <v>0.0936245</v>
      </c>
      <c r="GR98">
        <v>0.0875228</v>
      </c>
      <c r="GS98">
        <v>21999.6</v>
      </c>
      <c r="GT98">
        <v>21522.4</v>
      </c>
      <c r="GU98">
        <v>26226.9</v>
      </c>
      <c r="GV98">
        <v>25590.4</v>
      </c>
      <c r="GW98">
        <v>38153.9</v>
      </c>
      <c r="GX98">
        <v>35390.7</v>
      </c>
      <c r="GY98">
        <v>45861.7</v>
      </c>
      <c r="GZ98">
        <v>41960.8</v>
      </c>
      <c r="HA98">
        <v>1.8612</v>
      </c>
      <c r="HB98">
        <v>1.79045</v>
      </c>
      <c r="HC98">
        <v>0.0346825</v>
      </c>
      <c r="HD98">
        <v>0</v>
      </c>
      <c r="HE98">
        <v>27.4315</v>
      </c>
      <c r="HF98">
        <v>999.9</v>
      </c>
      <c r="HG98">
        <v>32.5</v>
      </c>
      <c r="HH98">
        <v>39.2</v>
      </c>
      <c r="HI98">
        <v>25.5567</v>
      </c>
      <c r="HJ98">
        <v>62.4878</v>
      </c>
      <c r="HK98">
        <v>27.9167</v>
      </c>
      <c r="HL98">
        <v>1</v>
      </c>
      <c r="HM98">
        <v>0.33096</v>
      </c>
      <c r="HN98">
        <v>3.40899</v>
      </c>
      <c r="HO98">
        <v>20.2723</v>
      </c>
      <c r="HP98">
        <v>5.2101</v>
      </c>
      <c r="HQ98">
        <v>11.98</v>
      </c>
      <c r="HR98">
        <v>4.9632</v>
      </c>
      <c r="HS98">
        <v>3.27397</v>
      </c>
      <c r="HT98">
        <v>9999</v>
      </c>
      <c r="HU98">
        <v>9999</v>
      </c>
      <c r="HV98">
        <v>9999</v>
      </c>
      <c r="HW98">
        <v>63.1</v>
      </c>
      <c r="HX98">
        <v>1.86391</v>
      </c>
      <c r="HY98">
        <v>1.86015</v>
      </c>
      <c r="HZ98">
        <v>1.85843</v>
      </c>
      <c r="IA98">
        <v>1.85974</v>
      </c>
      <c r="IB98">
        <v>1.85975</v>
      </c>
      <c r="IC98">
        <v>1.85837</v>
      </c>
      <c r="ID98">
        <v>1.85745</v>
      </c>
      <c r="IE98">
        <v>1.8523</v>
      </c>
      <c r="IF98">
        <v>0</v>
      </c>
      <c r="IG98">
        <v>0</v>
      </c>
      <c r="IH98">
        <v>0</v>
      </c>
      <c r="II98">
        <v>0</v>
      </c>
      <c r="IJ98" t="s">
        <v>433</v>
      </c>
      <c r="IK98" t="s">
        <v>434</v>
      </c>
      <c r="IL98" t="s">
        <v>435</v>
      </c>
      <c r="IM98" t="s">
        <v>435</v>
      </c>
      <c r="IN98" t="s">
        <v>435</v>
      </c>
      <c r="IO98" t="s">
        <v>435</v>
      </c>
      <c r="IP98">
        <v>0</v>
      </c>
      <c r="IQ98">
        <v>100</v>
      </c>
      <c r="IR98">
        <v>100</v>
      </c>
      <c r="IS98">
        <v>-1.72</v>
      </c>
      <c r="IT98">
        <v>-0.4193</v>
      </c>
      <c r="IU98">
        <v>-0.978965299820194</v>
      </c>
      <c r="IV98">
        <v>-0.0009990091014681097</v>
      </c>
      <c r="IW98">
        <v>2.104149348677739E-07</v>
      </c>
      <c r="IX98">
        <v>-7.744919442628664E-11</v>
      </c>
      <c r="IY98">
        <v>-0.2997322961878402</v>
      </c>
      <c r="IZ98">
        <v>-0.02716134682049196</v>
      </c>
      <c r="JA98">
        <v>0.00140419417660109</v>
      </c>
      <c r="JB98">
        <v>-1.682636133130545E-05</v>
      </c>
      <c r="JC98">
        <v>3</v>
      </c>
      <c r="JD98">
        <v>2001</v>
      </c>
      <c r="JE98">
        <v>1</v>
      </c>
      <c r="JF98">
        <v>25</v>
      </c>
      <c r="JG98">
        <v>-1261.9</v>
      </c>
      <c r="JH98">
        <v>-1262.2</v>
      </c>
      <c r="JI98">
        <v>2.11304</v>
      </c>
      <c r="JJ98">
        <v>2.64648</v>
      </c>
      <c r="JK98">
        <v>1.49658</v>
      </c>
      <c r="JL98">
        <v>2.38403</v>
      </c>
      <c r="JM98">
        <v>1.54907</v>
      </c>
      <c r="JN98">
        <v>2.40356</v>
      </c>
      <c r="JO98">
        <v>41.7961</v>
      </c>
      <c r="JP98">
        <v>14.3947</v>
      </c>
      <c r="JQ98">
        <v>18</v>
      </c>
      <c r="JR98">
        <v>494.232</v>
      </c>
      <c r="JS98">
        <v>463.217</v>
      </c>
      <c r="JT98">
        <v>23.3179</v>
      </c>
      <c r="JU98">
        <v>31.3179</v>
      </c>
      <c r="JV98">
        <v>30.0004</v>
      </c>
      <c r="JW98">
        <v>31.3405</v>
      </c>
      <c r="JX98">
        <v>31.2872</v>
      </c>
      <c r="JY98">
        <v>42.4521</v>
      </c>
      <c r="JZ98">
        <v>27.3781</v>
      </c>
      <c r="KA98">
        <v>0</v>
      </c>
      <c r="KB98">
        <v>23.3186</v>
      </c>
      <c r="KC98">
        <v>904.97</v>
      </c>
      <c r="KD98">
        <v>17.7373</v>
      </c>
      <c r="KE98">
        <v>100.222</v>
      </c>
      <c r="KF98">
        <v>99.81699999999999</v>
      </c>
    </row>
    <row r="99" spans="1:292">
      <c r="A99">
        <v>79</v>
      </c>
      <c r="B99">
        <v>1686161927.6</v>
      </c>
      <c r="C99">
        <v>1562.099999904633</v>
      </c>
      <c r="D99" t="s">
        <v>591</v>
      </c>
      <c r="E99" t="s">
        <v>592</v>
      </c>
      <c r="F99">
        <v>5</v>
      </c>
      <c r="G99" t="s">
        <v>428</v>
      </c>
      <c r="H99">
        <v>1686161919.796428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K99*DK99*100.0/(AV99*EE99),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K99*DK99*100.0/(AV99*EE99),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906.4912332444277</v>
      </c>
      <c r="AJ99">
        <v>875.5747272727273</v>
      </c>
      <c r="AK99">
        <v>3.448375794083053</v>
      </c>
      <c r="AL99">
        <v>66.65959030394622</v>
      </c>
      <c r="AM99">
        <f>(AO99 - AN99 + DX99*1E3/(8.314*(DZ99+273.15)) * AQ99/DW99 * AP99) * DW99/(100*DK99) * 1000/(1000 - AO99)</f>
        <v>0</v>
      </c>
      <c r="AN99">
        <v>17.71649501105296</v>
      </c>
      <c r="AO99">
        <v>19.18060181818181</v>
      </c>
      <c r="AP99">
        <v>-1.577937171863335E-05</v>
      </c>
      <c r="AQ99">
        <v>105.1270775011947</v>
      </c>
      <c r="AR99">
        <v>0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429</v>
      </c>
      <c r="AX99" t="s">
        <v>429</v>
      </c>
      <c r="AY99">
        <v>0</v>
      </c>
      <c r="AZ99">
        <v>0</v>
      </c>
      <c r="BA99">
        <f>1-AY99/AZ99</f>
        <v>0</v>
      </c>
      <c r="BB99">
        <v>0</v>
      </c>
      <c r="BC99" t="s">
        <v>429</v>
      </c>
      <c r="BD99" t="s">
        <v>429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429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1.65</v>
      </c>
      <c r="DL99">
        <v>0.5</v>
      </c>
      <c r="DM99" t="s">
        <v>430</v>
      </c>
      <c r="DN99">
        <v>2</v>
      </c>
      <c r="DO99" t="b">
        <v>1</v>
      </c>
      <c r="DP99">
        <v>1686161919.796428</v>
      </c>
      <c r="DQ99">
        <v>834.4622142857143</v>
      </c>
      <c r="DR99">
        <v>874.7085357142859</v>
      </c>
      <c r="DS99">
        <v>19.19158214285715</v>
      </c>
      <c r="DT99">
        <v>17.70989642857143</v>
      </c>
      <c r="DU99">
        <v>836.1746428571431</v>
      </c>
      <c r="DV99">
        <v>19.61083928571429</v>
      </c>
      <c r="DW99">
        <v>499.9907142857142</v>
      </c>
      <c r="DX99">
        <v>90.32617857142858</v>
      </c>
      <c r="DY99">
        <v>0.09995223928571427</v>
      </c>
      <c r="DZ99">
        <v>26.80273571428572</v>
      </c>
      <c r="EA99">
        <v>28.00068214285715</v>
      </c>
      <c r="EB99">
        <v>999.9000000000002</v>
      </c>
      <c r="EC99">
        <v>0</v>
      </c>
      <c r="ED99">
        <v>0</v>
      </c>
      <c r="EE99">
        <v>10002.70357142857</v>
      </c>
      <c r="EF99">
        <v>0</v>
      </c>
      <c r="EG99">
        <v>1149.466071428571</v>
      </c>
      <c r="EH99">
        <v>-40.24630714285714</v>
      </c>
      <c r="EI99">
        <v>850.79025</v>
      </c>
      <c r="EJ99">
        <v>890.4789999999999</v>
      </c>
      <c r="EK99">
        <v>1.481692857142857</v>
      </c>
      <c r="EL99">
        <v>874.7085357142859</v>
      </c>
      <c r="EM99">
        <v>17.70989642857143</v>
      </c>
      <c r="EN99">
        <v>1.733502142857143</v>
      </c>
      <c r="EO99">
        <v>1.599665357142857</v>
      </c>
      <c r="EP99">
        <v>15.19973214285714</v>
      </c>
      <c r="EQ99">
        <v>13.95558928571429</v>
      </c>
      <c r="ER99">
        <v>1999.978571428572</v>
      </c>
      <c r="ES99">
        <v>0.9800032142857142</v>
      </c>
      <c r="ET99">
        <v>0.01999687857142857</v>
      </c>
      <c r="EU99">
        <v>0</v>
      </c>
      <c r="EV99">
        <v>177.4720714285714</v>
      </c>
      <c r="EW99">
        <v>5.00078</v>
      </c>
      <c r="EX99">
        <v>5606.568928571428</v>
      </c>
      <c r="EY99">
        <v>16379.45714285714</v>
      </c>
      <c r="EZ99">
        <v>42.75182142857141</v>
      </c>
      <c r="FA99">
        <v>44.40378571428571</v>
      </c>
      <c r="FB99">
        <v>43.21410714285714</v>
      </c>
      <c r="FC99">
        <v>43.47296428571428</v>
      </c>
      <c r="FD99">
        <v>43.5487857142857</v>
      </c>
      <c r="FE99">
        <v>1955.088571428572</v>
      </c>
      <c r="FF99">
        <v>39.89000000000001</v>
      </c>
      <c r="FG99">
        <v>0</v>
      </c>
      <c r="FH99">
        <v>1686161927.6</v>
      </c>
      <c r="FI99">
        <v>0</v>
      </c>
      <c r="FJ99">
        <v>30.91083727115945</v>
      </c>
      <c r="FK99">
        <v>0.3419394305184549</v>
      </c>
      <c r="FL99">
        <v>-51.79004007671038</v>
      </c>
      <c r="FM99">
        <v>33613.25315760149</v>
      </c>
      <c r="FN99">
        <v>15</v>
      </c>
      <c r="FO99">
        <v>1686237652.1</v>
      </c>
      <c r="FP99" t="s">
        <v>431</v>
      </c>
      <c r="FQ99">
        <v>1686237637.6</v>
      </c>
      <c r="FR99">
        <v>1686237652.1</v>
      </c>
      <c r="FS99">
        <v>1</v>
      </c>
      <c r="FT99">
        <v>0.184</v>
      </c>
      <c r="FU99">
        <v>-0.079</v>
      </c>
      <c r="FV99">
        <v>-1.228</v>
      </c>
      <c r="FW99">
        <v>-0.379</v>
      </c>
      <c r="FX99">
        <v>962</v>
      </c>
      <c r="FY99">
        <v>1</v>
      </c>
      <c r="FZ99">
        <v>0.05</v>
      </c>
      <c r="GA99">
        <v>0.15</v>
      </c>
      <c r="GB99">
        <v>-4.49912350964764</v>
      </c>
      <c r="GC99">
        <v>-0.02808046890384747</v>
      </c>
      <c r="GD99">
        <v>34.11962277251717</v>
      </c>
      <c r="GE99">
        <v>1</v>
      </c>
      <c r="GF99">
        <v>0.8702842586205906</v>
      </c>
      <c r="GG99">
        <v>0.00326000876316243</v>
      </c>
      <c r="GH99">
        <v>0.6623426099200683</v>
      </c>
      <c r="GI99">
        <v>1</v>
      </c>
      <c r="GJ99">
        <v>2</v>
      </c>
      <c r="GK99">
        <v>2</v>
      </c>
      <c r="GL99" t="s">
        <v>432</v>
      </c>
      <c r="GM99">
        <v>3.10173</v>
      </c>
      <c r="GN99">
        <v>2.75797</v>
      </c>
      <c r="GO99">
        <v>0.144932</v>
      </c>
      <c r="GP99">
        <v>0.149198</v>
      </c>
      <c r="GQ99">
        <v>0.0935908</v>
      </c>
      <c r="GR99">
        <v>0.0875455</v>
      </c>
      <c r="GS99">
        <v>21951.4</v>
      </c>
      <c r="GT99">
        <v>21476.1</v>
      </c>
      <c r="GU99">
        <v>26226.6</v>
      </c>
      <c r="GV99">
        <v>25590.4</v>
      </c>
      <c r="GW99">
        <v>38155.1</v>
      </c>
      <c r="GX99">
        <v>35389.7</v>
      </c>
      <c r="GY99">
        <v>45861.1</v>
      </c>
      <c r="GZ99">
        <v>41960.3</v>
      </c>
      <c r="HA99">
        <v>1.86122</v>
      </c>
      <c r="HB99">
        <v>1.79055</v>
      </c>
      <c r="HC99">
        <v>0.0343844</v>
      </c>
      <c r="HD99">
        <v>0</v>
      </c>
      <c r="HE99">
        <v>27.4338</v>
      </c>
      <c r="HF99">
        <v>999.9</v>
      </c>
      <c r="HG99">
        <v>32.5</v>
      </c>
      <c r="HH99">
        <v>39.2</v>
      </c>
      <c r="HI99">
        <v>25.5557</v>
      </c>
      <c r="HJ99">
        <v>62.1378</v>
      </c>
      <c r="HK99">
        <v>28.137</v>
      </c>
      <c r="HL99">
        <v>1</v>
      </c>
      <c r="HM99">
        <v>0.331273</v>
      </c>
      <c r="HN99">
        <v>3.40259</v>
      </c>
      <c r="HO99">
        <v>20.2726</v>
      </c>
      <c r="HP99">
        <v>5.2107</v>
      </c>
      <c r="HQ99">
        <v>11.98</v>
      </c>
      <c r="HR99">
        <v>4.96335</v>
      </c>
      <c r="HS99">
        <v>3.27405</v>
      </c>
      <c r="HT99">
        <v>9999</v>
      </c>
      <c r="HU99">
        <v>9999</v>
      </c>
      <c r="HV99">
        <v>9999</v>
      </c>
      <c r="HW99">
        <v>63.1</v>
      </c>
      <c r="HX99">
        <v>1.86395</v>
      </c>
      <c r="HY99">
        <v>1.86014</v>
      </c>
      <c r="HZ99">
        <v>1.85841</v>
      </c>
      <c r="IA99">
        <v>1.85975</v>
      </c>
      <c r="IB99">
        <v>1.85975</v>
      </c>
      <c r="IC99">
        <v>1.85837</v>
      </c>
      <c r="ID99">
        <v>1.85745</v>
      </c>
      <c r="IE99">
        <v>1.85229</v>
      </c>
      <c r="IF99">
        <v>0</v>
      </c>
      <c r="IG99">
        <v>0</v>
      </c>
      <c r="IH99">
        <v>0</v>
      </c>
      <c r="II99">
        <v>0</v>
      </c>
      <c r="IJ99" t="s">
        <v>433</v>
      </c>
      <c r="IK99" t="s">
        <v>434</v>
      </c>
      <c r="IL99" t="s">
        <v>435</v>
      </c>
      <c r="IM99" t="s">
        <v>435</v>
      </c>
      <c r="IN99" t="s">
        <v>435</v>
      </c>
      <c r="IO99" t="s">
        <v>435</v>
      </c>
      <c r="IP99">
        <v>0</v>
      </c>
      <c r="IQ99">
        <v>100</v>
      </c>
      <c r="IR99">
        <v>100</v>
      </c>
      <c r="IS99">
        <v>-1.734</v>
      </c>
      <c r="IT99">
        <v>-0.4194</v>
      </c>
      <c r="IU99">
        <v>-0.978965299820194</v>
      </c>
      <c r="IV99">
        <v>-0.0009990091014681097</v>
      </c>
      <c r="IW99">
        <v>2.104149348677739E-07</v>
      </c>
      <c r="IX99">
        <v>-7.744919442628664E-11</v>
      </c>
      <c r="IY99">
        <v>-0.2997322961878402</v>
      </c>
      <c r="IZ99">
        <v>-0.02716134682049196</v>
      </c>
      <c r="JA99">
        <v>0.00140419417660109</v>
      </c>
      <c r="JB99">
        <v>-1.682636133130545E-05</v>
      </c>
      <c r="JC99">
        <v>3</v>
      </c>
      <c r="JD99">
        <v>2001</v>
      </c>
      <c r="JE99">
        <v>1</v>
      </c>
      <c r="JF99">
        <v>25</v>
      </c>
      <c r="JG99">
        <v>-1261.8</v>
      </c>
      <c r="JH99">
        <v>-1262.1</v>
      </c>
      <c r="JI99">
        <v>2.14355</v>
      </c>
      <c r="JJ99">
        <v>2.6355</v>
      </c>
      <c r="JK99">
        <v>1.49658</v>
      </c>
      <c r="JL99">
        <v>2.38403</v>
      </c>
      <c r="JM99">
        <v>1.54785</v>
      </c>
      <c r="JN99">
        <v>2.39258</v>
      </c>
      <c r="JO99">
        <v>41.7961</v>
      </c>
      <c r="JP99">
        <v>14.3947</v>
      </c>
      <c r="JQ99">
        <v>18</v>
      </c>
      <c r="JR99">
        <v>494.271</v>
      </c>
      <c r="JS99">
        <v>463.305</v>
      </c>
      <c r="JT99">
        <v>23.3158</v>
      </c>
      <c r="JU99">
        <v>31.3219</v>
      </c>
      <c r="JV99">
        <v>30.0004</v>
      </c>
      <c r="JW99">
        <v>31.3437</v>
      </c>
      <c r="JX99">
        <v>31.2905</v>
      </c>
      <c r="JY99">
        <v>43.128</v>
      </c>
      <c r="JZ99">
        <v>27.3781</v>
      </c>
      <c r="KA99">
        <v>0</v>
      </c>
      <c r="KB99">
        <v>23.3169</v>
      </c>
      <c r="KC99">
        <v>925.327</v>
      </c>
      <c r="KD99">
        <v>17.7539</v>
      </c>
      <c r="KE99">
        <v>100.221</v>
      </c>
      <c r="KF99">
        <v>99.8164</v>
      </c>
    </row>
    <row r="100" spans="1:292">
      <c r="A100">
        <v>80</v>
      </c>
      <c r="B100">
        <v>1686161933.1</v>
      </c>
      <c r="C100">
        <v>1567.599999904633</v>
      </c>
      <c r="D100" t="s">
        <v>593</v>
      </c>
      <c r="E100" t="s">
        <v>594</v>
      </c>
      <c r="F100">
        <v>5</v>
      </c>
      <c r="G100" t="s">
        <v>428</v>
      </c>
      <c r="H100">
        <v>1686161925.35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K100*DK100*100.0/(AV100*EE100),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K100*DK100*100.0/(AV100*EE100),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925.424958471954</v>
      </c>
      <c r="AJ100">
        <v>894.322945454545</v>
      </c>
      <c r="AK100">
        <v>3.400135820812441</v>
      </c>
      <c r="AL100">
        <v>66.65959030394622</v>
      </c>
      <c r="AM100">
        <f>(AO100 - AN100 + DX100*1E3/(8.314*(DZ100+273.15)) * AQ100/DW100 * AP100) * DW100/(100*DK100) * 1000/(1000 - AO100)</f>
        <v>0</v>
      </c>
      <c r="AN100">
        <v>17.72286621696465</v>
      </c>
      <c r="AO100">
        <v>19.17047030303031</v>
      </c>
      <c r="AP100">
        <v>-1.608219237394868E-05</v>
      </c>
      <c r="AQ100">
        <v>105.1270775011947</v>
      </c>
      <c r="AR100">
        <v>0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429</v>
      </c>
      <c r="AX100" t="s">
        <v>429</v>
      </c>
      <c r="AY100">
        <v>0</v>
      </c>
      <c r="AZ100">
        <v>0</v>
      </c>
      <c r="BA100">
        <f>1-AY100/AZ100</f>
        <v>0</v>
      </c>
      <c r="BB100">
        <v>0</v>
      </c>
      <c r="BC100" t="s">
        <v>429</v>
      </c>
      <c r="BD100" t="s">
        <v>429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429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1.65</v>
      </c>
      <c r="DL100">
        <v>0.5</v>
      </c>
      <c r="DM100" t="s">
        <v>430</v>
      </c>
      <c r="DN100">
        <v>2</v>
      </c>
      <c r="DO100" t="b">
        <v>1</v>
      </c>
      <c r="DP100">
        <v>1686161925.35</v>
      </c>
      <c r="DQ100">
        <v>852.9468214285715</v>
      </c>
      <c r="DR100">
        <v>893.2016785714287</v>
      </c>
      <c r="DS100">
        <v>19.18317857142857</v>
      </c>
      <c r="DT100">
        <v>17.71622142857143</v>
      </c>
      <c r="DU100">
        <v>854.6741785714286</v>
      </c>
      <c r="DV100">
        <v>19.60251071428572</v>
      </c>
      <c r="DW100">
        <v>499.9832142857143</v>
      </c>
      <c r="DX100">
        <v>90.32601785714287</v>
      </c>
      <c r="DY100">
        <v>0.09999333214285715</v>
      </c>
      <c r="DZ100">
        <v>26.8028</v>
      </c>
      <c r="EA100">
        <v>27.99758928571429</v>
      </c>
      <c r="EB100">
        <v>999.9000000000002</v>
      </c>
      <c r="EC100">
        <v>0</v>
      </c>
      <c r="ED100">
        <v>0</v>
      </c>
      <c r="EE100">
        <v>10002.075</v>
      </c>
      <c r="EF100">
        <v>0</v>
      </c>
      <c r="EG100">
        <v>1147.465</v>
      </c>
      <c r="EH100">
        <v>-40.25491071428571</v>
      </c>
      <c r="EI100">
        <v>869.6290357142856</v>
      </c>
      <c r="EJ100">
        <v>909.3114642857144</v>
      </c>
      <c r="EK100">
        <v>1.466960357142857</v>
      </c>
      <c r="EL100">
        <v>893.2016785714287</v>
      </c>
      <c r="EM100">
        <v>17.71622142857143</v>
      </c>
      <c r="EN100">
        <v>1.732740357142857</v>
      </c>
      <c r="EO100">
        <v>1.600235357142857</v>
      </c>
      <c r="EP100">
        <v>15.19289642857143</v>
      </c>
      <c r="EQ100">
        <v>13.96106785714286</v>
      </c>
      <c r="ER100">
        <v>1999.999642857143</v>
      </c>
      <c r="ES100">
        <v>0.9800035357142856</v>
      </c>
      <c r="ET100">
        <v>0.01999655714285714</v>
      </c>
      <c r="EU100">
        <v>0</v>
      </c>
      <c r="EV100">
        <v>177.738</v>
      </c>
      <c r="EW100">
        <v>5.00078</v>
      </c>
      <c r="EX100">
        <v>5610.364642857143</v>
      </c>
      <c r="EY100">
        <v>16379.63571428571</v>
      </c>
      <c r="EZ100">
        <v>42.75192857142856</v>
      </c>
      <c r="FA100">
        <v>44.406</v>
      </c>
      <c r="FB100">
        <v>43.20967857142858</v>
      </c>
      <c r="FC100">
        <v>43.47296428571428</v>
      </c>
      <c r="FD100">
        <v>43.53760714285712</v>
      </c>
      <c r="FE100">
        <v>1955.109642857142</v>
      </c>
      <c r="FF100">
        <v>39.89000000000001</v>
      </c>
      <c r="FG100">
        <v>0</v>
      </c>
      <c r="FH100">
        <v>1686161933.6</v>
      </c>
      <c r="FI100">
        <v>0</v>
      </c>
      <c r="FJ100">
        <v>31.00834029563833</v>
      </c>
      <c r="FK100">
        <v>0.3430987231605973</v>
      </c>
      <c r="FL100">
        <v>-52.01990637223778</v>
      </c>
      <c r="FM100">
        <v>33594.69426183217</v>
      </c>
      <c r="FN100">
        <v>15</v>
      </c>
      <c r="FO100">
        <v>1686237652.1</v>
      </c>
      <c r="FP100" t="s">
        <v>431</v>
      </c>
      <c r="FQ100">
        <v>1686237637.6</v>
      </c>
      <c r="FR100">
        <v>1686237652.1</v>
      </c>
      <c r="FS100">
        <v>1</v>
      </c>
      <c r="FT100">
        <v>0.184</v>
      </c>
      <c r="FU100">
        <v>-0.079</v>
      </c>
      <c r="FV100">
        <v>-1.228</v>
      </c>
      <c r="FW100">
        <v>-0.379</v>
      </c>
      <c r="FX100">
        <v>962</v>
      </c>
      <c r="FY100">
        <v>1</v>
      </c>
      <c r="FZ100">
        <v>0.05</v>
      </c>
      <c r="GA100">
        <v>0.15</v>
      </c>
      <c r="GB100">
        <v>-4.522864323362976</v>
      </c>
      <c r="GC100">
        <v>-0.02834657205053123</v>
      </c>
      <c r="GD100">
        <v>34.1208423459392</v>
      </c>
      <c r="GE100">
        <v>1</v>
      </c>
      <c r="GF100">
        <v>0.8706706805630251</v>
      </c>
      <c r="GG100">
        <v>0.003262746821793395</v>
      </c>
      <c r="GH100">
        <v>0.6622942805346077</v>
      </c>
      <c r="GI100">
        <v>1</v>
      </c>
      <c r="GJ100">
        <v>2</v>
      </c>
      <c r="GK100">
        <v>2</v>
      </c>
      <c r="GL100" t="s">
        <v>432</v>
      </c>
      <c r="GM100">
        <v>3.10187</v>
      </c>
      <c r="GN100">
        <v>2.75817</v>
      </c>
      <c r="GO100">
        <v>0.146956</v>
      </c>
      <c r="GP100">
        <v>0.151188</v>
      </c>
      <c r="GQ100">
        <v>0.0935566</v>
      </c>
      <c r="GR100">
        <v>0.0875686</v>
      </c>
      <c r="GS100">
        <v>21899.4</v>
      </c>
      <c r="GT100">
        <v>21425.7</v>
      </c>
      <c r="GU100">
        <v>26226.6</v>
      </c>
      <c r="GV100">
        <v>25590.2</v>
      </c>
      <c r="GW100">
        <v>38156.6</v>
      </c>
      <c r="GX100">
        <v>35388.7</v>
      </c>
      <c r="GY100">
        <v>45860.9</v>
      </c>
      <c r="GZ100">
        <v>41960</v>
      </c>
      <c r="HA100">
        <v>1.86122</v>
      </c>
      <c r="HB100">
        <v>1.79037</v>
      </c>
      <c r="HC100">
        <v>0.0345148</v>
      </c>
      <c r="HD100">
        <v>0</v>
      </c>
      <c r="HE100">
        <v>27.4362</v>
      </c>
      <c r="HF100">
        <v>999.9</v>
      </c>
      <c r="HG100">
        <v>32.5</v>
      </c>
      <c r="HH100">
        <v>39.2</v>
      </c>
      <c r="HI100">
        <v>25.5556</v>
      </c>
      <c r="HJ100">
        <v>62.3778</v>
      </c>
      <c r="HK100">
        <v>28.097</v>
      </c>
      <c r="HL100">
        <v>1</v>
      </c>
      <c r="HM100">
        <v>0.331326</v>
      </c>
      <c r="HN100">
        <v>3.3448</v>
      </c>
      <c r="HO100">
        <v>20.2737</v>
      </c>
      <c r="HP100">
        <v>5.21085</v>
      </c>
      <c r="HQ100">
        <v>11.98</v>
      </c>
      <c r="HR100">
        <v>4.96275</v>
      </c>
      <c r="HS100">
        <v>3.27408</v>
      </c>
      <c r="HT100">
        <v>9999</v>
      </c>
      <c r="HU100">
        <v>9999</v>
      </c>
      <c r="HV100">
        <v>9999</v>
      </c>
      <c r="HW100">
        <v>63.1</v>
      </c>
      <c r="HX100">
        <v>1.86391</v>
      </c>
      <c r="HY100">
        <v>1.86014</v>
      </c>
      <c r="HZ100">
        <v>1.8584</v>
      </c>
      <c r="IA100">
        <v>1.85975</v>
      </c>
      <c r="IB100">
        <v>1.85976</v>
      </c>
      <c r="IC100">
        <v>1.85837</v>
      </c>
      <c r="ID100">
        <v>1.85745</v>
      </c>
      <c r="IE100">
        <v>1.85228</v>
      </c>
      <c r="IF100">
        <v>0</v>
      </c>
      <c r="IG100">
        <v>0</v>
      </c>
      <c r="IH100">
        <v>0</v>
      </c>
      <c r="II100">
        <v>0</v>
      </c>
      <c r="IJ100" t="s">
        <v>433</v>
      </c>
      <c r="IK100" t="s">
        <v>434</v>
      </c>
      <c r="IL100" t="s">
        <v>435</v>
      </c>
      <c r="IM100" t="s">
        <v>435</v>
      </c>
      <c r="IN100" t="s">
        <v>435</v>
      </c>
      <c r="IO100" t="s">
        <v>435</v>
      </c>
      <c r="IP100">
        <v>0</v>
      </c>
      <c r="IQ100">
        <v>100</v>
      </c>
      <c r="IR100">
        <v>100</v>
      </c>
      <c r="IS100">
        <v>-1.748</v>
      </c>
      <c r="IT100">
        <v>-0.4195</v>
      </c>
      <c r="IU100">
        <v>-0.978965299820194</v>
      </c>
      <c r="IV100">
        <v>-0.0009990091014681097</v>
      </c>
      <c r="IW100">
        <v>2.104149348677739E-07</v>
      </c>
      <c r="IX100">
        <v>-7.744919442628664E-11</v>
      </c>
      <c r="IY100">
        <v>-0.2997322961878402</v>
      </c>
      <c r="IZ100">
        <v>-0.02716134682049196</v>
      </c>
      <c r="JA100">
        <v>0.00140419417660109</v>
      </c>
      <c r="JB100">
        <v>-1.682636133130545E-05</v>
      </c>
      <c r="JC100">
        <v>3</v>
      </c>
      <c r="JD100">
        <v>2001</v>
      </c>
      <c r="JE100">
        <v>1</v>
      </c>
      <c r="JF100">
        <v>25</v>
      </c>
      <c r="JG100">
        <v>-1261.7</v>
      </c>
      <c r="JH100">
        <v>-1262</v>
      </c>
      <c r="JI100">
        <v>2.17896</v>
      </c>
      <c r="JJ100">
        <v>2.6355</v>
      </c>
      <c r="JK100">
        <v>1.49658</v>
      </c>
      <c r="JL100">
        <v>2.38403</v>
      </c>
      <c r="JM100">
        <v>1.54907</v>
      </c>
      <c r="JN100">
        <v>2.41333</v>
      </c>
      <c r="JO100">
        <v>41.8223</v>
      </c>
      <c r="JP100">
        <v>14.3947</v>
      </c>
      <c r="JQ100">
        <v>18</v>
      </c>
      <c r="JR100">
        <v>494.3</v>
      </c>
      <c r="JS100">
        <v>463.222</v>
      </c>
      <c r="JT100">
        <v>23.3244</v>
      </c>
      <c r="JU100">
        <v>31.3265</v>
      </c>
      <c r="JV100">
        <v>30.0002</v>
      </c>
      <c r="JW100">
        <v>31.3476</v>
      </c>
      <c r="JX100">
        <v>31.2943</v>
      </c>
      <c r="JY100">
        <v>43.7869</v>
      </c>
      <c r="JZ100">
        <v>27.3781</v>
      </c>
      <c r="KA100">
        <v>0</v>
      </c>
      <c r="KB100">
        <v>23.3357</v>
      </c>
      <c r="KC100">
        <v>938.822</v>
      </c>
      <c r="KD100">
        <v>17.7774</v>
      </c>
      <c r="KE100">
        <v>100.221</v>
      </c>
      <c r="KF100">
        <v>99.8156</v>
      </c>
    </row>
    <row r="101" spans="1:292">
      <c r="A101">
        <v>81</v>
      </c>
      <c r="B101">
        <v>1686161937.6</v>
      </c>
      <c r="C101">
        <v>1572.099999904633</v>
      </c>
      <c r="D101" t="s">
        <v>595</v>
      </c>
      <c r="E101" t="s">
        <v>596</v>
      </c>
      <c r="F101">
        <v>5</v>
      </c>
      <c r="G101" t="s">
        <v>428</v>
      </c>
      <c r="H101">
        <v>1686161929.796428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K101*DK101*100.0/(AV101*EE101),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K101*DK101*100.0/(AV101*EE101),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940.668067500489</v>
      </c>
      <c r="AJ101">
        <v>909.7171454545456</v>
      </c>
      <c r="AK101">
        <v>3.424659392247625</v>
      </c>
      <c r="AL101">
        <v>66.65959030394622</v>
      </c>
      <c r="AM101">
        <f>(AO101 - AN101 + DX101*1E3/(8.314*(DZ101+273.15)) * AQ101/DW101 * AP101) * DW101/(100*DK101) * 1000/(1000 - AO101)</f>
        <v>0</v>
      </c>
      <c r="AN101">
        <v>17.72766247116125</v>
      </c>
      <c r="AO101">
        <v>19.16344303030302</v>
      </c>
      <c r="AP101">
        <v>-1.365737526449491E-05</v>
      </c>
      <c r="AQ101">
        <v>105.1270775011947</v>
      </c>
      <c r="AR101">
        <v>0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429</v>
      </c>
      <c r="AX101" t="s">
        <v>429</v>
      </c>
      <c r="AY101">
        <v>0</v>
      </c>
      <c r="AZ101">
        <v>0</v>
      </c>
      <c r="BA101">
        <f>1-AY101/AZ101</f>
        <v>0</v>
      </c>
      <c r="BB101">
        <v>0</v>
      </c>
      <c r="BC101" t="s">
        <v>429</v>
      </c>
      <c r="BD101" t="s">
        <v>429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429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1.65</v>
      </c>
      <c r="DL101">
        <v>0.5</v>
      </c>
      <c r="DM101" t="s">
        <v>430</v>
      </c>
      <c r="DN101">
        <v>2</v>
      </c>
      <c r="DO101" t="b">
        <v>1</v>
      </c>
      <c r="DP101">
        <v>1686161929.796428</v>
      </c>
      <c r="DQ101">
        <v>867.7784285714285</v>
      </c>
      <c r="DR101">
        <v>908.1659285714287</v>
      </c>
      <c r="DS101">
        <v>19.17571785714285</v>
      </c>
      <c r="DT101">
        <v>17.72176071428571</v>
      </c>
      <c r="DU101">
        <v>869.5178214285714</v>
      </c>
      <c r="DV101">
        <v>19.59511785714286</v>
      </c>
      <c r="DW101">
        <v>500.0151428571429</v>
      </c>
      <c r="DX101">
        <v>90.32606785714286</v>
      </c>
      <c r="DY101">
        <v>0.09999988571428572</v>
      </c>
      <c r="DZ101">
        <v>26.80417857142857</v>
      </c>
      <c r="EA101">
        <v>27.99738571428572</v>
      </c>
      <c r="EB101">
        <v>999.9000000000002</v>
      </c>
      <c r="EC101">
        <v>0</v>
      </c>
      <c r="ED101">
        <v>0</v>
      </c>
      <c r="EE101">
        <v>10005.24464285714</v>
      </c>
      <c r="EF101">
        <v>0</v>
      </c>
      <c r="EG101">
        <v>1146.970714285714</v>
      </c>
      <c r="EH101">
        <v>-40.38754642857143</v>
      </c>
      <c r="EI101">
        <v>884.7438928571429</v>
      </c>
      <c r="EJ101">
        <v>924.5507857142857</v>
      </c>
      <c r="EK101">
        <v>1.453963214285714</v>
      </c>
      <c r="EL101">
        <v>908.1659285714287</v>
      </c>
      <c r="EM101">
        <v>17.72176071428571</v>
      </c>
      <c r="EN101">
        <v>1.732067857142857</v>
      </c>
      <c r="EO101">
        <v>1.6007375</v>
      </c>
      <c r="EP101">
        <v>15.18685357142857</v>
      </c>
      <c r="EQ101">
        <v>13.96589642857143</v>
      </c>
      <c r="ER101">
        <v>1999.994285714286</v>
      </c>
      <c r="ES101">
        <v>0.9800034285714284</v>
      </c>
      <c r="ET101">
        <v>0.01999666428571428</v>
      </c>
      <c r="EU101">
        <v>0</v>
      </c>
      <c r="EV101">
        <v>177.9902857142857</v>
      </c>
      <c r="EW101">
        <v>5.00078</v>
      </c>
      <c r="EX101">
        <v>5614.125357142858</v>
      </c>
      <c r="EY101">
        <v>16379.58928571429</v>
      </c>
      <c r="EZ101">
        <v>42.74975</v>
      </c>
      <c r="FA101">
        <v>44.41042857142856</v>
      </c>
      <c r="FB101">
        <v>43.20957142857142</v>
      </c>
      <c r="FC101">
        <v>43.47739285714285</v>
      </c>
      <c r="FD101">
        <v>43.50632142857142</v>
      </c>
      <c r="FE101">
        <v>1955.104285714286</v>
      </c>
      <c r="FF101">
        <v>39.89000000000001</v>
      </c>
      <c r="FG101">
        <v>0</v>
      </c>
      <c r="FH101">
        <v>1686161937.8</v>
      </c>
      <c r="FI101">
        <v>0</v>
      </c>
      <c r="FJ101">
        <v>31.07667989796595</v>
      </c>
      <c r="FK101">
        <v>0.343911465335123</v>
      </c>
      <c r="FL101">
        <v>-52.18057133158965</v>
      </c>
      <c r="FM101">
        <v>33581.71968157424</v>
      </c>
      <c r="FN101">
        <v>15</v>
      </c>
      <c r="FO101">
        <v>1686237652.1</v>
      </c>
      <c r="FP101" t="s">
        <v>431</v>
      </c>
      <c r="FQ101">
        <v>1686237637.6</v>
      </c>
      <c r="FR101">
        <v>1686237652.1</v>
      </c>
      <c r="FS101">
        <v>1</v>
      </c>
      <c r="FT101">
        <v>0.184</v>
      </c>
      <c r="FU101">
        <v>-0.079</v>
      </c>
      <c r="FV101">
        <v>-1.228</v>
      </c>
      <c r="FW101">
        <v>-0.379</v>
      </c>
      <c r="FX101">
        <v>962</v>
      </c>
      <c r="FY101">
        <v>1</v>
      </c>
      <c r="FZ101">
        <v>0.05</v>
      </c>
      <c r="GA101">
        <v>0.15</v>
      </c>
      <c r="GB101">
        <v>-4.540624511645295</v>
      </c>
      <c r="GC101">
        <v>-0.02854565093357171</v>
      </c>
      <c r="GD101">
        <v>34.12171900031026</v>
      </c>
      <c r="GE101">
        <v>1</v>
      </c>
      <c r="GF101">
        <v>0.8709526009744138</v>
      </c>
      <c r="GG101">
        <v>0.003264706850291636</v>
      </c>
      <c r="GH101">
        <v>0.6622513392047665</v>
      </c>
      <c r="GI101">
        <v>1</v>
      </c>
      <c r="GJ101">
        <v>2</v>
      </c>
      <c r="GK101">
        <v>2</v>
      </c>
      <c r="GL101" t="s">
        <v>432</v>
      </c>
      <c r="GM101">
        <v>3.10171</v>
      </c>
      <c r="GN101">
        <v>2.75809</v>
      </c>
      <c r="GO101">
        <v>0.148598</v>
      </c>
      <c r="GP101">
        <v>0.152753</v>
      </c>
      <c r="GQ101">
        <v>0.0935322</v>
      </c>
      <c r="GR101">
        <v>0.08758779999999999</v>
      </c>
      <c r="GS101">
        <v>21857</v>
      </c>
      <c r="GT101">
        <v>21386.1</v>
      </c>
      <c r="GU101">
        <v>26226.3</v>
      </c>
      <c r="GV101">
        <v>25590.1</v>
      </c>
      <c r="GW101">
        <v>38157.7</v>
      </c>
      <c r="GX101">
        <v>35388.1</v>
      </c>
      <c r="GY101">
        <v>45860.7</v>
      </c>
      <c r="GZ101">
        <v>41960</v>
      </c>
      <c r="HA101">
        <v>1.86085</v>
      </c>
      <c r="HB101">
        <v>1.7906</v>
      </c>
      <c r="HC101">
        <v>0.0347495</v>
      </c>
      <c r="HD101">
        <v>0</v>
      </c>
      <c r="HE101">
        <v>27.4379</v>
      </c>
      <c r="HF101">
        <v>999.9</v>
      </c>
      <c r="HG101">
        <v>32.5</v>
      </c>
      <c r="HH101">
        <v>39.2</v>
      </c>
      <c r="HI101">
        <v>25.5565</v>
      </c>
      <c r="HJ101">
        <v>62.0978</v>
      </c>
      <c r="HK101">
        <v>28.149</v>
      </c>
      <c r="HL101">
        <v>1</v>
      </c>
      <c r="HM101">
        <v>0.33159</v>
      </c>
      <c r="HN101">
        <v>3.34749</v>
      </c>
      <c r="HO101">
        <v>20.2736</v>
      </c>
      <c r="HP101">
        <v>5.2104</v>
      </c>
      <c r="HQ101">
        <v>11.98</v>
      </c>
      <c r="HR101">
        <v>4.9629</v>
      </c>
      <c r="HS101">
        <v>3.27393</v>
      </c>
      <c r="HT101">
        <v>9999</v>
      </c>
      <c r="HU101">
        <v>9999</v>
      </c>
      <c r="HV101">
        <v>9999</v>
      </c>
      <c r="HW101">
        <v>63.1</v>
      </c>
      <c r="HX101">
        <v>1.86389</v>
      </c>
      <c r="HY101">
        <v>1.86014</v>
      </c>
      <c r="HZ101">
        <v>1.85843</v>
      </c>
      <c r="IA101">
        <v>1.85975</v>
      </c>
      <c r="IB101">
        <v>1.85974</v>
      </c>
      <c r="IC101">
        <v>1.85837</v>
      </c>
      <c r="ID101">
        <v>1.85745</v>
      </c>
      <c r="IE101">
        <v>1.85227</v>
      </c>
      <c r="IF101">
        <v>0</v>
      </c>
      <c r="IG101">
        <v>0</v>
      </c>
      <c r="IH101">
        <v>0</v>
      </c>
      <c r="II101">
        <v>0</v>
      </c>
      <c r="IJ101" t="s">
        <v>433</v>
      </c>
      <c r="IK101" t="s">
        <v>434</v>
      </c>
      <c r="IL101" t="s">
        <v>435</v>
      </c>
      <c r="IM101" t="s">
        <v>435</v>
      </c>
      <c r="IN101" t="s">
        <v>435</v>
      </c>
      <c r="IO101" t="s">
        <v>435</v>
      </c>
      <c r="IP101">
        <v>0</v>
      </c>
      <c r="IQ101">
        <v>100</v>
      </c>
      <c r="IR101">
        <v>100</v>
      </c>
      <c r="IS101">
        <v>-1.761</v>
      </c>
      <c r="IT101">
        <v>-0.4195</v>
      </c>
      <c r="IU101">
        <v>-0.978965299820194</v>
      </c>
      <c r="IV101">
        <v>-0.0009990091014681097</v>
      </c>
      <c r="IW101">
        <v>2.104149348677739E-07</v>
      </c>
      <c r="IX101">
        <v>-7.744919442628664E-11</v>
      </c>
      <c r="IY101">
        <v>-0.2997322961878402</v>
      </c>
      <c r="IZ101">
        <v>-0.02716134682049196</v>
      </c>
      <c r="JA101">
        <v>0.00140419417660109</v>
      </c>
      <c r="JB101">
        <v>-1.682636133130545E-05</v>
      </c>
      <c r="JC101">
        <v>3</v>
      </c>
      <c r="JD101">
        <v>2001</v>
      </c>
      <c r="JE101">
        <v>1</v>
      </c>
      <c r="JF101">
        <v>25</v>
      </c>
      <c r="JG101">
        <v>-1261.7</v>
      </c>
      <c r="JH101">
        <v>-1261.9</v>
      </c>
      <c r="JI101">
        <v>2.20703</v>
      </c>
      <c r="JJ101">
        <v>2.6416</v>
      </c>
      <c r="JK101">
        <v>1.49658</v>
      </c>
      <c r="JL101">
        <v>2.38403</v>
      </c>
      <c r="JM101">
        <v>1.54907</v>
      </c>
      <c r="JN101">
        <v>2.4585</v>
      </c>
      <c r="JO101">
        <v>41.7961</v>
      </c>
      <c r="JP101">
        <v>14.4035</v>
      </c>
      <c r="JQ101">
        <v>18</v>
      </c>
      <c r="JR101">
        <v>494.096</v>
      </c>
      <c r="JS101">
        <v>463.387</v>
      </c>
      <c r="JT101">
        <v>23.3337</v>
      </c>
      <c r="JU101">
        <v>31.3302</v>
      </c>
      <c r="JV101">
        <v>30.0004</v>
      </c>
      <c r="JW101">
        <v>31.3506</v>
      </c>
      <c r="JX101">
        <v>31.2973</v>
      </c>
      <c r="JY101">
        <v>44.4179</v>
      </c>
      <c r="JZ101">
        <v>27.3781</v>
      </c>
      <c r="KA101">
        <v>0</v>
      </c>
      <c r="KB101">
        <v>23.3357</v>
      </c>
      <c r="KC101">
        <v>959.157</v>
      </c>
      <c r="KD101">
        <v>17.7954</v>
      </c>
      <c r="KE101">
        <v>100.22</v>
      </c>
      <c r="KF101">
        <v>99.8154</v>
      </c>
    </row>
    <row r="102" spans="1:292">
      <c r="A102">
        <v>82</v>
      </c>
      <c r="B102">
        <v>1686161942.6</v>
      </c>
      <c r="C102">
        <v>1577.099999904633</v>
      </c>
      <c r="D102" t="s">
        <v>597</v>
      </c>
      <c r="E102" t="s">
        <v>598</v>
      </c>
      <c r="F102">
        <v>5</v>
      </c>
      <c r="G102" t="s">
        <v>428</v>
      </c>
      <c r="H102">
        <v>1686161935.081481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K102*DK102*100.0/(AV102*EE102),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K102*DK102*100.0/(AV102*EE102),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957.4121432593676</v>
      </c>
      <c r="AJ102">
        <v>926.5806000000002</v>
      </c>
      <c r="AK102">
        <v>3.369092882810104</v>
      </c>
      <c r="AL102">
        <v>66.65959030394622</v>
      </c>
      <c r="AM102">
        <f>(AO102 - AN102 + DX102*1E3/(8.314*(DZ102+273.15)) * AQ102/DW102 * AP102) * DW102/(100*DK102) * 1000/(1000 - AO102)</f>
        <v>0</v>
      </c>
      <c r="AN102">
        <v>17.73482991230819</v>
      </c>
      <c r="AO102">
        <v>19.15098727272727</v>
      </c>
      <c r="AP102">
        <v>-2.209363188659616E-05</v>
      </c>
      <c r="AQ102">
        <v>105.1270775011947</v>
      </c>
      <c r="AR102">
        <v>0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429</v>
      </c>
      <c r="AX102" t="s">
        <v>429</v>
      </c>
      <c r="AY102">
        <v>0</v>
      </c>
      <c r="AZ102">
        <v>0</v>
      </c>
      <c r="BA102">
        <f>1-AY102/AZ102</f>
        <v>0</v>
      </c>
      <c r="BB102">
        <v>0</v>
      </c>
      <c r="BC102" t="s">
        <v>429</v>
      </c>
      <c r="BD102" t="s">
        <v>429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429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1.65</v>
      </c>
      <c r="DL102">
        <v>0.5</v>
      </c>
      <c r="DM102" t="s">
        <v>430</v>
      </c>
      <c r="DN102">
        <v>2</v>
      </c>
      <c r="DO102" t="b">
        <v>1</v>
      </c>
      <c r="DP102">
        <v>1686161935.081481</v>
      </c>
      <c r="DQ102">
        <v>885.4798888888889</v>
      </c>
      <c r="DR102">
        <v>925.8560370370369</v>
      </c>
      <c r="DS102">
        <v>19.16604814814815</v>
      </c>
      <c r="DT102">
        <v>17.72814444444444</v>
      </c>
      <c r="DU102">
        <v>887.2335925925926</v>
      </c>
      <c r="DV102">
        <v>19.58552962962963</v>
      </c>
      <c r="DW102">
        <v>500.0158888888888</v>
      </c>
      <c r="DX102">
        <v>90.32568148148148</v>
      </c>
      <c r="DY102">
        <v>0.1000230925925926</v>
      </c>
      <c r="DZ102">
        <v>26.80485555555556</v>
      </c>
      <c r="EA102">
        <v>27.99801111111111</v>
      </c>
      <c r="EB102">
        <v>999.9000000000001</v>
      </c>
      <c r="EC102">
        <v>0</v>
      </c>
      <c r="ED102">
        <v>0</v>
      </c>
      <c r="EE102">
        <v>10006.52777777778</v>
      </c>
      <c r="EF102">
        <v>0</v>
      </c>
      <c r="EG102">
        <v>1146.963703703704</v>
      </c>
      <c r="EH102">
        <v>-40.3761962962963</v>
      </c>
      <c r="EI102">
        <v>902.7825555555556</v>
      </c>
      <c r="EJ102">
        <v>942.5661481481482</v>
      </c>
      <c r="EK102">
        <v>1.437905185185185</v>
      </c>
      <c r="EL102">
        <v>925.8560370370369</v>
      </c>
      <c r="EM102">
        <v>17.72814444444444</v>
      </c>
      <c r="EN102">
        <v>1.731186666666667</v>
      </c>
      <c r="EO102">
        <v>1.601307407407407</v>
      </c>
      <c r="EP102">
        <v>15.17894444444445</v>
      </c>
      <c r="EQ102">
        <v>13.97137777777778</v>
      </c>
      <c r="ER102">
        <v>2000.011481481481</v>
      </c>
      <c r="ES102">
        <v>0.9800035555555554</v>
      </c>
      <c r="ET102">
        <v>0.01999654444444444</v>
      </c>
      <c r="EU102">
        <v>0</v>
      </c>
      <c r="EV102">
        <v>178.228962962963</v>
      </c>
      <c r="EW102">
        <v>5.00078</v>
      </c>
      <c r="EX102">
        <v>5619.346296296296</v>
      </c>
      <c r="EY102">
        <v>16379.73333333333</v>
      </c>
      <c r="EZ102">
        <v>42.74748148148147</v>
      </c>
      <c r="FA102">
        <v>44.41633333333333</v>
      </c>
      <c r="FB102">
        <v>43.18033333333334</v>
      </c>
      <c r="FC102">
        <v>43.47429629629629</v>
      </c>
      <c r="FD102">
        <v>43.49270370370369</v>
      </c>
      <c r="FE102">
        <v>1955.121481481481</v>
      </c>
      <c r="FF102">
        <v>39.89000000000001</v>
      </c>
      <c r="FG102">
        <v>0</v>
      </c>
      <c r="FH102">
        <v>1686161942.6</v>
      </c>
      <c r="FI102">
        <v>0</v>
      </c>
      <c r="FJ102">
        <v>31.15472946824714</v>
      </c>
      <c r="FK102">
        <v>0.344839538615547</v>
      </c>
      <c r="FL102">
        <v>-52.36393910081487</v>
      </c>
      <c r="FM102">
        <v>33566.90875928746</v>
      </c>
      <c r="FN102">
        <v>15</v>
      </c>
      <c r="FO102">
        <v>1686237652.1</v>
      </c>
      <c r="FP102" t="s">
        <v>431</v>
      </c>
      <c r="FQ102">
        <v>1686237637.6</v>
      </c>
      <c r="FR102">
        <v>1686237652.1</v>
      </c>
      <c r="FS102">
        <v>1</v>
      </c>
      <c r="FT102">
        <v>0.184</v>
      </c>
      <c r="FU102">
        <v>-0.079</v>
      </c>
      <c r="FV102">
        <v>-1.228</v>
      </c>
      <c r="FW102">
        <v>-0.379</v>
      </c>
      <c r="FX102">
        <v>962</v>
      </c>
      <c r="FY102">
        <v>1</v>
      </c>
      <c r="FZ102">
        <v>0.05</v>
      </c>
      <c r="GA102">
        <v>0.15</v>
      </c>
      <c r="GB102">
        <v>-4.562249748451406</v>
      </c>
      <c r="GC102">
        <v>-0.02878804710327778</v>
      </c>
      <c r="GD102">
        <v>34.12271677552756</v>
      </c>
      <c r="GE102">
        <v>1</v>
      </c>
      <c r="GF102">
        <v>0.8712871992577471</v>
      </c>
      <c r="GG102">
        <v>0.003266984197954713</v>
      </c>
      <c r="GH102">
        <v>0.6621906354996694</v>
      </c>
      <c r="GI102">
        <v>1</v>
      </c>
      <c r="GJ102">
        <v>2</v>
      </c>
      <c r="GK102">
        <v>2</v>
      </c>
      <c r="GL102" t="s">
        <v>432</v>
      </c>
      <c r="GM102">
        <v>3.10186</v>
      </c>
      <c r="GN102">
        <v>2.7582</v>
      </c>
      <c r="GO102">
        <v>0.150384</v>
      </c>
      <c r="GP102">
        <v>0.154577</v>
      </c>
      <c r="GQ102">
        <v>0.0934865</v>
      </c>
      <c r="GR102">
        <v>0.0876059</v>
      </c>
      <c r="GS102">
        <v>21811</v>
      </c>
      <c r="GT102">
        <v>21339.8</v>
      </c>
      <c r="GU102">
        <v>26226.2</v>
      </c>
      <c r="GV102">
        <v>25589.9</v>
      </c>
      <c r="GW102">
        <v>38159.3</v>
      </c>
      <c r="GX102">
        <v>35387.1</v>
      </c>
      <c r="GY102">
        <v>45860.1</v>
      </c>
      <c r="GZ102">
        <v>41959.4</v>
      </c>
      <c r="HA102">
        <v>1.861</v>
      </c>
      <c r="HB102">
        <v>1.79042</v>
      </c>
      <c r="HC102">
        <v>0.0340864</v>
      </c>
      <c r="HD102">
        <v>0</v>
      </c>
      <c r="HE102">
        <v>27.4409</v>
      </c>
      <c r="HF102">
        <v>999.9</v>
      </c>
      <c r="HG102">
        <v>32.5</v>
      </c>
      <c r="HH102">
        <v>39.2</v>
      </c>
      <c r="HI102">
        <v>25.5538</v>
      </c>
      <c r="HJ102">
        <v>62.5278</v>
      </c>
      <c r="HK102">
        <v>28.145</v>
      </c>
      <c r="HL102">
        <v>1</v>
      </c>
      <c r="HM102">
        <v>0.332111</v>
      </c>
      <c r="HN102">
        <v>3.38016</v>
      </c>
      <c r="HO102">
        <v>20.2729</v>
      </c>
      <c r="HP102">
        <v>5.2104</v>
      </c>
      <c r="HQ102">
        <v>11.98</v>
      </c>
      <c r="HR102">
        <v>4.963</v>
      </c>
      <c r="HS102">
        <v>3.27403</v>
      </c>
      <c r="HT102">
        <v>9999</v>
      </c>
      <c r="HU102">
        <v>9999</v>
      </c>
      <c r="HV102">
        <v>9999</v>
      </c>
      <c r="HW102">
        <v>63.1</v>
      </c>
      <c r="HX102">
        <v>1.86389</v>
      </c>
      <c r="HY102">
        <v>1.86016</v>
      </c>
      <c r="HZ102">
        <v>1.85842</v>
      </c>
      <c r="IA102">
        <v>1.85975</v>
      </c>
      <c r="IB102">
        <v>1.85975</v>
      </c>
      <c r="IC102">
        <v>1.85837</v>
      </c>
      <c r="ID102">
        <v>1.85745</v>
      </c>
      <c r="IE102">
        <v>1.85228</v>
      </c>
      <c r="IF102">
        <v>0</v>
      </c>
      <c r="IG102">
        <v>0</v>
      </c>
      <c r="IH102">
        <v>0</v>
      </c>
      <c r="II102">
        <v>0</v>
      </c>
      <c r="IJ102" t="s">
        <v>433</v>
      </c>
      <c r="IK102" t="s">
        <v>434</v>
      </c>
      <c r="IL102" t="s">
        <v>435</v>
      </c>
      <c r="IM102" t="s">
        <v>435</v>
      </c>
      <c r="IN102" t="s">
        <v>435</v>
      </c>
      <c r="IO102" t="s">
        <v>435</v>
      </c>
      <c r="IP102">
        <v>0</v>
      </c>
      <c r="IQ102">
        <v>100</v>
      </c>
      <c r="IR102">
        <v>100</v>
      </c>
      <c r="IS102">
        <v>-1.774</v>
      </c>
      <c r="IT102">
        <v>-0.4196</v>
      </c>
      <c r="IU102">
        <v>-0.978965299820194</v>
      </c>
      <c r="IV102">
        <v>-0.0009990091014681097</v>
      </c>
      <c r="IW102">
        <v>2.104149348677739E-07</v>
      </c>
      <c r="IX102">
        <v>-7.744919442628664E-11</v>
      </c>
      <c r="IY102">
        <v>-0.2997322961878402</v>
      </c>
      <c r="IZ102">
        <v>-0.02716134682049196</v>
      </c>
      <c r="JA102">
        <v>0.00140419417660109</v>
      </c>
      <c r="JB102">
        <v>-1.682636133130545E-05</v>
      </c>
      <c r="JC102">
        <v>3</v>
      </c>
      <c r="JD102">
        <v>2001</v>
      </c>
      <c r="JE102">
        <v>1</v>
      </c>
      <c r="JF102">
        <v>25</v>
      </c>
      <c r="JG102">
        <v>-1261.6</v>
      </c>
      <c r="JH102">
        <v>-1261.8</v>
      </c>
      <c r="JI102">
        <v>2.24243</v>
      </c>
      <c r="JJ102">
        <v>2.63794</v>
      </c>
      <c r="JK102">
        <v>1.49658</v>
      </c>
      <c r="JL102">
        <v>2.38403</v>
      </c>
      <c r="JM102">
        <v>1.54907</v>
      </c>
      <c r="JN102">
        <v>2.4646</v>
      </c>
      <c r="JO102">
        <v>41.8223</v>
      </c>
      <c r="JP102">
        <v>14.3947</v>
      </c>
      <c r="JQ102">
        <v>18</v>
      </c>
      <c r="JR102">
        <v>494.213</v>
      </c>
      <c r="JS102">
        <v>463.302</v>
      </c>
      <c r="JT102">
        <v>23.3358</v>
      </c>
      <c r="JU102">
        <v>31.335</v>
      </c>
      <c r="JV102">
        <v>30.0005</v>
      </c>
      <c r="JW102">
        <v>31.3541</v>
      </c>
      <c r="JX102">
        <v>31.3008</v>
      </c>
      <c r="JY102">
        <v>45.0363</v>
      </c>
      <c r="JZ102">
        <v>27.3781</v>
      </c>
      <c r="KA102">
        <v>0</v>
      </c>
      <c r="KB102">
        <v>23.3325</v>
      </c>
      <c r="KC102">
        <v>972.655</v>
      </c>
      <c r="KD102">
        <v>17.8294</v>
      </c>
      <c r="KE102">
        <v>100.219</v>
      </c>
      <c r="KF102">
        <v>99.8142</v>
      </c>
    </row>
    <row r="103" spans="1:292">
      <c r="A103">
        <v>83</v>
      </c>
      <c r="B103">
        <v>1686161948.1</v>
      </c>
      <c r="C103">
        <v>1582.599999904633</v>
      </c>
      <c r="D103" t="s">
        <v>599</v>
      </c>
      <c r="E103" t="s">
        <v>600</v>
      </c>
      <c r="F103">
        <v>5</v>
      </c>
      <c r="G103" t="s">
        <v>428</v>
      </c>
      <c r="H103">
        <v>1686161940.637037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K103*DK103*100.0/(AV103*EE103),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K103*DK103*100.0/(AV103*EE103),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977.0524334582449</v>
      </c>
      <c r="AJ103">
        <v>945.7768666666658</v>
      </c>
      <c r="AK103">
        <v>3.515018930913901</v>
      </c>
      <c r="AL103">
        <v>66.65959030394622</v>
      </c>
      <c r="AM103">
        <f>(AO103 - AN103 + DX103*1E3/(8.314*(DZ103+273.15)) * AQ103/DW103 * AP103) * DW103/(100*DK103) * 1000/(1000 - AO103)</f>
        <v>0</v>
      </c>
      <c r="AN103">
        <v>17.73915208801531</v>
      </c>
      <c r="AO103">
        <v>19.13982303030302</v>
      </c>
      <c r="AP103">
        <v>-1.771539899600783E-05</v>
      </c>
      <c r="AQ103">
        <v>105.1270775011947</v>
      </c>
      <c r="AR103">
        <v>0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429</v>
      </c>
      <c r="AX103" t="s">
        <v>429</v>
      </c>
      <c r="AY103">
        <v>0</v>
      </c>
      <c r="AZ103">
        <v>0</v>
      </c>
      <c r="BA103">
        <f>1-AY103/AZ103</f>
        <v>0</v>
      </c>
      <c r="BB103">
        <v>0</v>
      </c>
      <c r="BC103" t="s">
        <v>429</v>
      </c>
      <c r="BD103" t="s">
        <v>429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429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1.65</v>
      </c>
      <c r="DL103">
        <v>0.5</v>
      </c>
      <c r="DM103" t="s">
        <v>430</v>
      </c>
      <c r="DN103">
        <v>2</v>
      </c>
      <c r="DO103" t="b">
        <v>1</v>
      </c>
      <c r="DP103">
        <v>1686161940.637037</v>
      </c>
      <c r="DQ103">
        <v>904.0867037037038</v>
      </c>
      <c r="DR103">
        <v>944.6395185185187</v>
      </c>
      <c r="DS103">
        <v>19.15464444444444</v>
      </c>
      <c r="DT103">
        <v>17.73505555555556</v>
      </c>
      <c r="DU103">
        <v>905.8555555555555</v>
      </c>
      <c r="DV103">
        <v>19.57421851851852</v>
      </c>
      <c r="DW103">
        <v>500.0317037037037</v>
      </c>
      <c r="DX103">
        <v>90.32576666666665</v>
      </c>
      <c r="DY103">
        <v>0.1000138592592592</v>
      </c>
      <c r="DZ103">
        <v>26.80584814814815</v>
      </c>
      <c r="EA103">
        <v>27.99970740740741</v>
      </c>
      <c r="EB103">
        <v>999.9000000000001</v>
      </c>
      <c r="EC103">
        <v>0</v>
      </c>
      <c r="ED103">
        <v>0</v>
      </c>
      <c r="EE103">
        <v>10009.47037037037</v>
      </c>
      <c r="EF103">
        <v>0</v>
      </c>
      <c r="EG103">
        <v>1147.588888888889</v>
      </c>
      <c r="EH103">
        <v>-40.55282222222223</v>
      </c>
      <c r="EI103">
        <v>921.7422592592593</v>
      </c>
      <c r="EJ103">
        <v>961.6953703703704</v>
      </c>
      <c r="EK103">
        <v>1.419584814814815</v>
      </c>
      <c r="EL103">
        <v>944.6395185185187</v>
      </c>
      <c r="EM103">
        <v>17.73505555555556</v>
      </c>
      <c r="EN103">
        <v>1.730157777777778</v>
      </c>
      <c r="EO103">
        <v>1.601932962962963</v>
      </c>
      <c r="EP103">
        <v>15.16968518518519</v>
      </c>
      <c r="EQ103">
        <v>13.9774</v>
      </c>
      <c r="ER103">
        <v>1999.996666666667</v>
      </c>
      <c r="ES103">
        <v>0.9800033333333332</v>
      </c>
      <c r="ET103">
        <v>0.01999676666666667</v>
      </c>
      <c r="EU103">
        <v>0</v>
      </c>
      <c r="EV103">
        <v>178.518</v>
      </c>
      <c r="EW103">
        <v>5.00078</v>
      </c>
      <c r="EX103">
        <v>5625.405555555556</v>
      </c>
      <c r="EY103">
        <v>16379.61481481482</v>
      </c>
      <c r="EZ103">
        <v>42.75214814814814</v>
      </c>
      <c r="FA103">
        <v>44.4255185185185</v>
      </c>
      <c r="FB103">
        <v>43.19425925925926</v>
      </c>
      <c r="FC103">
        <v>43.47429629629629</v>
      </c>
      <c r="FD103">
        <v>43.44648148148148</v>
      </c>
      <c r="FE103">
        <v>1955.106666666667</v>
      </c>
      <c r="FF103">
        <v>39.89000000000001</v>
      </c>
      <c r="FG103">
        <v>0</v>
      </c>
      <c r="FH103">
        <v>1686161948.6</v>
      </c>
      <c r="FI103">
        <v>0</v>
      </c>
      <c r="FJ103">
        <v>31.2524213288333</v>
      </c>
      <c r="FK103">
        <v>0.3460014643563984</v>
      </c>
      <c r="FL103">
        <v>-52.59275618280508</v>
      </c>
      <c r="FM103">
        <v>33548.42212189796</v>
      </c>
      <c r="FN103">
        <v>15</v>
      </c>
      <c r="FO103">
        <v>1686237652.1</v>
      </c>
      <c r="FP103" t="s">
        <v>431</v>
      </c>
      <c r="FQ103">
        <v>1686237637.6</v>
      </c>
      <c r="FR103">
        <v>1686237652.1</v>
      </c>
      <c r="FS103">
        <v>1</v>
      </c>
      <c r="FT103">
        <v>0.184</v>
      </c>
      <c r="FU103">
        <v>-0.079</v>
      </c>
      <c r="FV103">
        <v>-1.228</v>
      </c>
      <c r="FW103">
        <v>-0.379</v>
      </c>
      <c r="FX103">
        <v>962</v>
      </c>
      <c r="FY103">
        <v>1</v>
      </c>
      <c r="FZ103">
        <v>0.05</v>
      </c>
      <c r="GA103">
        <v>0.15</v>
      </c>
      <c r="GB103">
        <v>-4.580247178482408</v>
      </c>
      <c r="GC103">
        <v>-0.02899003010125712</v>
      </c>
      <c r="GD103">
        <v>34.12386309786008</v>
      </c>
      <c r="GE103">
        <v>1</v>
      </c>
      <c r="GF103">
        <v>0.871552124227878</v>
      </c>
      <c r="GG103">
        <v>0.00326874257210516</v>
      </c>
      <c r="GH103">
        <v>0.6621338776092319</v>
      </c>
      <c r="GI103">
        <v>1</v>
      </c>
      <c r="GJ103">
        <v>2</v>
      </c>
      <c r="GK103">
        <v>2</v>
      </c>
      <c r="GL103" t="s">
        <v>432</v>
      </c>
      <c r="GM103">
        <v>3.10183</v>
      </c>
      <c r="GN103">
        <v>2.75816</v>
      </c>
      <c r="GO103">
        <v>0.152393</v>
      </c>
      <c r="GP103">
        <v>0.156542</v>
      </c>
      <c r="GQ103">
        <v>0.0934498</v>
      </c>
      <c r="GR103">
        <v>0.087699</v>
      </c>
      <c r="GS103">
        <v>21759.1</v>
      </c>
      <c r="GT103">
        <v>21290.2</v>
      </c>
      <c r="GU103">
        <v>26225.8</v>
      </c>
      <c r="GV103">
        <v>25589.9</v>
      </c>
      <c r="GW103">
        <v>38160.8</v>
      </c>
      <c r="GX103">
        <v>35383.8</v>
      </c>
      <c r="GY103">
        <v>45859.7</v>
      </c>
      <c r="GZ103">
        <v>41959.4</v>
      </c>
      <c r="HA103">
        <v>1.86103</v>
      </c>
      <c r="HB103">
        <v>1.79053</v>
      </c>
      <c r="HC103">
        <v>0.0339076</v>
      </c>
      <c r="HD103">
        <v>0</v>
      </c>
      <c r="HE103">
        <v>27.4432</v>
      </c>
      <c r="HF103">
        <v>999.9</v>
      </c>
      <c r="HG103">
        <v>32.5</v>
      </c>
      <c r="HH103">
        <v>39.2</v>
      </c>
      <c r="HI103">
        <v>25.56</v>
      </c>
      <c r="HJ103">
        <v>62.0178</v>
      </c>
      <c r="HK103">
        <v>28.133</v>
      </c>
      <c r="HL103">
        <v>1</v>
      </c>
      <c r="HM103">
        <v>0.33253</v>
      </c>
      <c r="HN103">
        <v>3.38228</v>
      </c>
      <c r="HO103">
        <v>20.273</v>
      </c>
      <c r="HP103">
        <v>5.2116</v>
      </c>
      <c r="HQ103">
        <v>11.98</v>
      </c>
      <c r="HR103">
        <v>4.96305</v>
      </c>
      <c r="HS103">
        <v>3.2741</v>
      </c>
      <c r="HT103">
        <v>9999</v>
      </c>
      <c r="HU103">
        <v>9999</v>
      </c>
      <c r="HV103">
        <v>9999</v>
      </c>
      <c r="HW103">
        <v>63.1</v>
      </c>
      <c r="HX103">
        <v>1.86393</v>
      </c>
      <c r="HY103">
        <v>1.86014</v>
      </c>
      <c r="HZ103">
        <v>1.85843</v>
      </c>
      <c r="IA103">
        <v>1.85975</v>
      </c>
      <c r="IB103">
        <v>1.85977</v>
      </c>
      <c r="IC103">
        <v>1.85837</v>
      </c>
      <c r="ID103">
        <v>1.85745</v>
      </c>
      <c r="IE103">
        <v>1.85229</v>
      </c>
      <c r="IF103">
        <v>0</v>
      </c>
      <c r="IG103">
        <v>0</v>
      </c>
      <c r="IH103">
        <v>0</v>
      </c>
      <c r="II103">
        <v>0</v>
      </c>
      <c r="IJ103" t="s">
        <v>433</v>
      </c>
      <c r="IK103" t="s">
        <v>434</v>
      </c>
      <c r="IL103" t="s">
        <v>435</v>
      </c>
      <c r="IM103" t="s">
        <v>435</v>
      </c>
      <c r="IN103" t="s">
        <v>435</v>
      </c>
      <c r="IO103" t="s">
        <v>435</v>
      </c>
      <c r="IP103">
        <v>0</v>
      </c>
      <c r="IQ103">
        <v>100</v>
      </c>
      <c r="IR103">
        <v>100</v>
      </c>
      <c r="IS103">
        <v>-1.79</v>
      </c>
      <c r="IT103">
        <v>-0.4197</v>
      </c>
      <c r="IU103">
        <v>-0.978965299820194</v>
      </c>
      <c r="IV103">
        <v>-0.0009990091014681097</v>
      </c>
      <c r="IW103">
        <v>2.104149348677739E-07</v>
      </c>
      <c r="IX103">
        <v>-7.744919442628664E-11</v>
      </c>
      <c r="IY103">
        <v>-0.2997322961878402</v>
      </c>
      <c r="IZ103">
        <v>-0.02716134682049196</v>
      </c>
      <c r="JA103">
        <v>0.00140419417660109</v>
      </c>
      <c r="JB103">
        <v>-1.682636133130545E-05</v>
      </c>
      <c r="JC103">
        <v>3</v>
      </c>
      <c r="JD103">
        <v>2001</v>
      </c>
      <c r="JE103">
        <v>1</v>
      </c>
      <c r="JF103">
        <v>25</v>
      </c>
      <c r="JG103">
        <v>-1261.5</v>
      </c>
      <c r="JH103">
        <v>-1261.7</v>
      </c>
      <c r="JI103">
        <v>2.27295</v>
      </c>
      <c r="JJ103">
        <v>2.6355</v>
      </c>
      <c r="JK103">
        <v>1.49658</v>
      </c>
      <c r="JL103">
        <v>2.38403</v>
      </c>
      <c r="JM103">
        <v>1.54907</v>
      </c>
      <c r="JN103">
        <v>2.44751</v>
      </c>
      <c r="JO103">
        <v>41.8223</v>
      </c>
      <c r="JP103">
        <v>14.3947</v>
      </c>
      <c r="JQ103">
        <v>18</v>
      </c>
      <c r="JR103">
        <v>494.261</v>
      </c>
      <c r="JS103">
        <v>463.393</v>
      </c>
      <c r="JT103">
        <v>23.3355</v>
      </c>
      <c r="JU103">
        <v>31.3395</v>
      </c>
      <c r="JV103">
        <v>30.0004</v>
      </c>
      <c r="JW103">
        <v>31.3585</v>
      </c>
      <c r="JX103">
        <v>31.3045</v>
      </c>
      <c r="JY103">
        <v>45.7259</v>
      </c>
      <c r="JZ103">
        <v>27.0837</v>
      </c>
      <c r="KA103">
        <v>0</v>
      </c>
      <c r="KB103">
        <v>23.3362</v>
      </c>
      <c r="KC103">
        <v>992.829</v>
      </c>
      <c r="KD103">
        <v>17.8608</v>
      </c>
      <c r="KE103">
        <v>100.218</v>
      </c>
      <c r="KF103">
        <v>99.8142</v>
      </c>
    </row>
    <row r="104" spans="1:292">
      <c r="A104">
        <v>84</v>
      </c>
      <c r="B104">
        <v>1686161952.6</v>
      </c>
      <c r="C104">
        <v>1587.099999904633</v>
      </c>
      <c r="D104" t="s">
        <v>601</v>
      </c>
      <c r="E104" t="s">
        <v>602</v>
      </c>
      <c r="F104">
        <v>5</v>
      </c>
      <c r="G104" t="s">
        <v>428</v>
      </c>
      <c r="H104">
        <v>1686161945.081481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K104*DK104*100.0/(AV104*EE104),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K104*DK104*100.0/(AV104*EE104),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992.5463193944357</v>
      </c>
      <c r="AJ104">
        <v>961.254242424242</v>
      </c>
      <c r="AK104">
        <v>3.441468680496483</v>
      </c>
      <c r="AL104">
        <v>66.65959030394622</v>
      </c>
      <c r="AM104">
        <f>(AO104 - AN104 + DX104*1E3/(8.314*(DZ104+273.15)) * AQ104/DW104 * AP104) * DW104/(100*DK104) * 1000/(1000 - AO104)</f>
        <v>0</v>
      </c>
      <c r="AN104">
        <v>17.80824776397614</v>
      </c>
      <c r="AO104">
        <v>19.1469103030303</v>
      </c>
      <c r="AP104">
        <v>1.153182473012052E-05</v>
      </c>
      <c r="AQ104">
        <v>105.1270775011947</v>
      </c>
      <c r="AR104">
        <v>0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429</v>
      </c>
      <c r="AX104" t="s">
        <v>429</v>
      </c>
      <c r="AY104">
        <v>0</v>
      </c>
      <c r="AZ104">
        <v>0</v>
      </c>
      <c r="BA104">
        <f>1-AY104/AZ104</f>
        <v>0</v>
      </c>
      <c r="BB104">
        <v>0</v>
      </c>
      <c r="BC104" t="s">
        <v>429</v>
      </c>
      <c r="BD104" t="s">
        <v>429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429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1.65</v>
      </c>
      <c r="DL104">
        <v>0.5</v>
      </c>
      <c r="DM104" t="s">
        <v>430</v>
      </c>
      <c r="DN104">
        <v>2</v>
      </c>
      <c r="DO104" t="b">
        <v>1</v>
      </c>
      <c r="DP104">
        <v>1686161945.081481</v>
      </c>
      <c r="DQ104">
        <v>919.0685925925927</v>
      </c>
      <c r="DR104">
        <v>959.7154074074076</v>
      </c>
      <c r="DS104">
        <v>19.14740370370371</v>
      </c>
      <c r="DT104">
        <v>17.75910740740741</v>
      </c>
      <c r="DU104">
        <v>920.8495185185185</v>
      </c>
      <c r="DV104">
        <v>19.56703333333333</v>
      </c>
      <c r="DW104">
        <v>500.0125925925925</v>
      </c>
      <c r="DX104">
        <v>90.32536296296294</v>
      </c>
      <c r="DY104">
        <v>0.1000006518518519</v>
      </c>
      <c r="DZ104">
        <v>26.80818888888889</v>
      </c>
      <c r="EA104">
        <v>27.9993</v>
      </c>
      <c r="EB104">
        <v>999.9000000000001</v>
      </c>
      <c r="EC104">
        <v>0</v>
      </c>
      <c r="ED104">
        <v>0</v>
      </c>
      <c r="EE104">
        <v>10006.2962962963</v>
      </c>
      <c r="EF104">
        <v>0</v>
      </c>
      <c r="EG104">
        <v>1149.166666666667</v>
      </c>
      <c r="EH104">
        <v>-40.64684074074074</v>
      </c>
      <c r="EI104">
        <v>937.0098888888889</v>
      </c>
      <c r="EJ104">
        <v>977.0678888888887</v>
      </c>
      <c r="EK104">
        <v>1.388287777777778</v>
      </c>
      <c r="EL104">
        <v>959.7154074074076</v>
      </c>
      <c r="EM104">
        <v>17.75910740740741</v>
      </c>
      <c r="EN104">
        <v>1.729496296296296</v>
      </c>
      <c r="EO104">
        <v>1.604097777777777</v>
      </c>
      <c r="EP104">
        <v>15.16373703703704</v>
      </c>
      <c r="EQ104">
        <v>13.9982</v>
      </c>
      <c r="ER104">
        <v>2000.008888888889</v>
      </c>
      <c r="ES104">
        <v>0.9800034444444443</v>
      </c>
      <c r="ET104">
        <v>0.01999665555555556</v>
      </c>
      <c r="EU104">
        <v>0</v>
      </c>
      <c r="EV104">
        <v>178.6712962962963</v>
      </c>
      <c r="EW104">
        <v>5.00078</v>
      </c>
      <c r="EX104">
        <v>5631.228518518518</v>
      </c>
      <c r="EY104">
        <v>16379.71481481481</v>
      </c>
      <c r="EZ104">
        <v>42.75677777777778</v>
      </c>
      <c r="FA104">
        <v>44.4278148148148</v>
      </c>
      <c r="FB104">
        <v>43.20359259259259</v>
      </c>
      <c r="FC104">
        <v>43.47888888888888</v>
      </c>
      <c r="FD104">
        <v>43.45814814814815</v>
      </c>
      <c r="FE104">
        <v>1955.118888888889</v>
      </c>
      <c r="FF104">
        <v>39.89000000000001</v>
      </c>
      <c r="FG104">
        <v>0</v>
      </c>
      <c r="FH104">
        <v>1686161952.8</v>
      </c>
      <c r="FI104">
        <v>0</v>
      </c>
      <c r="FJ104">
        <v>31.32077693477974</v>
      </c>
      <c r="FK104">
        <v>0.3468143811200293</v>
      </c>
      <c r="FL104">
        <v>-52.75266306809866</v>
      </c>
      <c r="FM104">
        <v>33535.49969400715</v>
      </c>
      <c r="FN104">
        <v>15</v>
      </c>
      <c r="FO104">
        <v>1686237652.1</v>
      </c>
      <c r="FP104" t="s">
        <v>431</v>
      </c>
      <c r="FQ104">
        <v>1686237637.6</v>
      </c>
      <c r="FR104">
        <v>1686237652.1</v>
      </c>
      <c r="FS104">
        <v>1</v>
      </c>
      <c r="FT104">
        <v>0.184</v>
      </c>
      <c r="FU104">
        <v>-0.079</v>
      </c>
      <c r="FV104">
        <v>-1.228</v>
      </c>
      <c r="FW104">
        <v>-0.379</v>
      </c>
      <c r="FX104">
        <v>962</v>
      </c>
      <c r="FY104">
        <v>1</v>
      </c>
      <c r="FZ104">
        <v>0.05</v>
      </c>
      <c r="GA104">
        <v>0.15</v>
      </c>
      <c r="GB104">
        <v>-4.598135533633442</v>
      </c>
      <c r="GC104">
        <v>-0.02919074896227252</v>
      </c>
      <c r="GD104">
        <v>34.12490188134161</v>
      </c>
      <c r="GE104">
        <v>1</v>
      </c>
      <c r="GF104">
        <v>0.8717908439862135</v>
      </c>
      <c r="GG104">
        <v>0.003270188963675627</v>
      </c>
      <c r="GH104">
        <v>0.6620573831254395</v>
      </c>
      <c r="GI104">
        <v>1</v>
      </c>
      <c r="GJ104">
        <v>2</v>
      </c>
      <c r="GK104">
        <v>2</v>
      </c>
      <c r="GL104" t="s">
        <v>432</v>
      </c>
      <c r="GM104">
        <v>3.10177</v>
      </c>
      <c r="GN104">
        <v>2.758</v>
      </c>
      <c r="GO104">
        <v>0.153995</v>
      </c>
      <c r="GP104">
        <v>0.158063</v>
      </c>
      <c r="GQ104">
        <v>0.0934827</v>
      </c>
      <c r="GR104">
        <v>0.0879629</v>
      </c>
      <c r="GS104">
        <v>21718</v>
      </c>
      <c r="GT104">
        <v>21251.7</v>
      </c>
      <c r="GU104">
        <v>26225.8</v>
      </c>
      <c r="GV104">
        <v>25589.8</v>
      </c>
      <c r="GW104">
        <v>38159.6</v>
      </c>
      <c r="GX104">
        <v>35373.5</v>
      </c>
      <c r="GY104">
        <v>45859.7</v>
      </c>
      <c r="GZ104">
        <v>41959.2</v>
      </c>
      <c r="HA104">
        <v>1.86105</v>
      </c>
      <c r="HB104">
        <v>1.79062</v>
      </c>
      <c r="HC104">
        <v>0.0347942</v>
      </c>
      <c r="HD104">
        <v>0</v>
      </c>
      <c r="HE104">
        <v>27.4444</v>
      </c>
      <c r="HF104">
        <v>999.9</v>
      </c>
      <c r="HG104">
        <v>32.5</v>
      </c>
      <c r="HH104">
        <v>39.2</v>
      </c>
      <c r="HI104">
        <v>25.559</v>
      </c>
      <c r="HJ104">
        <v>62.2178</v>
      </c>
      <c r="HK104">
        <v>28.113</v>
      </c>
      <c r="HL104">
        <v>1</v>
      </c>
      <c r="HM104">
        <v>0.332769</v>
      </c>
      <c r="HN104">
        <v>3.37838</v>
      </c>
      <c r="HO104">
        <v>20.2728</v>
      </c>
      <c r="HP104">
        <v>5.2104</v>
      </c>
      <c r="HQ104">
        <v>11.98</v>
      </c>
      <c r="HR104">
        <v>4.96285</v>
      </c>
      <c r="HS104">
        <v>3.27387</v>
      </c>
      <c r="HT104">
        <v>9999</v>
      </c>
      <c r="HU104">
        <v>9999</v>
      </c>
      <c r="HV104">
        <v>9999</v>
      </c>
      <c r="HW104">
        <v>63.1</v>
      </c>
      <c r="HX104">
        <v>1.86394</v>
      </c>
      <c r="HY104">
        <v>1.86017</v>
      </c>
      <c r="HZ104">
        <v>1.85844</v>
      </c>
      <c r="IA104">
        <v>1.85976</v>
      </c>
      <c r="IB104">
        <v>1.85976</v>
      </c>
      <c r="IC104">
        <v>1.85837</v>
      </c>
      <c r="ID104">
        <v>1.85745</v>
      </c>
      <c r="IE104">
        <v>1.85234</v>
      </c>
      <c r="IF104">
        <v>0</v>
      </c>
      <c r="IG104">
        <v>0</v>
      </c>
      <c r="IH104">
        <v>0</v>
      </c>
      <c r="II104">
        <v>0</v>
      </c>
      <c r="IJ104" t="s">
        <v>433</v>
      </c>
      <c r="IK104" t="s">
        <v>434</v>
      </c>
      <c r="IL104" t="s">
        <v>435</v>
      </c>
      <c r="IM104" t="s">
        <v>435</v>
      </c>
      <c r="IN104" t="s">
        <v>435</v>
      </c>
      <c r="IO104" t="s">
        <v>435</v>
      </c>
      <c r="IP104">
        <v>0</v>
      </c>
      <c r="IQ104">
        <v>100</v>
      </c>
      <c r="IR104">
        <v>100</v>
      </c>
      <c r="IS104">
        <v>-1.801</v>
      </c>
      <c r="IT104">
        <v>-0.4196</v>
      </c>
      <c r="IU104">
        <v>-0.978965299820194</v>
      </c>
      <c r="IV104">
        <v>-0.0009990091014681097</v>
      </c>
      <c r="IW104">
        <v>2.104149348677739E-07</v>
      </c>
      <c r="IX104">
        <v>-7.744919442628664E-11</v>
      </c>
      <c r="IY104">
        <v>-0.2997322961878402</v>
      </c>
      <c r="IZ104">
        <v>-0.02716134682049196</v>
      </c>
      <c r="JA104">
        <v>0.00140419417660109</v>
      </c>
      <c r="JB104">
        <v>-1.682636133130545E-05</v>
      </c>
      <c r="JC104">
        <v>3</v>
      </c>
      <c r="JD104">
        <v>2001</v>
      </c>
      <c r="JE104">
        <v>1</v>
      </c>
      <c r="JF104">
        <v>25</v>
      </c>
      <c r="JG104">
        <v>-1261.4</v>
      </c>
      <c r="JH104">
        <v>-1261.7</v>
      </c>
      <c r="JI104">
        <v>2.30347</v>
      </c>
      <c r="JJ104">
        <v>2.63428</v>
      </c>
      <c r="JK104">
        <v>1.49658</v>
      </c>
      <c r="JL104">
        <v>2.38403</v>
      </c>
      <c r="JM104">
        <v>1.54907</v>
      </c>
      <c r="JN104">
        <v>2.39746</v>
      </c>
      <c r="JO104">
        <v>41.8223</v>
      </c>
      <c r="JP104">
        <v>14.3947</v>
      </c>
      <c r="JQ104">
        <v>18</v>
      </c>
      <c r="JR104">
        <v>494.299</v>
      </c>
      <c r="JS104">
        <v>463.485</v>
      </c>
      <c r="JT104">
        <v>23.3364</v>
      </c>
      <c r="JU104">
        <v>31.344</v>
      </c>
      <c r="JV104">
        <v>30.0004</v>
      </c>
      <c r="JW104">
        <v>31.3616</v>
      </c>
      <c r="JX104">
        <v>31.3082</v>
      </c>
      <c r="JY104">
        <v>46.2674</v>
      </c>
      <c r="JZ104">
        <v>27.0837</v>
      </c>
      <c r="KA104">
        <v>0</v>
      </c>
      <c r="KB104">
        <v>23.3362</v>
      </c>
      <c r="KC104">
        <v>1006.3</v>
      </c>
      <c r="KD104">
        <v>17.8673</v>
      </c>
      <c r="KE104">
        <v>100.218</v>
      </c>
      <c r="KF104">
        <v>99.8138</v>
      </c>
    </row>
    <row r="105" spans="1:292">
      <c r="A105">
        <v>85</v>
      </c>
      <c r="B105">
        <v>1686161957.6</v>
      </c>
      <c r="C105">
        <v>1592.099999904633</v>
      </c>
      <c r="D105" t="s">
        <v>603</v>
      </c>
      <c r="E105" t="s">
        <v>604</v>
      </c>
      <c r="F105">
        <v>5</v>
      </c>
      <c r="G105" t="s">
        <v>428</v>
      </c>
      <c r="H105">
        <v>1686161949.796428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K105*DK105*100.0/(AV105*EE105),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K105*DK105*100.0/(AV105*EE105),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1009.17959203387</v>
      </c>
      <c r="AJ105">
        <v>978.3074909090906</v>
      </c>
      <c r="AK105">
        <v>3.396385266746936</v>
      </c>
      <c r="AL105">
        <v>66.65959030394622</v>
      </c>
      <c r="AM105">
        <f>(AO105 - AN105 + DX105*1E3/(8.314*(DZ105+273.15)) * AQ105/DW105 * AP105) * DW105/(100*DK105) * 1000/(1000 - AO105)</f>
        <v>0</v>
      </c>
      <c r="AN105">
        <v>17.8455631563663</v>
      </c>
      <c r="AO105">
        <v>19.16672424242423</v>
      </c>
      <c r="AP105">
        <v>3.028213612580905E-05</v>
      </c>
      <c r="AQ105">
        <v>105.1270775011947</v>
      </c>
      <c r="AR105">
        <v>0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429</v>
      </c>
      <c r="AX105" t="s">
        <v>429</v>
      </c>
      <c r="AY105">
        <v>0</v>
      </c>
      <c r="AZ105">
        <v>0</v>
      </c>
      <c r="BA105">
        <f>1-AY105/AZ105</f>
        <v>0</v>
      </c>
      <c r="BB105">
        <v>0</v>
      </c>
      <c r="BC105" t="s">
        <v>429</v>
      </c>
      <c r="BD105" t="s">
        <v>429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429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1.65</v>
      </c>
      <c r="DL105">
        <v>0.5</v>
      </c>
      <c r="DM105" t="s">
        <v>430</v>
      </c>
      <c r="DN105">
        <v>2</v>
      </c>
      <c r="DO105" t="b">
        <v>1</v>
      </c>
      <c r="DP105">
        <v>1686161949.796428</v>
      </c>
      <c r="DQ105">
        <v>934.98675</v>
      </c>
      <c r="DR105">
        <v>975.5943571428571</v>
      </c>
      <c r="DS105">
        <v>19.14854642857143</v>
      </c>
      <c r="DT105">
        <v>17.79391785714285</v>
      </c>
      <c r="DU105">
        <v>936.7805714285714</v>
      </c>
      <c r="DV105">
        <v>19.56816428571429</v>
      </c>
      <c r="DW105">
        <v>500.0205</v>
      </c>
      <c r="DX105">
        <v>90.32499285714286</v>
      </c>
      <c r="DY105">
        <v>0.1000269642857143</v>
      </c>
      <c r="DZ105">
        <v>26.81091428571429</v>
      </c>
      <c r="EA105">
        <v>28.00266785714286</v>
      </c>
      <c r="EB105">
        <v>999.9000000000002</v>
      </c>
      <c r="EC105">
        <v>0</v>
      </c>
      <c r="ED105">
        <v>0</v>
      </c>
      <c r="EE105">
        <v>10001.025</v>
      </c>
      <c r="EF105">
        <v>0</v>
      </c>
      <c r="EG105">
        <v>1151.920714285714</v>
      </c>
      <c r="EH105">
        <v>-40.60757857142858</v>
      </c>
      <c r="EI105">
        <v>953.2400357142855</v>
      </c>
      <c r="EJ105">
        <v>993.2688571428571</v>
      </c>
      <c r="EK105">
        <v>1.354618928571429</v>
      </c>
      <c r="EL105">
        <v>975.5943571428571</v>
      </c>
      <c r="EM105">
        <v>17.79391785714285</v>
      </c>
      <c r="EN105">
        <v>1.7295925</v>
      </c>
      <c r="EO105">
        <v>1.607235357142857</v>
      </c>
      <c r="EP105">
        <v>15.16458928571429</v>
      </c>
      <c r="EQ105">
        <v>14.02830357142857</v>
      </c>
      <c r="ER105">
        <v>1999.9875</v>
      </c>
      <c r="ES105">
        <v>0.9800032142857142</v>
      </c>
      <c r="ET105">
        <v>0.01999688571428571</v>
      </c>
      <c r="EU105">
        <v>0</v>
      </c>
      <c r="EV105">
        <v>178.8651785714285</v>
      </c>
      <c r="EW105">
        <v>5.00078</v>
      </c>
      <c r="EX105">
        <v>5637.575714285714</v>
      </c>
      <c r="EY105">
        <v>16379.54285714286</v>
      </c>
      <c r="EZ105">
        <v>42.75657142857143</v>
      </c>
      <c r="FA105">
        <v>44.43707142857141</v>
      </c>
      <c r="FB105">
        <v>43.20964285714285</v>
      </c>
      <c r="FC105">
        <v>43.49074999999999</v>
      </c>
      <c r="FD105">
        <v>43.45296428571429</v>
      </c>
      <c r="FE105">
        <v>1955.0975</v>
      </c>
      <c r="FF105">
        <v>39.89000000000001</v>
      </c>
      <c r="FG105">
        <v>0</v>
      </c>
      <c r="FH105">
        <v>1686161957.6</v>
      </c>
      <c r="FI105">
        <v>0</v>
      </c>
      <c r="FJ105">
        <v>31.39888944202036</v>
      </c>
      <c r="FK105">
        <v>0.3477432895272788</v>
      </c>
      <c r="FL105">
        <v>-52.93516287764886</v>
      </c>
      <c r="FM105">
        <v>33520.74840962581</v>
      </c>
      <c r="FN105">
        <v>15</v>
      </c>
      <c r="FO105">
        <v>1686237652.1</v>
      </c>
      <c r="FP105" t="s">
        <v>431</v>
      </c>
      <c r="FQ105">
        <v>1686237637.6</v>
      </c>
      <c r="FR105">
        <v>1686237652.1</v>
      </c>
      <c r="FS105">
        <v>1</v>
      </c>
      <c r="FT105">
        <v>0.184</v>
      </c>
      <c r="FU105">
        <v>-0.079</v>
      </c>
      <c r="FV105">
        <v>-1.228</v>
      </c>
      <c r="FW105">
        <v>-0.379</v>
      </c>
      <c r="FX105">
        <v>962</v>
      </c>
      <c r="FY105">
        <v>1</v>
      </c>
      <c r="FZ105">
        <v>0.05</v>
      </c>
      <c r="GA105">
        <v>0.15</v>
      </c>
      <c r="GB105">
        <v>-4.621625357014716</v>
      </c>
      <c r="GC105">
        <v>-0.02945412132591896</v>
      </c>
      <c r="GD105">
        <v>34.12591980330613</v>
      </c>
      <c r="GE105">
        <v>1</v>
      </c>
      <c r="GF105">
        <v>0.8720821102468342</v>
      </c>
      <c r="GG105">
        <v>0.003271795666883854</v>
      </c>
      <c r="GH105">
        <v>0.6619364126352436</v>
      </c>
      <c r="GI105">
        <v>1</v>
      </c>
      <c r="GJ105">
        <v>2</v>
      </c>
      <c r="GK105">
        <v>2</v>
      </c>
      <c r="GL105" t="s">
        <v>432</v>
      </c>
      <c r="GM105">
        <v>3.10193</v>
      </c>
      <c r="GN105">
        <v>2.75809</v>
      </c>
      <c r="GO105">
        <v>0.15574</v>
      </c>
      <c r="GP105">
        <v>0.159733</v>
      </c>
      <c r="GQ105">
        <v>0.0935449</v>
      </c>
      <c r="GR105">
        <v>0.08800719999999999</v>
      </c>
      <c r="GS105">
        <v>21673.1</v>
      </c>
      <c r="GT105">
        <v>21209.5</v>
      </c>
      <c r="GU105">
        <v>26225.8</v>
      </c>
      <c r="GV105">
        <v>25589.8</v>
      </c>
      <c r="GW105">
        <v>38156.9</v>
      </c>
      <c r="GX105">
        <v>35372</v>
      </c>
      <c r="GY105">
        <v>45859.3</v>
      </c>
      <c r="GZ105">
        <v>41959.2</v>
      </c>
      <c r="HA105">
        <v>1.861</v>
      </c>
      <c r="HB105">
        <v>1.79013</v>
      </c>
      <c r="HC105">
        <v>0.0335425</v>
      </c>
      <c r="HD105">
        <v>0</v>
      </c>
      <c r="HE105">
        <v>27.4467</v>
      </c>
      <c r="HF105">
        <v>999.9</v>
      </c>
      <c r="HG105">
        <v>32.5</v>
      </c>
      <c r="HH105">
        <v>39.2</v>
      </c>
      <c r="HI105">
        <v>25.5536</v>
      </c>
      <c r="HJ105">
        <v>62.3178</v>
      </c>
      <c r="HK105">
        <v>28.0048</v>
      </c>
      <c r="HL105">
        <v>1</v>
      </c>
      <c r="HM105">
        <v>0.33315</v>
      </c>
      <c r="HN105">
        <v>3.38728</v>
      </c>
      <c r="HO105">
        <v>20.2729</v>
      </c>
      <c r="HP105">
        <v>5.21115</v>
      </c>
      <c r="HQ105">
        <v>11.98</v>
      </c>
      <c r="HR105">
        <v>4.96285</v>
      </c>
      <c r="HS105">
        <v>3.27408</v>
      </c>
      <c r="HT105">
        <v>9999</v>
      </c>
      <c r="HU105">
        <v>9999</v>
      </c>
      <c r="HV105">
        <v>9999</v>
      </c>
      <c r="HW105">
        <v>63.1</v>
      </c>
      <c r="HX105">
        <v>1.86392</v>
      </c>
      <c r="HY105">
        <v>1.86014</v>
      </c>
      <c r="HZ105">
        <v>1.85839</v>
      </c>
      <c r="IA105">
        <v>1.85974</v>
      </c>
      <c r="IB105">
        <v>1.85976</v>
      </c>
      <c r="IC105">
        <v>1.85837</v>
      </c>
      <c r="ID105">
        <v>1.85745</v>
      </c>
      <c r="IE105">
        <v>1.85232</v>
      </c>
      <c r="IF105">
        <v>0</v>
      </c>
      <c r="IG105">
        <v>0</v>
      </c>
      <c r="IH105">
        <v>0</v>
      </c>
      <c r="II105">
        <v>0</v>
      </c>
      <c r="IJ105" t="s">
        <v>433</v>
      </c>
      <c r="IK105" t="s">
        <v>434</v>
      </c>
      <c r="IL105" t="s">
        <v>435</v>
      </c>
      <c r="IM105" t="s">
        <v>435</v>
      </c>
      <c r="IN105" t="s">
        <v>435</v>
      </c>
      <c r="IO105" t="s">
        <v>435</v>
      </c>
      <c r="IP105">
        <v>0</v>
      </c>
      <c r="IQ105">
        <v>100</v>
      </c>
      <c r="IR105">
        <v>100</v>
      </c>
      <c r="IS105">
        <v>-1.815</v>
      </c>
      <c r="IT105">
        <v>-0.4195</v>
      </c>
      <c r="IU105">
        <v>-0.978965299820194</v>
      </c>
      <c r="IV105">
        <v>-0.0009990091014681097</v>
      </c>
      <c r="IW105">
        <v>2.104149348677739E-07</v>
      </c>
      <c r="IX105">
        <v>-7.744919442628664E-11</v>
      </c>
      <c r="IY105">
        <v>-0.2997322961878402</v>
      </c>
      <c r="IZ105">
        <v>-0.02716134682049196</v>
      </c>
      <c r="JA105">
        <v>0.00140419417660109</v>
      </c>
      <c r="JB105">
        <v>-1.682636133130545E-05</v>
      </c>
      <c r="JC105">
        <v>3</v>
      </c>
      <c r="JD105">
        <v>2001</v>
      </c>
      <c r="JE105">
        <v>1</v>
      </c>
      <c r="JF105">
        <v>25</v>
      </c>
      <c r="JG105">
        <v>-1261.3</v>
      </c>
      <c r="JH105">
        <v>-1261.6</v>
      </c>
      <c r="JI105">
        <v>2.33154</v>
      </c>
      <c r="JJ105">
        <v>2.63794</v>
      </c>
      <c r="JK105">
        <v>1.49658</v>
      </c>
      <c r="JL105">
        <v>2.38403</v>
      </c>
      <c r="JM105">
        <v>1.54907</v>
      </c>
      <c r="JN105">
        <v>2.44385</v>
      </c>
      <c r="JO105">
        <v>41.8223</v>
      </c>
      <c r="JP105">
        <v>14.3947</v>
      </c>
      <c r="JQ105">
        <v>18</v>
      </c>
      <c r="JR105">
        <v>494.299</v>
      </c>
      <c r="JS105">
        <v>463.192</v>
      </c>
      <c r="JT105">
        <v>23.3364</v>
      </c>
      <c r="JU105">
        <v>31.3475</v>
      </c>
      <c r="JV105">
        <v>30.0005</v>
      </c>
      <c r="JW105">
        <v>31.3657</v>
      </c>
      <c r="JX105">
        <v>31.3116</v>
      </c>
      <c r="JY105">
        <v>46.8407</v>
      </c>
      <c r="JZ105">
        <v>27.0837</v>
      </c>
      <c r="KA105">
        <v>0</v>
      </c>
      <c r="KB105">
        <v>23.3353</v>
      </c>
      <c r="KC105">
        <v>1019.73</v>
      </c>
      <c r="KD105">
        <v>17.8736</v>
      </c>
      <c r="KE105">
        <v>100.217</v>
      </c>
      <c r="KF105">
        <v>99.8137</v>
      </c>
    </row>
    <row r="106" spans="1:292">
      <c r="A106">
        <v>86</v>
      </c>
      <c r="B106">
        <v>1686161963.1</v>
      </c>
      <c r="C106">
        <v>1597.599999904633</v>
      </c>
      <c r="D106" t="s">
        <v>605</v>
      </c>
      <c r="E106" t="s">
        <v>606</v>
      </c>
      <c r="F106">
        <v>5</v>
      </c>
      <c r="G106" t="s">
        <v>428</v>
      </c>
      <c r="H106">
        <v>1686161955.35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K106*DK106*100.0/(AV106*EE106),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K106*DK106*100.0/(AV106*EE106),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1027.292565036332</v>
      </c>
      <c r="AJ106">
        <v>996.6301454545451</v>
      </c>
      <c r="AK106">
        <v>3.323125874499248</v>
      </c>
      <c r="AL106">
        <v>66.65959030394622</v>
      </c>
      <c r="AM106">
        <f>(AO106 - AN106 + DX106*1E3/(8.314*(DZ106+273.15)) * AQ106/DW106 * AP106) * DW106/(100*DK106) * 1000/(1000 - AO106)</f>
        <v>0</v>
      </c>
      <c r="AN106">
        <v>17.85418597501163</v>
      </c>
      <c r="AO106">
        <v>19.1731806060606</v>
      </c>
      <c r="AP106">
        <v>6.373515509701128E-06</v>
      </c>
      <c r="AQ106">
        <v>105.1270775011947</v>
      </c>
      <c r="AR106">
        <v>0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429</v>
      </c>
      <c r="AX106" t="s">
        <v>429</v>
      </c>
      <c r="AY106">
        <v>0</v>
      </c>
      <c r="AZ106">
        <v>0</v>
      </c>
      <c r="BA106">
        <f>1-AY106/AZ106</f>
        <v>0</v>
      </c>
      <c r="BB106">
        <v>0</v>
      </c>
      <c r="BC106" t="s">
        <v>429</v>
      </c>
      <c r="BD106" t="s">
        <v>429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429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1.65</v>
      </c>
      <c r="DL106">
        <v>0.5</v>
      </c>
      <c r="DM106" t="s">
        <v>430</v>
      </c>
      <c r="DN106">
        <v>2</v>
      </c>
      <c r="DO106" t="b">
        <v>1</v>
      </c>
      <c r="DP106">
        <v>1686161955.35</v>
      </c>
      <c r="DQ106">
        <v>953.6172857142856</v>
      </c>
      <c r="DR106">
        <v>993.8631428571426</v>
      </c>
      <c r="DS106">
        <v>19.15806428571429</v>
      </c>
      <c r="DT106">
        <v>17.83485714285714</v>
      </c>
      <c r="DU106">
        <v>955.4261428571428</v>
      </c>
      <c r="DV106">
        <v>19.57760357142857</v>
      </c>
      <c r="DW106">
        <v>500.0038928571429</v>
      </c>
      <c r="DX106">
        <v>90.32437857142857</v>
      </c>
      <c r="DY106">
        <v>0.09999016785714286</v>
      </c>
      <c r="DZ106">
        <v>26.81461785714286</v>
      </c>
      <c r="EA106">
        <v>28.00683928571428</v>
      </c>
      <c r="EB106">
        <v>999.9000000000002</v>
      </c>
      <c r="EC106">
        <v>0</v>
      </c>
      <c r="ED106">
        <v>0</v>
      </c>
      <c r="EE106">
        <v>9995.801785714284</v>
      </c>
      <c r="EF106">
        <v>0</v>
      </c>
      <c r="EG106">
        <v>1155.357857142857</v>
      </c>
      <c r="EH106">
        <v>-40.24593571428572</v>
      </c>
      <c r="EI106">
        <v>972.2437500000002</v>
      </c>
      <c r="EJ106">
        <v>1011.911</v>
      </c>
      <c r="EK106">
        <v>1.3232025</v>
      </c>
      <c r="EL106">
        <v>993.8631428571426</v>
      </c>
      <c r="EM106">
        <v>17.83485714285714</v>
      </c>
      <c r="EN106">
        <v>1.730440714285715</v>
      </c>
      <c r="EO106">
        <v>1.610922142857143</v>
      </c>
      <c r="EP106">
        <v>15.17221428571429</v>
      </c>
      <c r="EQ106">
        <v>14.06367142857143</v>
      </c>
      <c r="ER106">
        <v>2000.000714285714</v>
      </c>
      <c r="ES106">
        <v>0.9800034285714284</v>
      </c>
      <c r="ET106">
        <v>0.01999667142857143</v>
      </c>
      <c r="EU106">
        <v>0</v>
      </c>
      <c r="EV106">
        <v>178.9881428571429</v>
      </c>
      <c r="EW106">
        <v>5.00078</v>
      </c>
      <c r="EX106">
        <v>5644.339285714285</v>
      </c>
      <c r="EY106">
        <v>16379.65</v>
      </c>
      <c r="EZ106">
        <v>42.7520357142857</v>
      </c>
      <c r="FA106">
        <v>44.44607142857142</v>
      </c>
      <c r="FB106">
        <v>43.18503571428571</v>
      </c>
      <c r="FC106">
        <v>43.49299999999999</v>
      </c>
      <c r="FD106">
        <v>43.46189285714285</v>
      </c>
      <c r="FE106">
        <v>1955.110714285714</v>
      </c>
      <c r="FF106">
        <v>39.89000000000001</v>
      </c>
      <c r="FG106">
        <v>0</v>
      </c>
      <c r="FH106">
        <v>1686161963.6</v>
      </c>
      <c r="FI106">
        <v>0</v>
      </c>
      <c r="FJ106">
        <v>31.4965038121036</v>
      </c>
      <c r="FK106">
        <v>0.3489040146525467</v>
      </c>
      <c r="FL106">
        <v>-53.16291828369464</v>
      </c>
      <c r="FM106">
        <v>33502.33458469874</v>
      </c>
      <c r="FN106">
        <v>15</v>
      </c>
      <c r="FO106">
        <v>1686237652.1</v>
      </c>
      <c r="FP106" t="s">
        <v>431</v>
      </c>
      <c r="FQ106">
        <v>1686237637.6</v>
      </c>
      <c r="FR106">
        <v>1686237652.1</v>
      </c>
      <c r="FS106">
        <v>1</v>
      </c>
      <c r="FT106">
        <v>0.184</v>
      </c>
      <c r="FU106">
        <v>-0.079</v>
      </c>
      <c r="FV106">
        <v>-1.228</v>
      </c>
      <c r="FW106">
        <v>-0.379</v>
      </c>
      <c r="FX106">
        <v>962</v>
      </c>
      <c r="FY106">
        <v>1</v>
      </c>
      <c r="FZ106">
        <v>0.05</v>
      </c>
      <c r="GA106">
        <v>0.15</v>
      </c>
      <c r="GB106">
        <v>-4.63905180991191</v>
      </c>
      <c r="GC106">
        <v>-0.0296494132134073</v>
      </c>
      <c r="GD106">
        <v>34.12649450254872</v>
      </c>
      <c r="GE106">
        <v>1</v>
      </c>
      <c r="GF106">
        <v>0.8723024396105983</v>
      </c>
      <c r="GG106">
        <v>0.003273023290845557</v>
      </c>
      <c r="GH106">
        <v>0.6618471185179704</v>
      </c>
      <c r="GI106">
        <v>1</v>
      </c>
      <c r="GJ106">
        <v>2</v>
      </c>
      <c r="GK106">
        <v>2</v>
      </c>
      <c r="GL106" t="s">
        <v>432</v>
      </c>
      <c r="GM106">
        <v>3.10186</v>
      </c>
      <c r="GN106">
        <v>2.75794</v>
      </c>
      <c r="GO106">
        <v>0.157602</v>
      </c>
      <c r="GP106">
        <v>0.161577</v>
      </c>
      <c r="GQ106">
        <v>0.09356100000000001</v>
      </c>
      <c r="GR106">
        <v>0.088037</v>
      </c>
      <c r="GS106">
        <v>21625.1</v>
      </c>
      <c r="GT106">
        <v>21162.6</v>
      </c>
      <c r="GU106">
        <v>26225.5</v>
      </c>
      <c r="GV106">
        <v>25589.4</v>
      </c>
      <c r="GW106">
        <v>38156.2</v>
      </c>
      <c r="GX106">
        <v>35370.6</v>
      </c>
      <c r="GY106">
        <v>45859</v>
      </c>
      <c r="GZ106">
        <v>41958.7</v>
      </c>
      <c r="HA106">
        <v>1.86075</v>
      </c>
      <c r="HB106">
        <v>1.79023</v>
      </c>
      <c r="HC106">
        <v>0.0349432</v>
      </c>
      <c r="HD106">
        <v>0</v>
      </c>
      <c r="HE106">
        <v>27.4505</v>
      </c>
      <c r="HF106">
        <v>999.9</v>
      </c>
      <c r="HG106">
        <v>32.6</v>
      </c>
      <c r="HH106">
        <v>39.2</v>
      </c>
      <c r="HI106">
        <v>25.6342</v>
      </c>
      <c r="HJ106">
        <v>62.4978</v>
      </c>
      <c r="HK106">
        <v>28.0569</v>
      </c>
      <c r="HL106">
        <v>1</v>
      </c>
      <c r="HM106">
        <v>0.333747</v>
      </c>
      <c r="HN106">
        <v>3.41584</v>
      </c>
      <c r="HO106">
        <v>20.2724</v>
      </c>
      <c r="HP106">
        <v>5.21085</v>
      </c>
      <c r="HQ106">
        <v>11.98</v>
      </c>
      <c r="HR106">
        <v>4.9632</v>
      </c>
      <c r="HS106">
        <v>3.27395</v>
      </c>
      <c r="HT106">
        <v>9999</v>
      </c>
      <c r="HU106">
        <v>9999</v>
      </c>
      <c r="HV106">
        <v>9999</v>
      </c>
      <c r="HW106">
        <v>63.1</v>
      </c>
      <c r="HX106">
        <v>1.86392</v>
      </c>
      <c r="HY106">
        <v>1.86014</v>
      </c>
      <c r="HZ106">
        <v>1.85842</v>
      </c>
      <c r="IA106">
        <v>1.85976</v>
      </c>
      <c r="IB106">
        <v>1.85978</v>
      </c>
      <c r="IC106">
        <v>1.85837</v>
      </c>
      <c r="ID106">
        <v>1.85744</v>
      </c>
      <c r="IE106">
        <v>1.8523</v>
      </c>
      <c r="IF106">
        <v>0</v>
      </c>
      <c r="IG106">
        <v>0</v>
      </c>
      <c r="IH106">
        <v>0</v>
      </c>
      <c r="II106">
        <v>0</v>
      </c>
      <c r="IJ106" t="s">
        <v>433</v>
      </c>
      <c r="IK106" t="s">
        <v>434</v>
      </c>
      <c r="IL106" t="s">
        <v>435</v>
      </c>
      <c r="IM106" t="s">
        <v>435</v>
      </c>
      <c r="IN106" t="s">
        <v>435</v>
      </c>
      <c r="IO106" t="s">
        <v>435</v>
      </c>
      <c r="IP106">
        <v>0</v>
      </c>
      <c r="IQ106">
        <v>100</v>
      </c>
      <c r="IR106">
        <v>100</v>
      </c>
      <c r="IS106">
        <v>-1.829</v>
      </c>
      <c r="IT106">
        <v>-0.4194</v>
      </c>
      <c r="IU106">
        <v>-0.978965299820194</v>
      </c>
      <c r="IV106">
        <v>-0.0009990091014681097</v>
      </c>
      <c r="IW106">
        <v>2.104149348677739E-07</v>
      </c>
      <c r="IX106">
        <v>-7.744919442628664E-11</v>
      </c>
      <c r="IY106">
        <v>-0.2997322961878402</v>
      </c>
      <c r="IZ106">
        <v>-0.02716134682049196</v>
      </c>
      <c r="JA106">
        <v>0.00140419417660109</v>
      </c>
      <c r="JB106">
        <v>-1.682636133130545E-05</v>
      </c>
      <c r="JC106">
        <v>3</v>
      </c>
      <c r="JD106">
        <v>2001</v>
      </c>
      <c r="JE106">
        <v>1</v>
      </c>
      <c r="JF106">
        <v>25</v>
      </c>
      <c r="JG106">
        <v>-1261.2</v>
      </c>
      <c r="JH106">
        <v>-1261.5</v>
      </c>
      <c r="JI106">
        <v>2.36572</v>
      </c>
      <c r="JJ106">
        <v>2.63672</v>
      </c>
      <c r="JK106">
        <v>1.49658</v>
      </c>
      <c r="JL106">
        <v>2.38403</v>
      </c>
      <c r="JM106">
        <v>1.54785</v>
      </c>
      <c r="JN106">
        <v>2.44751</v>
      </c>
      <c r="JO106">
        <v>41.8223</v>
      </c>
      <c r="JP106">
        <v>14.386</v>
      </c>
      <c r="JQ106">
        <v>18</v>
      </c>
      <c r="JR106">
        <v>494.176</v>
      </c>
      <c r="JS106">
        <v>463.288</v>
      </c>
      <c r="JT106">
        <v>23.3316</v>
      </c>
      <c r="JU106">
        <v>31.3525</v>
      </c>
      <c r="JV106">
        <v>30.0005</v>
      </c>
      <c r="JW106">
        <v>31.3694</v>
      </c>
      <c r="JX106">
        <v>31.316</v>
      </c>
      <c r="JY106">
        <v>47.5172</v>
      </c>
      <c r="JZ106">
        <v>27.0837</v>
      </c>
      <c r="KA106">
        <v>0</v>
      </c>
      <c r="KB106">
        <v>23.3168</v>
      </c>
      <c r="KC106">
        <v>1039.91</v>
      </c>
      <c r="KD106">
        <v>17.8876</v>
      </c>
      <c r="KE106">
        <v>100.216</v>
      </c>
      <c r="KF106">
        <v>99.8125</v>
      </c>
    </row>
    <row r="107" spans="1:292">
      <c r="A107">
        <v>87</v>
      </c>
      <c r="B107">
        <v>1686161967.6</v>
      </c>
      <c r="C107">
        <v>1602.099999904633</v>
      </c>
      <c r="D107" t="s">
        <v>607</v>
      </c>
      <c r="E107" t="s">
        <v>608</v>
      </c>
      <c r="F107">
        <v>5</v>
      </c>
      <c r="G107" t="s">
        <v>428</v>
      </c>
      <c r="H107">
        <v>1686161959.796428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K107*DK107*100.0/(AV107*EE107),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K107*DK107*100.0/(AV107*EE107),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1042.591562706839</v>
      </c>
      <c r="AJ107">
        <v>1011.633369696969</v>
      </c>
      <c r="AK107">
        <v>3.332339649643612</v>
      </c>
      <c r="AL107">
        <v>66.65959030394622</v>
      </c>
      <c r="AM107">
        <f>(AO107 - AN107 + DX107*1E3/(8.314*(DZ107+273.15)) * AQ107/DW107 * AP107) * DW107/(100*DK107) * 1000/(1000 - AO107)</f>
        <v>0</v>
      </c>
      <c r="AN107">
        <v>17.86117534477076</v>
      </c>
      <c r="AO107">
        <v>19.16938969696969</v>
      </c>
      <c r="AP107">
        <v>-6.433719545074236E-06</v>
      </c>
      <c r="AQ107">
        <v>105.1270775011947</v>
      </c>
      <c r="AR107">
        <v>0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429</v>
      </c>
      <c r="AX107" t="s">
        <v>429</v>
      </c>
      <c r="AY107">
        <v>0</v>
      </c>
      <c r="AZ107">
        <v>0</v>
      </c>
      <c r="BA107">
        <f>1-AY107/AZ107</f>
        <v>0</v>
      </c>
      <c r="BB107">
        <v>0</v>
      </c>
      <c r="BC107" t="s">
        <v>429</v>
      </c>
      <c r="BD107" t="s">
        <v>429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429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1.65</v>
      </c>
      <c r="DL107">
        <v>0.5</v>
      </c>
      <c r="DM107" t="s">
        <v>430</v>
      </c>
      <c r="DN107">
        <v>2</v>
      </c>
      <c r="DO107" t="b">
        <v>1</v>
      </c>
      <c r="DP107">
        <v>1686161959.796428</v>
      </c>
      <c r="DQ107">
        <v>968.3223214285714</v>
      </c>
      <c r="DR107">
        <v>1008.37575</v>
      </c>
      <c r="DS107">
        <v>19.16675357142857</v>
      </c>
      <c r="DT107">
        <v>17.85261428571429</v>
      </c>
      <c r="DU107">
        <v>970.1431071428572</v>
      </c>
      <c r="DV107">
        <v>19.58621785714286</v>
      </c>
      <c r="DW107">
        <v>499.9944285714285</v>
      </c>
      <c r="DX107">
        <v>90.32421428571429</v>
      </c>
      <c r="DY107">
        <v>0.09998178214285715</v>
      </c>
      <c r="DZ107">
        <v>26.81588571428571</v>
      </c>
      <c r="EA107">
        <v>28.01075357142857</v>
      </c>
      <c r="EB107">
        <v>999.9000000000002</v>
      </c>
      <c r="EC107">
        <v>0</v>
      </c>
      <c r="ED107">
        <v>0</v>
      </c>
      <c r="EE107">
        <v>9998.992857142857</v>
      </c>
      <c r="EF107">
        <v>0</v>
      </c>
      <c r="EG107">
        <v>1157.450714285714</v>
      </c>
      <c r="EH107">
        <v>-40.05364642857143</v>
      </c>
      <c r="EI107">
        <v>987.2446428571428</v>
      </c>
      <c r="EJ107">
        <v>1026.705357142857</v>
      </c>
      <c r="EK107">
        <v>1.31414</v>
      </c>
      <c r="EL107">
        <v>1008.37575</v>
      </c>
      <c r="EM107">
        <v>17.85261428571429</v>
      </c>
      <c r="EN107">
        <v>1.731221785714286</v>
      </c>
      <c r="EO107">
        <v>1.612523214285714</v>
      </c>
      <c r="EP107">
        <v>15.17923571428571</v>
      </c>
      <c r="EQ107">
        <v>14.07899642857143</v>
      </c>
      <c r="ER107">
        <v>2000.013571428571</v>
      </c>
      <c r="ES107">
        <v>0.9800036428571427</v>
      </c>
      <c r="ET107">
        <v>0.01999645714285714</v>
      </c>
      <c r="EU107">
        <v>0</v>
      </c>
      <c r="EV107">
        <v>179.2056428571429</v>
      </c>
      <c r="EW107">
        <v>5.00078</v>
      </c>
      <c r="EX107">
        <v>5648.653214285712</v>
      </c>
      <c r="EY107">
        <v>16379.76785714286</v>
      </c>
      <c r="EZ107">
        <v>42.75874999999998</v>
      </c>
      <c r="FA107">
        <v>44.45949999999999</v>
      </c>
      <c r="FB107">
        <v>43.16042857142856</v>
      </c>
      <c r="FC107">
        <v>43.4975357142857</v>
      </c>
      <c r="FD107">
        <v>43.45739285714285</v>
      </c>
      <c r="FE107">
        <v>1955.123571428571</v>
      </c>
      <c r="FF107">
        <v>39.89000000000001</v>
      </c>
      <c r="FG107">
        <v>0</v>
      </c>
      <c r="FH107">
        <v>1686161967.8</v>
      </c>
      <c r="FI107">
        <v>0</v>
      </c>
      <c r="FJ107">
        <v>31.56493282044509</v>
      </c>
      <c r="FK107">
        <v>0.3497179216734096</v>
      </c>
      <c r="FL107">
        <v>-53.32210708263013</v>
      </c>
      <c r="FM107">
        <v>33489.46130383676</v>
      </c>
      <c r="FN107">
        <v>15</v>
      </c>
      <c r="FO107">
        <v>1686237652.1</v>
      </c>
      <c r="FP107" t="s">
        <v>431</v>
      </c>
      <c r="FQ107">
        <v>1686237637.6</v>
      </c>
      <c r="FR107">
        <v>1686237652.1</v>
      </c>
      <c r="FS107">
        <v>1</v>
      </c>
      <c r="FT107">
        <v>0.184</v>
      </c>
      <c r="FU107">
        <v>-0.079</v>
      </c>
      <c r="FV107">
        <v>-1.228</v>
      </c>
      <c r="FW107">
        <v>-0.379</v>
      </c>
      <c r="FX107">
        <v>962</v>
      </c>
      <c r="FY107">
        <v>1</v>
      </c>
      <c r="FZ107">
        <v>0.05</v>
      </c>
      <c r="GA107">
        <v>0.15</v>
      </c>
      <c r="GB107">
        <v>-4.65849015779457</v>
      </c>
      <c r="GC107">
        <v>-0.02986734629364745</v>
      </c>
      <c r="GD107">
        <v>34.12722129786524</v>
      </c>
      <c r="GE107">
        <v>1</v>
      </c>
      <c r="GF107">
        <v>0.8725433675098792</v>
      </c>
      <c r="GG107">
        <v>0.003274341143281447</v>
      </c>
      <c r="GH107">
        <v>0.6617454847106526</v>
      </c>
      <c r="GI107">
        <v>1</v>
      </c>
      <c r="GJ107">
        <v>2</v>
      </c>
      <c r="GK107">
        <v>2</v>
      </c>
      <c r="GL107" t="s">
        <v>432</v>
      </c>
      <c r="GM107">
        <v>3.10186</v>
      </c>
      <c r="GN107">
        <v>2.75823</v>
      </c>
      <c r="GO107">
        <v>0.159115</v>
      </c>
      <c r="GP107">
        <v>0.163009</v>
      </c>
      <c r="GQ107">
        <v>0.0935515</v>
      </c>
      <c r="GR107">
        <v>0.0880522</v>
      </c>
      <c r="GS107">
        <v>21586</v>
      </c>
      <c r="GT107">
        <v>21126.3</v>
      </c>
      <c r="GU107">
        <v>26225.2</v>
      </c>
      <c r="GV107">
        <v>25589.2</v>
      </c>
      <c r="GW107">
        <v>38156.4</v>
      </c>
      <c r="GX107">
        <v>35369.8</v>
      </c>
      <c r="GY107">
        <v>45858.6</v>
      </c>
      <c r="GZ107">
        <v>41958.3</v>
      </c>
      <c r="HA107">
        <v>1.86105</v>
      </c>
      <c r="HB107">
        <v>1.79007</v>
      </c>
      <c r="HC107">
        <v>0.0337139</v>
      </c>
      <c r="HD107">
        <v>0</v>
      </c>
      <c r="HE107">
        <v>27.4537</v>
      </c>
      <c r="HF107">
        <v>999.9</v>
      </c>
      <c r="HG107">
        <v>32.6</v>
      </c>
      <c r="HH107">
        <v>39.2</v>
      </c>
      <c r="HI107">
        <v>25.6346</v>
      </c>
      <c r="HJ107">
        <v>62.3678</v>
      </c>
      <c r="HK107">
        <v>28.141</v>
      </c>
      <c r="HL107">
        <v>1</v>
      </c>
      <c r="HM107">
        <v>0.334182</v>
      </c>
      <c r="HN107">
        <v>3.45228</v>
      </c>
      <c r="HO107">
        <v>20.2718</v>
      </c>
      <c r="HP107">
        <v>5.211</v>
      </c>
      <c r="HQ107">
        <v>11.98</v>
      </c>
      <c r="HR107">
        <v>4.9633</v>
      </c>
      <c r="HS107">
        <v>3.27405</v>
      </c>
      <c r="HT107">
        <v>9999</v>
      </c>
      <c r="HU107">
        <v>9999</v>
      </c>
      <c r="HV107">
        <v>9999</v>
      </c>
      <c r="HW107">
        <v>63.1</v>
      </c>
      <c r="HX107">
        <v>1.86392</v>
      </c>
      <c r="HY107">
        <v>1.86016</v>
      </c>
      <c r="HZ107">
        <v>1.85841</v>
      </c>
      <c r="IA107">
        <v>1.85975</v>
      </c>
      <c r="IB107">
        <v>1.85979</v>
      </c>
      <c r="IC107">
        <v>1.85837</v>
      </c>
      <c r="ID107">
        <v>1.85745</v>
      </c>
      <c r="IE107">
        <v>1.8523</v>
      </c>
      <c r="IF107">
        <v>0</v>
      </c>
      <c r="IG107">
        <v>0</v>
      </c>
      <c r="IH107">
        <v>0</v>
      </c>
      <c r="II107">
        <v>0</v>
      </c>
      <c r="IJ107" t="s">
        <v>433</v>
      </c>
      <c r="IK107" t="s">
        <v>434</v>
      </c>
      <c r="IL107" t="s">
        <v>435</v>
      </c>
      <c r="IM107" t="s">
        <v>435</v>
      </c>
      <c r="IN107" t="s">
        <v>435</v>
      </c>
      <c r="IO107" t="s">
        <v>435</v>
      </c>
      <c r="IP107">
        <v>0</v>
      </c>
      <c r="IQ107">
        <v>100</v>
      </c>
      <c r="IR107">
        <v>100</v>
      </c>
      <c r="IS107">
        <v>-1.841</v>
      </c>
      <c r="IT107">
        <v>-0.4195</v>
      </c>
      <c r="IU107">
        <v>-0.978965299820194</v>
      </c>
      <c r="IV107">
        <v>-0.0009990091014681097</v>
      </c>
      <c r="IW107">
        <v>2.104149348677739E-07</v>
      </c>
      <c r="IX107">
        <v>-7.744919442628664E-11</v>
      </c>
      <c r="IY107">
        <v>-0.2997322961878402</v>
      </c>
      <c r="IZ107">
        <v>-0.02716134682049196</v>
      </c>
      <c r="JA107">
        <v>0.00140419417660109</v>
      </c>
      <c r="JB107">
        <v>-1.682636133130545E-05</v>
      </c>
      <c r="JC107">
        <v>3</v>
      </c>
      <c r="JD107">
        <v>2001</v>
      </c>
      <c r="JE107">
        <v>1</v>
      </c>
      <c r="JF107">
        <v>25</v>
      </c>
      <c r="JG107">
        <v>-1261.2</v>
      </c>
      <c r="JH107">
        <v>-1261.4</v>
      </c>
      <c r="JI107">
        <v>2.39502</v>
      </c>
      <c r="JJ107">
        <v>2.63062</v>
      </c>
      <c r="JK107">
        <v>1.49658</v>
      </c>
      <c r="JL107">
        <v>2.38281</v>
      </c>
      <c r="JM107">
        <v>1.54785</v>
      </c>
      <c r="JN107">
        <v>2.44629</v>
      </c>
      <c r="JO107">
        <v>41.8223</v>
      </c>
      <c r="JP107">
        <v>14.386</v>
      </c>
      <c r="JQ107">
        <v>18</v>
      </c>
      <c r="JR107">
        <v>494.38</v>
      </c>
      <c r="JS107">
        <v>463.22</v>
      </c>
      <c r="JT107">
        <v>23.3225</v>
      </c>
      <c r="JU107">
        <v>31.357</v>
      </c>
      <c r="JV107">
        <v>30.0005</v>
      </c>
      <c r="JW107">
        <v>31.3727</v>
      </c>
      <c r="JX107">
        <v>31.3198</v>
      </c>
      <c r="JY107">
        <v>48.0896</v>
      </c>
      <c r="JZ107">
        <v>27.0837</v>
      </c>
      <c r="KA107">
        <v>0</v>
      </c>
      <c r="KB107">
        <v>23.3168</v>
      </c>
      <c r="KC107">
        <v>1053.4</v>
      </c>
      <c r="KD107">
        <v>17.901</v>
      </c>
      <c r="KE107">
        <v>100.215</v>
      </c>
      <c r="KF107">
        <v>99.8115</v>
      </c>
    </row>
    <row r="108" spans="1:292">
      <c r="A108">
        <v>88</v>
      </c>
      <c r="B108">
        <v>1686161972.6</v>
      </c>
      <c r="C108">
        <v>1607.099999904633</v>
      </c>
      <c r="D108" t="s">
        <v>609</v>
      </c>
      <c r="E108" t="s">
        <v>610</v>
      </c>
      <c r="F108">
        <v>5</v>
      </c>
      <c r="G108" t="s">
        <v>428</v>
      </c>
      <c r="H108">
        <v>1686161965.081481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K108*DK108*100.0/(AV108*EE108),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K108*DK108*100.0/(AV108*EE108),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1059.221608770276</v>
      </c>
      <c r="AJ108">
        <v>1028.320363636363</v>
      </c>
      <c r="AK108">
        <v>3.346197010044222</v>
      </c>
      <c r="AL108">
        <v>66.65959030394622</v>
      </c>
      <c r="AM108">
        <f>(AO108 - AN108 + DX108*1E3/(8.314*(DZ108+273.15)) * AQ108/DW108 * AP108) * DW108/(100*DK108) * 1000/(1000 - AO108)</f>
        <v>0</v>
      </c>
      <c r="AN108">
        <v>17.86677139697294</v>
      </c>
      <c r="AO108">
        <v>19.16772363636364</v>
      </c>
      <c r="AP108">
        <v>-2.203573328752991E-06</v>
      </c>
      <c r="AQ108">
        <v>105.1270775011947</v>
      </c>
      <c r="AR108">
        <v>0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429</v>
      </c>
      <c r="AX108" t="s">
        <v>429</v>
      </c>
      <c r="AY108">
        <v>0</v>
      </c>
      <c r="AZ108">
        <v>0</v>
      </c>
      <c r="BA108">
        <f>1-AY108/AZ108</f>
        <v>0</v>
      </c>
      <c r="BB108">
        <v>0</v>
      </c>
      <c r="BC108" t="s">
        <v>429</v>
      </c>
      <c r="BD108" t="s">
        <v>429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429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1.65</v>
      </c>
      <c r="DL108">
        <v>0.5</v>
      </c>
      <c r="DM108" t="s">
        <v>430</v>
      </c>
      <c r="DN108">
        <v>2</v>
      </c>
      <c r="DO108" t="b">
        <v>1</v>
      </c>
      <c r="DP108">
        <v>1686161965.081481</v>
      </c>
      <c r="DQ108">
        <v>985.6344814814814</v>
      </c>
      <c r="DR108">
        <v>1025.742962962963</v>
      </c>
      <c r="DS108">
        <v>19.17084074074074</v>
      </c>
      <c r="DT108">
        <v>17.86035925925926</v>
      </c>
      <c r="DU108">
        <v>987.4690740740741</v>
      </c>
      <c r="DV108">
        <v>19.59027777777778</v>
      </c>
      <c r="DW108">
        <v>499.9977037037036</v>
      </c>
      <c r="DX108">
        <v>90.32448518518521</v>
      </c>
      <c r="DY108">
        <v>0.09990594814814814</v>
      </c>
      <c r="DZ108">
        <v>26.81735185185185</v>
      </c>
      <c r="EA108">
        <v>28.01262962962963</v>
      </c>
      <c r="EB108">
        <v>999.9000000000001</v>
      </c>
      <c r="EC108">
        <v>0</v>
      </c>
      <c r="ED108">
        <v>0</v>
      </c>
      <c r="EE108">
        <v>10005.29814814815</v>
      </c>
      <c r="EF108">
        <v>0</v>
      </c>
      <c r="EG108">
        <v>1159.575925925926</v>
      </c>
      <c r="EH108">
        <v>-40.10835925925926</v>
      </c>
      <c r="EI108">
        <v>1004.899407407407</v>
      </c>
      <c r="EJ108">
        <v>1044.395925925926</v>
      </c>
      <c r="EK108">
        <v>1.310478148148148</v>
      </c>
      <c r="EL108">
        <v>1025.742962962963</v>
      </c>
      <c r="EM108">
        <v>17.86035925925926</v>
      </c>
      <c r="EN108">
        <v>1.731595555555556</v>
      </c>
      <c r="EO108">
        <v>1.613228518518518</v>
      </c>
      <c r="EP108">
        <v>15.18260370370371</v>
      </c>
      <c r="EQ108">
        <v>14.08574074074074</v>
      </c>
      <c r="ER108">
        <v>2000.021851851852</v>
      </c>
      <c r="ES108">
        <v>0.9800038888888887</v>
      </c>
      <c r="ET108">
        <v>0.01999621111111111</v>
      </c>
      <c r="EU108">
        <v>0</v>
      </c>
      <c r="EV108">
        <v>179.3623703703704</v>
      </c>
      <c r="EW108">
        <v>5.00078</v>
      </c>
      <c r="EX108">
        <v>5653.774444444444</v>
      </c>
      <c r="EY108">
        <v>16379.83703703704</v>
      </c>
      <c r="EZ108">
        <v>42.75437037037037</v>
      </c>
      <c r="FA108">
        <v>44.465</v>
      </c>
      <c r="FB108">
        <v>43.1827037037037</v>
      </c>
      <c r="FC108">
        <v>43.49977777777777</v>
      </c>
      <c r="FD108">
        <v>43.44425925925925</v>
      </c>
      <c r="FE108">
        <v>1955.131851851852</v>
      </c>
      <c r="FF108">
        <v>39.89000000000001</v>
      </c>
      <c r="FG108">
        <v>0</v>
      </c>
      <c r="FH108">
        <v>1686161972.6</v>
      </c>
      <c r="FI108">
        <v>0</v>
      </c>
      <c r="FJ108">
        <v>31.64300506237212</v>
      </c>
      <c r="FK108">
        <v>0.350646172526309</v>
      </c>
      <c r="FL108">
        <v>-53.5037815931993</v>
      </c>
      <c r="FM108">
        <v>33474.76643416277</v>
      </c>
      <c r="FN108">
        <v>15</v>
      </c>
      <c r="FO108">
        <v>1686237652.1</v>
      </c>
      <c r="FP108" t="s">
        <v>431</v>
      </c>
      <c r="FQ108">
        <v>1686237637.6</v>
      </c>
      <c r="FR108">
        <v>1686237652.1</v>
      </c>
      <c r="FS108">
        <v>1</v>
      </c>
      <c r="FT108">
        <v>0.184</v>
      </c>
      <c r="FU108">
        <v>-0.079</v>
      </c>
      <c r="FV108">
        <v>-1.228</v>
      </c>
      <c r="FW108">
        <v>-0.379</v>
      </c>
      <c r="FX108">
        <v>962</v>
      </c>
      <c r="FY108">
        <v>1</v>
      </c>
      <c r="FZ108">
        <v>0.05</v>
      </c>
      <c r="GA108">
        <v>0.15</v>
      </c>
      <c r="GB108">
        <v>-4.675992827270958</v>
      </c>
      <c r="GC108">
        <v>-0.03006361977442747</v>
      </c>
      <c r="GD108">
        <v>34.12789358060932</v>
      </c>
      <c r="GE108">
        <v>1</v>
      </c>
      <c r="GF108">
        <v>0.8727566544056746</v>
      </c>
      <c r="GG108">
        <v>0.003275484979830347</v>
      </c>
      <c r="GH108">
        <v>0.6616518335914549</v>
      </c>
      <c r="GI108">
        <v>1</v>
      </c>
      <c r="GJ108">
        <v>2</v>
      </c>
      <c r="GK108">
        <v>2</v>
      </c>
      <c r="GL108" t="s">
        <v>432</v>
      </c>
      <c r="GM108">
        <v>3.10186</v>
      </c>
      <c r="GN108">
        <v>2.75796</v>
      </c>
      <c r="GO108">
        <v>0.160788</v>
      </c>
      <c r="GP108">
        <v>0.164763</v>
      </c>
      <c r="GQ108">
        <v>0.0935401</v>
      </c>
      <c r="GR108">
        <v>0.0880755</v>
      </c>
      <c r="GS108">
        <v>21542.7</v>
      </c>
      <c r="GT108">
        <v>21081.8</v>
      </c>
      <c r="GU108">
        <v>26224.9</v>
      </c>
      <c r="GV108">
        <v>25589</v>
      </c>
      <c r="GW108">
        <v>38156.9</v>
      </c>
      <c r="GX108">
        <v>35368.9</v>
      </c>
      <c r="GY108">
        <v>45858.3</v>
      </c>
      <c r="GZ108">
        <v>41958</v>
      </c>
      <c r="HA108">
        <v>1.86065</v>
      </c>
      <c r="HB108">
        <v>1.79018</v>
      </c>
      <c r="HC108">
        <v>0.0348911</v>
      </c>
      <c r="HD108">
        <v>0</v>
      </c>
      <c r="HE108">
        <v>27.4566</v>
      </c>
      <c r="HF108">
        <v>999.9</v>
      </c>
      <c r="HG108">
        <v>32.6</v>
      </c>
      <c r="HH108">
        <v>39.2</v>
      </c>
      <c r="HI108">
        <v>25.6352</v>
      </c>
      <c r="HJ108">
        <v>61.7478</v>
      </c>
      <c r="HK108">
        <v>28.0088</v>
      </c>
      <c r="HL108">
        <v>1</v>
      </c>
      <c r="HM108">
        <v>0.334804</v>
      </c>
      <c r="HN108">
        <v>3.47963</v>
      </c>
      <c r="HO108">
        <v>20.2711</v>
      </c>
      <c r="HP108">
        <v>5.21115</v>
      </c>
      <c r="HQ108">
        <v>11.98</v>
      </c>
      <c r="HR108">
        <v>4.9632</v>
      </c>
      <c r="HS108">
        <v>3.27408</v>
      </c>
      <c r="HT108">
        <v>9999</v>
      </c>
      <c r="HU108">
        <v>9999</v>
      </c>
      <c r="HV108">
        <v>9999</v>
      </c>
      <c r="HW108">
        <v>63.1</v>
      </c>
      <c r="HX108">
        <v>1.86391</v>
      </c>
      <c r="HY108">
        <v>1.86014</v>
      </c>
      <c r="HZ108">
        <v>1.85839</v>
      </c>
      <c r="IA108">
        <v>1.85974</v>
      </c>
      <c r="IB108">
        <v>1.85977</v>
      </c>
      <c r="IC108">
        <v>1.85837</v>
      </c>
      <c r="ID108">
        <v>1.85745</v>
      </c>
      <c r="IE108">
        <v>1.85229</v>
      </c>
      <c r="IF108">
        <v>0</v>
      </c>
      <c r="IG108">
        <v>0</v>
      </c>
      <c r="IH108">
        <v>0</v>
      </c>
      <c r="II108">
        <v>0</v>
      </c>
      <c r="IJ108" t="s">
        <v>433</v>
      </c>
      <c r="IK108" t="s">
        <v>434</v>
      </c>
      <c r="IL108" t="s">
        <v>435</v>
      </c>
      <c r="IM108" t="s">
        <v>435</v>
      </c>
      <c r="IN108" t="s">
        <v>435</v>
      </c>
      <c r="IO108" t="s">
        <v>435</v>
      </c>
      <c r="IP108">
        <v>0</v>
      </c>
      <c r="IQ108">
        <v>100</v>
      </c>
      <c r="IR108">
        <v>100</v>
      </c>
      <c r="IS108">
        <v>-1.86</v>
      </c>
      <c r="IT108">
        <v>-0.4194</v>
      </c>
      <c r="IU108">
        <v>-0.978965299820194</v>
      </c>
      <c r="IV108">
        <v>-0.0009990091014681097</v>
      </c>
      <c r="IW108">
        <v>2.104149348677739E-07</v>
      </c>
      <c r="IX108">
        <v>-7.744919442628664E-11</v>
      </c>
      <c r="IY108">
        <v>-0.2997322961878402</v>
      </c>
      <c r="IZ108">
        <v>-0.02716134682049196</v>
      </c>
      <c r="JA108">
        <v>0.00140419417660109</v>
      </c>
      <c r="JB108">
        <v>-1.682636133130545E-05</v>
      </c>
      <c r="JC108">
        <v>3</v>
      </c>
      <c r="JD108">
        <v>2001</v>
      </c>
      <c r="JE108">
        <v>1</v>
      </c>
      <c r="JF108">
        <v>25</v>
      </c>
      <c r="JG108">
        <v>-1261.1</v>
      </c>
      <c r="JH108">
        <v>-1261.3</v>
      </c>
      <c r="JI108">
        <v>2.42676</v>
      </c>
      <c r="JJ108">
        <v>2.64038</v>
      </c>
      <c r="JK108">
        <v>1.49658</v>
      </c>
      <c r="JL108">
        <v>2.38403</v>
      </c>
      <c r="JM108">
        <v>1.54907</v>
      </c>
      <c r="JN108">
        <v>2.43774</v>
      </c>
      <c r="JO108">
        <v>41.8223</v>
      </c>
      <c r="JP108">
        <v>14.386</v>
      </c>
      <c r="JQ108">
        <v>18</v>
      </c>
      <c r="JR108">
        <v>494.174</v>
      </c>
      <c r="JS108">
        <v>463.31</v>
      </c>
      <c r="JT108">
        <v>23.3112</v>
      </c>
      <c r="JU108">
        <v>31.3612</v>
      </c>
      <c r="JV108">
        <v>30.0007</v>
      </c>
      <c r="JW108">
        <v>31.3773</v>
      </c>
      <c r="JX108">
        <v>31.3232</v>
      </c>
      <c r="JY108">
        <v>48.7373</v>
      </c>
      <c r="JZ108">
        <v>27.0837</v>
      </c>
      <c r="KA108">
        <v>0</v>
      </c>
      <c r="KB108">
        <v>23.3054</v>
      </c>
      <c r="KC108">
        <v>1073.68</v>
      </c>
      <c r="KD108">
        <v>17.9207</v>
      </c>
      <c r="KE108">
        <v>100.215</v>
      </c>
      <c r="KF108">
        <v>99.8109</v>
      </c>
    </row>
    <row r="109" spans="1:292">
      <c r="A109">
        <v>89</v>
      </c>
      <c r="B109">
        <v>1686161977.6</v>
      </c>
      <c r="C109">
        <v>1612.099999904633</v>
      </c>
      <c r="D109" t="s">
        <v>611</v>
      </c>
      <c r="E109" t="s">
        <v>612</v>
      </c>
      <c r="F109">
        <v>5</v>
      </c>
      <c r="G109" t="s">
        <v>428</v>
      </c>
      <c r="H109">
        <v>1686161969.796428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K109*DK109*100.0/(AV109*EE109),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K109*DK109*100.0/(AV109*EE109),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1076.503962485939</v>
      </c>
      <c r="AJ109">
        <v>1045.550121212121</v>
      </c>
      <c r="AK109">
        <v>3.437027279071569</v>
      </c>
      <c r="AL109">
        <v>66.65959030394622</v>
      </c>
      <c r="AM109">
        <f>(AO109 - AN109 + DX109*1E3/(8.314*(DZ109+273.15)) * AQ109/DW109 * AP109) * DW109/(100*DK109) * 1000/(1000 - AO109)</f>
        <v>0</v>
      </c>
      <c r="AN109">
        <v>17.87547000356357</v>
      </c>
      <c r="AO109">
        <v>19.16238242424241</v>
      </c>
      <c r="AP109">
        <v>-6.860966877971685E-06</v>
      </c>
      <c r="AQ109">
        <v>105.1270775011947</v>
      </c>
      <c r="AR109">
        <v>0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429</v>
      </c>
      <c r="AX109" t="s">
        <v>429</v>
      </c>
      <c r="AY109">
        <v>0</v>
      </c>
      <c r="AZ109">
        <v>0</v>
      </c>
      <c r="BA109">
        <f>1-AY109/AZ109</f>
        <v>0</v>
      </c>
      <c r="BB109">
        <v>0</v>
      </c>
      <c r="BC109" t="s">
        <v>429</v>
      </c>
      <c r="BD109" t="s">
        <v>429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429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1.65</v>
      </c>
      <c r="DL109">
        <v>0.5</v>
      </c>
      <c r="DM109" t="s">
        <v>430</v>
      </c>
      <c r="DN109">
        <v>2</v>
      </c>
      <c r="DO109" t="b">
        <v>1</v>
      </c>
      <c r="DP109">
        <v>1686161969.796428</v>
      </c>
      <c r="DQ109">
        <v>1001.174678571428</v>
      </c>
      <c r="DR109">
        <v>1041.462857142857</v>
      </c>
      <c r="DS109">
        <v>19.16869642857143</v>
      </c>
      <c r="DT109">
        <v>17.86725</v>
      </c>
      <c r="DU109">
        <v>1003.021714285714</v>
      </c>
      <c r="DV109">
        <v>19.58815357142857</v>
      </c>
      <c r="DW109">
        <v>500.0138928571428</v>
      </c>
      <c r="DX109">
        <v>90.32427500000001</v>
      </c>
      <c r="DY109">
        <v>0.09997621428571428</v>
      </c>
      <c r="DZ109">
        <v>26.81991071428572</v>
      </c>
      <c r="EA109">
        <v>28.01740714285714</v>
      </c>
      <c r="EB109">
        <v>999.9000000000002</v>
      </c>
      <c r="EC109">
        <v>0</v>
      </c>
      <c r="ED109">
        <v>0</v>
      </c>
      <c r="EE109">
        <v>10004.0625</v>
      </c>
      <c r="EF109">
        <v>0</v>
      </c>
      <c r="EG109">
        <v>1161.604642857143</v>
      </c>
      <c r="EH109">
        <v>-40.28799642857143</v>
      </c>
      <c r="EI109">
        <v>1020.740785714286</v>
      </c>
      <c r="EJ109">
        <v>1060.408214285714</v>
      </c>
      <c r="EK109">
        <v>1.301442142857143</v>
      </c>
      <c r="EL109">
        <v>1041.462857142857</v>
      </c>
      <c r="EM109">
        <v>17.86725</v>
      </c>
      <c r="EN109">
        <v>1.731398214285714</v>
      </c>
      <c r="EO109">
        <v>1.613847142857143</v>
      </c>
      <c r="EP109">
        <v>15.18083928571428</v>
      </c>
      <c r="EQ109">
        <v>14.09165357142857</v>
      </c>
      <c r="ER109">
        <v>2000.010714285714</v>
      </c>
      <c r="ES109">
        <v>0.980003857142857</v>
      </c>
      <c r="ET109">
        <v>0.01999624285714286</v>
      </c>
      <c r="EU109">
        <v>0</v>
      </c>
      <c r="EV109">
        <v>179.4920714285714</v>
      </c>
      <c r="EW109">
        <v>5.00078</v>
      </c>
      <c r="EX109">
        <v>5657.828928571428</v>
      </c>
      <c r="EY109">
        <v>16379.74285714286</v>
      </c>
      <c r="EZ109">
        <v>42.75196428571428</v>
      </c>
      <c r="FA109">
        <v>44.4685</v>
      </c>
      <c r="FB109">
        <v>43.21635714285714</v>
      </c>
      <c r="FC109">
        <v>43.50196428571428</v>
      </c>
      <c r="FD109">
        <v>43.41275</v>
      </c>
      <c r="FE109">
        <v>1955.120714285714</v>
      </c>
      <c r="FF109">
        <v>39.89000000000001</v>
      </c>
      <c r="FG109">
        <v>0</v>
      </c>
      <c r="FH109">
        <v>1686161978</v>
      </c>
      <c r="FI109">
        <v>0</v>
      </c>
      <c r="FJ109">
        <v>31.73081244722956</v>
      </c>
      <c r="FK109">
        <v>0.3516900782038797</v>
      </c>
      <c r="FL109">
        <v>-53.70787011405051</v>
      </c>
      <c r="FM109">
        <v>33458.25480567283</v>
      </c>
      <c r="FN109">
        <v>15</v>
      </c>
      <c r="FO109">
        <v>1686237652.1</v>
      </c>
      <c r="FP109" t="s">
        <v>431</v>
      </c>
      <c r="FQ109">
        <v>1686237637.6</v>
      </c>
      <c r="FR109">
        <v>1686237652.1</v>
      </c>
      <c r="FS109">
        <v>1</v>
      </c>
      <c r="FT109">
        <v>0.184</v>
      </c>
      <c r="FU109">
        <v>-0.079</v>
      </c>
      <c r="FV109">
        <v>-1.228</v>
      </c>
      <c r="FW109">
        <v>-0.379</v>
      </c>
      <c r="FX109">
        <v>962</v>
      </c>
      <c r="FY109">
        <v>1</v>
      </c>
      <c r="FZ109">
        <v>0.05</v>
      </c>
      <c r="GA109">
        <v>0.15</v>
      </c>
      <c r="GB109">
        <v>-4.699593226485947</v>
      </c>
      <c r="GC109">
        <v>-0.03032851792463508</v>
      </c>
      <c r="GD109">
        <v>34.1290772332801</v>
      </c>
      <c r="GE109">
        <v>1</v>
      </c>
      <c r="GF109">
        <v>0.8730320185033751</v>
      </c>
      <c r="GG109">
        <v>0.003276902494322133</v>
      </c>
      <c r="GH109">
        <v>0.6615214105365951</v>
      </c>
      <c r="GI109">
        <v>1</v>
      </c>
      <c r="GJ109">
        <v>2</v>
      </c>
      <c r="GK109">
        <v>2</v>
      </c>
      <c r="GL109" t="s">
        <v>432</v>
      </c>
      <c r="GM109">
        <v>3.10183</v>
      </c>
      <c r="GN109">
        <v>2.75823</v>
      </c>
      <c r="GO109">
        <v>0.162488</v>
      </c>
      <c r="GP109">
        <v>0.166417</v>
      </c>
      <c r="GQ109">
        <v>0.09351569999999999</v>
      </c>
      <c r="GR109">
        <v>0.0881092</v>
      </c>
      <c r="GS109">
        <v>21499</v>
      </c>
      <c r="GT109">
        <v>21039.9</v>
      </c>
      <c r="GU109">
        <v>26224.8</v>
      </c>
      <c r="GV109">
        <v>25588.8</v>
      </c>
      <c r="GW109">
        <v>38157.9</v>
      </c>
      <c r="GX109">
        <v>35367.6</v>
      </c>
      <c r="GY109">
        <v>45858.1</v>
      </c>
      <c r="GZ109">
        <v>41957.8</v>
      </c>
      <c r="HA109">
        <v>1.86057</v>
      </c>
      <c r="HB109">
        <v>1.79025</v>
      </c>
      <c r="HC109">
        <v>0.0343472</v>
      </c>
      <c r="HD109">
        <v>0</v>
      </c>
      <c r="HE109">
        <v>27.4607</v>
      </c>
      <c r="HF109">
        <v>999.9</v>
      </c>
      <c r="HG109">
        <v>32.6</v>
      </c>
      <c r="HH109">
        <v>39.2</v>
      </c>
      <c r="HI109">
        <v>25.6354</v>
      </c>
      <c r="HJ109">
        <v>62.2378</v>
      </c>
      <c r="HK109">
        <v>27.9487</v>
      </c>
      <c r="HL109">
        <v>1</v>
      </c>
      <c r="HM109">
        <v>0.335554</v>
      </c>
      <c r="HN109">
        <v>3.53268</v>
      </c>
      <c r="HO109">
        <v>20.2699</v>
      </c>
      <c r="HP109">
        <v>5.2119</v>
      </c>
      <c r="HQ109">
        <v>11.98</v>
      </c>
      <c r="HR109">
        <v>4.9636</v>
      </c>
      <c r="HS109">
        <v>3.27408</v>
      </c>
      <c r="HT109">
        <v>9999</v>
      </c>
      <c r="HU109">
        <v>9999</v>
      </c>
      <c r="HV109">
        <v>9999</v>
      </c>
      <c r="HW109">
        <v>63.1</v>
      </c>
      <c r="HX109">
        <v>1.86392</v>
      </c>
      <c r="HY109">
        <v>1.86015</v>
      </c>
      <c r="HZ109">
        <v>1.85842</v>
      </c>
      <c r="IA109">
        <v>1.85974</v>
      </c>
      <c r="IB109">
        <v>1.85977</v>
      </c>
      <c r="IC109">
        <v>1.85837</v>
      </c>
      <c r="ID109">
        <v>1.85745</v>
      </c>
      <c r="IE109">
        <v>1.85229</v>
      </c>
      <c r="IF109">
        <v>0</v>
      </c>
      <c r="IG109">
        <v>0</v>
      </c>
      <c r="IH109">
        <v>0</v>
      </c>
      <c r="II109">
        <v>0</v>
      </c>
      <c r="IJ109" t="s">
        <v>433</v>
      </c>
      <c r="IK109" t="s">
        <v>434</v>
      </c>
      <c r="IL109" t="s">
        <v>435</v>
      </c>
      <c r="IM109" t="s">
        <v>435</v>
      </c>
      <c r="IN109" t="s">
        <v>435</v>
      </c>
      <c r="IO109" t="s">
        <v>435</v>
      </c>
      <c r="IP109">
        <v>0</v>
      </c>
      <c r="IQ109">
        <v>100</v>
      </c>
      <c r="IR109">
        <v>100</v>
      </c>
      <c r="IS109">
        <v>-1.86</v>
      </c>
      <c r="IT109">
        <v>-0.4195</v>
      </c>
      <c r="IU109">
        <v>-0.978965299820194</v>
      </c>
      <c r="IV109">
        <v>-0.0009990091014681097</v>
      </c>
      <c r="IW109">
        <v>2.104149348677739E-07</v>
      </c>
      <c r="IX109">
        <v>-7.744919442628664E-11</v>
      </c>
      <c r="IY109">
        <v>-0.2997322961878402</v>
      </c>
      <c r="IZ109">
        <v>-0.02716134682049196</v>
      </c>
      <c r="JA109">
        <v>0.00140419417660109</v>
      </c>
      <c r="JB109">
        <v>-1.682636133130545E-05</v>
      </c>
      <c r="JC109">
        <v>3</v>
      </c>
      <c r="JD109">
        <v>2001</v>
      </c>
      <c r="JE109">
        <v>1</v>
      </c>
      <c r="JF109">
        <v>25</v>
      </c>
      <c r="JG109">
        <v>-1261</v>
      </c>
      <c r="JH109">
        <v>-1261.2</v>
      </c>
      <c r="JI109">
        <v>2.45483</v>
      </c>
      <c r="JJ109">
        <v>2.6416</v>
      </c>
      <c r="JK109">
        <v>1.49658</v>
      </c>
      <c r="JL109">
        <v>2.38403</v>
      </c>
      <c r="JM109">
        <v>1.54907</v>
      </c>
      <c r="JN109">
        <v>2.37427</v>
      </c>
      <c r="JO109">
        <v>41.8223</v>
      </c>
      <c r="JP109">
        <v>14.3772</v>
      </c>
      <c r="JQ109">
        <v>18</v>
      </c>
      <c r="JR109">
        <v>494.155</v>
      </c>
      <c r="JS109">
        <v>463.388</v>
      </c>
      <c r="JT109">
        <v>23.294</v>
      </c>
      <c r="JU109">
        <v>31.3659</v>
      </c>
      <c r="JV109">
        <v>30.0008</v>
      </c>
      <c r="JW109">
        <v>31.3809</v>
      </c>
      <c r="JX109">
        <v>31.3272</v>
      </c>
      <c r="JY109">
        <v>49.3097</v>
      </c>
      <c r="JZ109">
        <v>27.0837</v>
      </c>
      <c r="KA109">
        <v>0</v>
      </c>
      <c r="KB109">
        <v>23.2856</v>
      </c>
      <c r="KC109">
        <v>1087.18</v>
      </c>
      <c r="KD109">
        <v>17.9448</v>
      </c>
      <c r="KE109">
        <v>100.214</v>
      </c>
      <c r="KF109">
        <v>99.8103</v>
      </c>
    </row>
    <row r="110" spans="1:292">
      <c r="A110">
        <v>90</v>
      </c>
      <c r="B110">
        <v>1686161982.6</v>
      </c>
      <c r="C110">
        <v>1617.099999904633</v>
      </c>
      <c r="D110" t="s">
        <v>613</v>
      </c>
      <c r="E110" t="s">
        <v>614</v>
      </c>
      <c r="F110">
        <v>5</v>
      </c>
      <c r="G110" t="s">
        <v>428</v>
      </c>
      <c r="H110">
        <v>1686161975.1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K110*DK110*100.0/(AV110*EE110),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K110*DK110*100.0/(AV110*EE110),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1093.712496660006</v>
      </c>
      <c r="AJ110">
        <v>1062.629333333333</v>
      </c>
      <c r="AK110">
        <v>3.422143464061324</v>
      </c>
      <c r="AL110">
        <v>66.65959030394622</v>
      </c>
      <c r="AM110">
        <f>(AO110 - AN110 + DX110*1E3/(8.314*(DZ110+273.15)) * AQ110/DW110 * AP110) * DW110/(100*DK110) * 1000/(1000 - AO110)</f>
        <v>0</v>
      </c>
      <c r="AN110">
        <v>17.88251985575179</v>
      </c>
      <c r="AO110">
        <v>19.15187030303031</v>
      </c>
      <c r="AP110">
        <v>-1.507302379461171E-05</v>
      </c>
      <c r="AQ110">
        <v>105.1270775011947</v>
      </c>
      <c r="AR110">
        <v>0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429</v>
      </c>
      <c r="AX110" t="s">
        <v>429</v>
      </c>
      <c r="AY110">
        <v>0</v>
      </c>
      <c r="AZ110">
        <v>0</v>
      </c>
      <c r="BA110">
        <f>1-AY110/AZ110</f>
        <v>0</v>
      </c>
      <c r="BB110">
        <v>0</v>
      </c>
      <c r="BC110" t="s">
        <v>429</v>
      </c>
      <c r="BD110" t="s">
        <v>429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429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1.65</v>
      </c>
      <c r="DL110">
        <v>0.5</v>
      </c>
      <c r="DM110" t="s">
        <v>430</v>
      </c>
      <c r="DN110">
        <v>2</v>
      </c>
      <c r="DO110" t="b">
        <v>1</v>
      </c>
      <c r="DP110">
        <v>1686161975.1</v>
      </c>
      <c r="DQ110">
        <v>1018.784555555556</v>
      </c>
      <c r="DR110">
        <v>1059.253333333333</v>
      </c>
      <c r="DS110">
        <v>19.16327037037037</v>
      </c>
      <c r="DT110">
        <v>17.87488888888889</v>
      </c>
      <c r="DU110">
        <v>1020.645222222222</v>
      </c>
      <c r="DV110">
        <v>19.58277777777778</v>
      </c>
      <c r="DW110">
        <v>500.0300740740741</v>
      </c>
      <c r="DX110">
        <v>90.32395555555556</v>
      </c>
      <c r="DY110">
        <v>0.1000325925925926</v>
      </c>
      <c r="DZ110">
        <v>26.8222962962963</v>
      </c>
      <c r="EA110">
        <v>28.02035555555556</v>
      </c>
      <c r="EB110">
        <v>999.9000000000001</v>
      </c>
      <c r="EC110">
        <v>0</v>
      </c>
      <c r="ED110">
        <v>0</v>
      </c>
      <c r="EE110">
        <v>9994.955555555554</v>
      </c>
      <c r="EF110">
        <v>0</v>
      </c>
      <c r="EG110">
        <v>1162.832222222222</v>
      </c>
      <c r="EH110">
        <v>-40.46896296296296</v>
      </c>
      <c r="EI110">
        <v>1038.688518518519</v>
      </c>
      <c r="EJ110">
        <v>1078.530740740741</v>
      </c>
      <c r="EK110">
        <v>1.288379259259259</v>
      </c>
      <c r="EL110">
        <v>1059.253333333333</v>
      </c>
      <c r="EM110">
        <v>17.87488888888889</v>
      </c>
      <c r="EN110">
        <v>1.730902222222222</v>
      </c>
      <c r="EO110">
        <v>1.614530740740741</v>
      </c>
      <c r="EP110">
        <v>15.17638888888889</v>
      </c>
      <c r="EQ110">
        <v>14.0982</v>
      </c>
      <c r="ER110">
        <v>2000.02</v>
      </c>
      <c r="ES110">
        <v>0.980004</v>
      </c>
      <c r="ET110">
        <v>0.0199961</v>
      </c>
      <c r="EU110">
        <v>0</v>
      </c>
      <c r="EV110">
        <v>179.5538888888889</v>
      </c>
      <c r="EW110">
        <v>5.00078</v>
      </c>
      <c r="EX110">
        <v>5661.229259259259</v>
      </c>
      <c r="EY110">
        <v>16379.81111111111</v>
      </c>
      <c r="EZ110">
        <v>42.75196296296295</v>
      </c>
      <c r="FA110">
        <v>44.46266666666666</v>
      </c>
      <c r="FB110">
        <v>43.27766666666667</v>
      </c>
      <c r="FC110">
        <v>43.50896296296295</v>
      </c>
      <c r="FD110">
        <v>43.37244444444445</v>
      </c>
      <c r="FE110">
        <v>1955.13</v>
      </c>
      <c r="FF110">
        <v>39.89000000000001</v>
      </c>
      <c r="FG110">
        <v>0</v>
      </c>
      <c r="FH110">
        <v>1686161982.8</v>
      </c>
      <c r="FI110">
        <v>0</v>
      </c>
      <c r="FJ110">
        <v>31.80882414952532</v>
      </c>
      <c r="FK110">
        <v>0.3526173978696382</v>
      </c>
      <c r="FL110">
        <v>-53.88903188162522</v>
      </c>
      <c r="FM110">
        <v>33443.5947912711</v>
      </c>
      <c r="FN110">
        <v>15</v>
      </c>
      <c r="FO110">
        <v>1686237652.1</v>
      </c>
      <c r="FP110" t="s">
        <v>431</v>
      </c>
      <c r="FQ110">
        <v>1686237637.6</v>
      </c>
      <c r="FR110">
        <v>1686237652.1</v>
      </c>
      <c r="FS110">
        <v>1</v>
      </c>
      <c r="FT110">
        <v>0.184</v>
      </c>
      <c r="FU110">
        <v>-0.079</v>
      </c>
      <c r="FV110">
        <v>-1.228</v>
      </c>
      <c r="FW110">
        <v>-0.379</v>
      </c>
      <c r="FX110">
        <v>962</v>
      </c>
      <c r="FY110">
        <v>1</v>
      </c>
      <c r="FZ110">
        <v>0.05</v>
      </c>
      <c r="GA110">
        <v>0.15</v>
      </c>
      <c r="GB110">
        <v>-4.717275349211118</v>
      </c>
      <c r="GC110">
        <v>-0.03052701341158567</v>
      </c>
      <c r="GD110">
        <v>34.12995534844338</v>
      </c>
      <c r="GE110">
        <v>1</v>
      </c>
      <c r="GF110">
        <v>0.8732296976837404</v>
      </c>
      <c r="GG110">
        <v>0.003277859983756621</v>
      </c>
      <c r="GH110">
        <v>0.661418277554936</v>
      </c>
      <c r="GI110">
        <v>1</v>
      </c>
      <c r="GJ110">
        <v>2</v>
      </c>
      <c r="GK110">
        <v>2</v>
      </c>
      <c r="GL110" t="s">
        <v>432</v>
      </c>
      <c r="GM110">
        <v>3.10182</v>
      </c>
      <c r="GN110">
        <v>2.75801</v>
      </c>
      <c r="GO110">
        <v>0.16417</v>
      </c>
      <c r="GP110">
        <v>0.168044</v>
      </c>
      <c r="GQ110">
        <v>0.0934823</v>
      </c>
      <c r="GR110">
        <v>0.0881294</v>
      </c>
      <c r="GS110">
        <v>21455.7</v>
      </c>
      <c r="GT110">
        <v>20998.7</v>
      </c>
      <c r="GU110">
        <v>26224.6</v>
      </c>
      <c r="GV110">
        <v>25588.7</v>
      </c>
      <c r="GW110">
        <v>38159.1</v>
      </c>
      <c r="GX110">
        <v>35366.7</v>
      </c>
      <c r="GY110">
        <v>45857.5</v>
      </c>
      <c r="GZ110">
        <v>41957.4</v>
      </c>
      <c r="HA110">
        <v>1.86073</v>
      </c>
      <c r="HB110">
        <v>1.7901</v>
      </c>
      <c r="HC110">
        <v>0.0337809</v>
      </c>
      <c r="HD110">
        <v>0</v>
      </c>
      <c r="HE110">
        <v>27.4654</v>
      </c>
      <c r="HF110">
        <v>999.9</v>
      </c>
      <c r="HG110">
        <v>32.6</v>
      </c>
      <c r="HH110">
        <v>39.2</v>
      </c>
      <c r="HI110">
        <v>25.6351</v>
      </c>
      <c r="HJ110">
        <v>62.2478</v>
      </c>
      <c r="HK110">
        <v>28.097</v>
      </c>
      <c r="HL110">
        <v>1</v>
      </c>
      <c r="HM110">
        <v>0.336001</v>
      </c>
      <c r="HN110">
        <v>3.57117</v>
      </c>
      <c r="HO110">
        <v>20.269</v>
      </c>
      <c r="HP110">
        <v>5.21385</v>
      </c>
      <c r="HQ110">
        <v>11.98</v>
      </c>
      <c r="HR110">
        <v>4.96375</v>
      </c>
      <c r="HS110">
        <v>3.27418</v>
      </c>
      <c r="HT110">
        <v>9999</v>
      </c>
      <c r="HU110">
        <v>9999</v>
      </c>
      <c r="HV110">
        <v>9999</v>
      </c>
      <c r="HW110">
        <v>63.1</v>
      </c>
      <c r="HX110">
        <v>1.86391</v>
      </c>
      <c r="HY110">
        <v>1.86011</v>
      </c>
      <c r="HZ110">
        <v>1.85838</v>
      </c>
      <c r="IA110">
        <v>1.85975</v>
      </c>
      <c r="IB110">
        <v>1.85974</v>
      </c>
      <c r="IC110">
        <v>1.85837</v>
      </c>
      <c r="ID110">
        <v>1.85745</v>
      </c>
      <c r="IE110">
        <v>1.85228</v>
      </c>
      <c r="IF110">
        <v>0</v>
      </c>
      <c r="IG110">
        <v>0</v>
      </c>
      <c r="IH110">
        <v>0</v>
      </c>
      <c r="II110">
        <v>0</v>
      </c>
      <c r="IJ110" t="s">
        <v>433</v>
      </c>
      <c r="IK110" t="s">
        <v>434</v>
      </c>
      <c r="IL110" t="s">
        <v>435</v>
      </c>
      <c r="IM110" t="s">
        <v>435</v>
      </c>
      <c r="IN110" t="s">
        <v>435</v>
      </c>
      <c r="IO110" t="s">
        <v>435</v>
      </c>
      <c r="IP110">
        <v>0</v>
      </c>
      <c r="IQ110">
        <v>100</v>
      </c>
      <c r="IR110">
        <v>100</v>
      </c>
      <c r="IS110">
        <v>-1.88</v>
      </c>
      <c r="IT110">
        <v>-0.4197</v>
      </c>
      <c r="IU110">
        <v>-0.978965299820194</v>
      </c>
      <c r="IV110">
        <v>-0.0009990091014681097</v>
      </c>
      <c r="IW110">
        <v>2.104149348677739E-07</v>
      </c>
      <c r="IX110">
        <v>-7.744919442628664E-11</v>
      </c>
      <c r="IY110">
        <v>-0.2997322961878402</v>
      </c>
      <c r="IZ110">
        <v>-0.02716134682049196</v>
      </c>
      <c r="JA110">
        <v>0.00140419417660109</v>
      </c>
      <c r="JB110">
        <v>-1.682636133130545E-05</v>
      </c>
      <c r="JC110">
        <v>3</v>
      </c>
      <c r="JD110">
        <v>2001</v>
      </c>
      <c r="JE110">
        <v>1</v>
      </c>
      <c r="JF110">
        <v>25</v>
      </c>
      <c r="JG110">
        <v>-1260.9</v>
      </c>
      <c r="JH110">
        <v>-1261.2</v>
      </c>
      <c r="JI110">
        <v>2.48535</v>
      </c>
      <c r="JJ110">
        <v>2.63062</v>
      </c>
      <c r="JK110">
        <v>1.49658</v>
      </c>
      <c r="JL110">
        <v>2.38403</v>
      </c>
      <c r="JM110">
        <v>1.54907</v>
      </c>
      <c r="JN110">
        <v>2.44385</v>
      </c>
      <c r="JO110">
        <v>41.8486</v>
      </c>
      <c r="JP110">
        <v>14.386</v>
      </c>
      <c r="JQ110">
        <v>18</v>
      </c>
      <c r="JR110">
        <v>494.275</v>
      </c>
      <c r="JS110">
        <v>463.317</v>
      </c>
      <c r="JT110">
        <v>23.2729</v>
      </c>
      <c r="JU110">
        <v>31.3707</v>
      </c>
      <c r="JV110">
        <v>30.0006</v>
      </c>
      <c r="JW110">
        <v>31.3848</v>
      </c>
      <c r="JX110">
        <v>31.3306</v>
      </c>
      <c r="JY110">
        <v>49.9721</v>
      </c>
      <c r="JZ110">
        <v>27.0837</v>
      </c>
      <c r="KA110">
        <v>0</v>
      </c>
      <c r="KB110">
        <v>23.2646</v>
      </c>
      <c r="KC110">
        <v>1107.35</v>
      </c>
      <c r="KD110">
        <v>17.9735</v>
      </c>
      <c r="KE110">
        <v>100.213</v>
      </c>
      <c r="KF110">
        <v>99.8096</v>
      </c>
    </row>
    <row r="111" spans="1:292">
      <c r="A111">
        <v>91</v>
      </c>
      <c r="B111">
        <v>1686161987.6</v>
      </c>
      <c r="C111">
        <v>1622.099999904633</v>
      </c>
      <c r="D111" t="s">
        <v>615</v>
      </c>
      <c r="E111" t="s">
        <v>616</v>
      </c>
      <c r="F111">
        <v>5</v>
      </c>
      <c r="G111" t="s">
        <v>428</v>
      </c>
      <c r="H111">
        <v>1686161979.814285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K111*DK111*100.0/(AV111*EE111),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K111*DK111*100.0/(AV111*EE111),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1111.01965475713</v>
      </c>
      <c r="AJ111">
        <v>1079.875636363637</v>
      </c>
      <c r="AK111">
        <v>3.45561071640329</v>
      </c>
      <c r="AL111">
        <v>66.65959030394622</v>
      </c>
      <c r="AM111">
        <f>(AO111 - AN111 + DX111*1E3/(8.314*(DZ111+273.15)) * AQ111/DW111 * AP111) * DW111/(100*DK111) * 1000/(1000 - AO111)</f>
        <v>0</v>
      </c>
      <c r="AN111">
        <v>17.88808142007806</v>
      </c>
      <c r="AO111">
        <v>19.14362121212121</v>
      </c>
      <c r="AP111">
        <v>-1.215570654776662E-05</v>
      </c>
      <c r="AQ111">
        <v>105.1270775011947</v>
      </c>
      <c r="AR111">
        <v>0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429</v>
      </c>
      <c r="AX111" t="s">
        <v>429</v>
      </c>
      <c r="AY111">
        <v>0</v>
      </c>
      <c r="AZ111">
        <v>0</v>
      </c>
      <c r="BA111">
        <f>1-AY111/AZ111</f>
        <v>0</v>
      </c>
      <c r="BB111">
        <v>0</v>
      </c>
      <c r="BC111" t="s">
        <v>429</v>
      </c>
      <c r="BD111" t="s">
        <v>429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429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1.65</v>
      </c>
      <c r="DL111">
        <v>0.5</v>
      </c>
      <c r="DM111" t="s">
        <v>430</v>
      </c>
      <c r="DN111">
        <v>2</v>
      </c>
      <c r="DO111" t="b">
        <v>1</v>
      </c>
      <c r="DP111">
        <v>1686161979.814285</v>
      </c>
      <c r="DQ111">
        <v>1034.63</v>
      </c>
      <c r="DR111">
        <v>1075.1825</v>
      </c>
      <c r="DS111">
        <v>19.15605357142857</v>
      </c>
      <c r="DT111">
        <v>17.88172857142857</v>
      </c>
      <c r="DU111">
        <v>1036.503571428572</v>
      </c>
      <c r="DV111">
        <v>19.57562142857143</v>
      </c>
      <c r="DW111">
        <v>500.0144999999999</v>
      </c>
      <c r="DX111">
        <v>90.323325</v>
      </c>
      <c r="DY111">
        <v>0.10006155</v>
      </c>
      <c r="DZ111">
        <v>26.82242857142857</v>
      </c>
      <c r="EA111">
        <v>28.02196428571429</v>
      </c>
      <c r="EB111">
        <v>999.9000000000002</v>
      </c>
      <c r="EC111">
        <v>0</v>
      </c>
      <c r="ED111">
        <v>0</v>
      </c>
      <c r="EE111">
        <v>9991.389285714284</v>
      </c>
      <c r="EF111">
        <v>0</v>
      </c>
      <c r="EG111">
        <v>1163.638928571429</v>
      </c>
      <c r="EH111">
        <v>-40.552975</v>
      </c>
      <c r="EI111">
        <v>1054.835714285714</v>
      </c>
      <c r="EJ111">
        <v>1094.758214285714</v>
      </c>
      <c r="EK111">
        <v>1.274330357142857</v>
      </c>
      <c r="EL111">
        <v>1075.1825</v>
      </c>
      <c r="EM111">
        <v>17.88172857142857</v>
      </c>
      <c r="EN111">
        <v>1.730238214285714</v>
      </c>
      <c r="EO111">
        <v>1.615136428571428</v>
      </c>
      <c r="EP111">
        <v>15.17042142857143</v>
      </c>
      <c r="EQ111">
        <v>14.10398571428571</v>
      </c>
      <c r="ER111">
        <v>2000.029285714286</v>
      </c>
      <c r="ES111">
        <v>0.9800040714285715</v>
      </c>
      <c r="ET111">
        <v>0.01999602857142857</v>
      </c>
      <c r="EU111">
        <v>0</v>
      </c>
      <c r="EV111">
        <v>179.6138571428571</v>
      </c>
      <c r="EW111">
        <v>5.00078</v>
      </c>
      <c r="EX111">
        <v>5663.550714285716</v>
      </c>
      <c r="EY111">
        <v>16379.88571428571</v>
      </c>
      <c r="EZ111">
        <v>42.75632142857142</v>
      </c>
      <c r="FA111">
        <v>44.46174999999999</v>
      </c>
      <c r="FB111">
        <v>43.29442857142856</v>
      </c>
      <c r="FC111">
        <v>43.51307142857143</v>
      </c>
      <c r="FD111">
        <v>43.37467857142855</v>
      </c>
      <c r="FE111">
        <v>1955.139285714286</v>
      </c>
      <c r="FF111">
        <v>39.89000000000001</v>
      </c>
      <c r="FG111">
        <v>0</v>
      </c>
      <c r="FH111">
        <v>1686161987.6</v>
      </c>
      <c r="FI111">
        <v>0</v>
      </c>
      <c r="FJ111">
        <v>31.88676441091197</v>
      </c>
      <c r="FK111">
        <v>0.3535436586299852</v>
      </c>
      <c r="FL111">
        <v>-54.06994012707764</v>
      </c>
      <c r="FM111">
        <v>33428.95199024776</v>
      </c>
      <c r="FN111">
        <v>15</v>
      </c>
      <c r="FO111">
        <v>1686237652.1</v>
      </c>
      <c r="FP111" t="s">
        <v>431</v>
      </c>
      <c r="FQ111">
        <v>1686237637.6</v>
      </c>
      <c r="FR111">
        <v>1686237652.1</v>
      </c>
      <c r="FS111">
        <v>1</v>
      </c>
      <c r="FT111">
        <v>0.184</v>
      </c>
      <c r="FU111">
        <v>-0.079</v>
      </c>
      <c r="FV111">
        <v>-1.228</v>
      </c>
      <c r="FW111">
        <v>-0.379</v>
      </c>
      <c r="FX111">
        <v>962</v>
      </c>
      <c r="FY111">
        <v>1</v>
      </c>
      <c r="FZ111">
        <v>0.05</v>
      </c>
      <c r="GA111">
        <v>0.15</v>
      </c>
      <c r="GB111">
        <v>-4.73886599948525</v>
      </c>
      <c r="GC111">
        <v>-0.03076941495752465</v>
      </c>
      <c r="GD111">
        <v>34.13101793806305</v>
      </c>
      <c r="GE111">
        <v>1</v>
      </c>
      <c r="GF111">
        <v>0.873462396130759</v>
      </c>
      <c r="GG111">
        <v>0.003278923740030958</v>
      </c>
      <c r="GH111">
        <v>0.6612871190348654</v>
      </c>
      <c r="GI111">
        <v>1</v>
      </c>
      <c r="GJ111">
        <v>2</v>
      </c>
      <c r="GK111">
        <v>2</v>
      </c>
      <c r="GL111" t="s">
        <v>432</v>
      </c>
      <c r="GM111">
        <v>3.10186</v>
      </c>
      <c r="GN111">
        <v>2.75803</v>
      </c>
      <c r="GO111">
        <v>0.165847</v>
      </c>
      <c r="GP111">
        <v>0.169676</v>
      </c>
      <c r="GQ111">
        <v>0.09345290000000001</v>
      </c>
      <c r="GR111">
        <v>0.08814569999999999</v>
      </c>
      <c r="GS111">
        <v>21412.4</v>
      </c>
      <c r="GT111">
        <v>20957.4</v>
      </c>
      <c r="GU111">
        <v>26224.5</v>
      </c>
      <c r="GV111">
        <v>25588.6</v>
      </c>
      <c r="GW111">
        <v>38160.4</v>
      </c>
      <c r="GX111">
        <v>35365.9</v>
      </c>
      <c r="GY111">
        <v>45857.3</v>
      </c>
      <c r="GZ111">
        <v>41957</v>
      </c>
      <c r="HA111">
        <v>1.86033</v>
      </c>
      <c r="HB111">
        <v>1.7905</v>
      </c>
      <c r="HC111">
        <v>0.0337809</v>
      </c>
      <c r="HD111">
        <v>0</v>
      </c>
      <c r="HE111">
        <v>27.4695</v>
      </c>
      <c r="HF111">
        <v>999.9</v>
      </c>
      <c r="HG111">
        <v>32.6</v>
      </c>
      <c r="HH111">
        <v>39.2</v>
      </c>
      <c r="HI111">
        <v>25.6362</v>
      </c>
      <c r="HJ111">
        <v>62.3178</v>
      </c>
      <c r="HK111">
        <v>27.8846</v>
      </c>
      <c r="HL111">
        <v>1</v>
      </c>
      <c r="HM111">
        <v>0.336552</v>
      </c>
      <c r="HN111">
        <v>3.6079</v>
      </c>
      <c r="HO111">
        <v>20.2683</v>
      </c>
      <c r="HP111">
        <v>5.21145</v>
      </c>
      <c r="HQ111">
        <v>11.98</v>
      </c>
      <c r="HR111">
        <v>4.9634</v>
      </c>
      <c r="HS111">
        <v>3.27393</v>
      </c>
      <c r="HT111">
        <v>9999</v>
      </c>
      <c r="HU111">
        <v>9999</v>
      </c>
      <c r="HV111">
        <v>9999</v>
      </c>
      <c r="HW111">
        <v>63.1</v>
      </c>
      <c r="HX111">
        <v>1.86389</v>
      </c>
      <c r="HY111">
        <v>1.86012</v>
      </c>
      <c r="HZ111">
        <v>1.85838</v>
      </c>
      <c r="IA111">
        <v>1.85975</v>
      </c>
      <c r="IB111">
        <v>1.85974</v>
      </c>
      <c r="IC111">
        <v>1.85837</v>
      </c>
      <c r="ID111">
        <v>1.85745</v>
      </c>
      <c r="IE111">
        <v>1.85227</v>
      </c>
      <c r="IF111">
        <v>0</v>
      </c>
      <c r="IG111">
        <v>0</v>
      </c>
      <c r="IH111">
        <v>0</v>
      </c>
      <c r="II111">
        <v>0</v>
      </c>
      <c r="IJ111" t="s">
        <v>433</v>
      </c>
      <c r="IK111" t="s">
        <v>434</v>
      </c>
      <c r="IL111" t="s">
        <v>435</v>
      </c>
      <c r="IM111" t="s">
        <v>435</v>
      </c>
      <c r="IN111" t="s">
        <v>435</v>
      </c>
      <c r="IO111" t="s">
        <v>435</v>
      </c>
      <c r="IP111">
        <v>0</v>
      </c>
      <c r="IQ111">
        <v>100</v>
      </c>
      <c r="IR111">
        <v>100</v>
      </c>
      <c r="IS111">
        <v>-1.9</v>
      </c>
      <c r="IT111">
        <v>-0.4197</v>
      </c>
      <c r="IU111">
        <v>-0.978965299820194</v>
      </c>
      <c r="IV111">
        <v>-0.0009990091014681097</v>
      </c>
      <c r="IW111">
        <v>2.104149348677739E-07</v>
      </c>
      <c r="IX111">
        <v>-7.744919442628664E-11</v>
      </c>
      <c r="IY111">
        <v>-0.2997322961878402</v>
      </c>
      <c r="IZ111">
        <v>-0.02716134682049196</v>
      </c>
      <c r="JA111">
        <v>0.00140419417660109</v>
      </c>
      <c r="JB111">
        <v>-1.682636133130545E-05</v>
      </c>
      <c r="JC111">
        <v>3</v>
      </c>
      <c r="JD111">
        <v>2001</v>
      </c>
      <c r="JE111">
        <v>1</v>
      </c>
      <c r="JF111">
        <v>25</v>
      </c>
      <c r="JG111">
        <v>-1260.8</v>
      </c>
      <c r="JH111">
        <v>-1261.1</v>
      </c>
      <c r="JI111">
        <v>2.51831</v>
      </c>
      <c r="JJ111">
        <v>2.64038</v>
      </c>
      <c r="JK111">
        <v>1.49658</v>
      </c>
      <c r="JL111">
        <v>2.38403</v>
      </c>
      <c r="JM111">
        <v>1.54907</v>
      </c>
      <c r="JN111">
        <v>2.41821</v>
      </c>
      <c r="JO111">
        <v>41.8486</v>
      </c>
      <c r="JP111">
        <v>14.3772</v>
      </c>
      <c r="JQ111">
        <v>18</v>
      </c>
      <c r="JR111">
        <v>494.064</v>
      </c>
      <c r="JS111">
        <v>463.598</v>
      </c>
      <c r="JT111">
        <v>23.2503</v>
      </c>
      <c r="JU111">
        <v>31.375</v>
      </c>
      <c r="JV111">
        <v>30.0007</v>
      </c>
      <c r="JW111">
        <v>31.3889</v>
      </c>
      <c r="JX111">
        <v>31.334</v>
      </c>
      <c r="JY111">
        <v>50.563</v>
      </c>
      <c r="JZ111">
        <v>26.8061</v>
      </c>
      <c r="KA111">
        <v>0</v>
      </c>
      <c r="KB111">
        <v>23.2428</v>
      </c>
      <c r="KC111">
        <v>1121.22</v>
      </c>
      <c r="KD111">
        <v>17.9986</v>
      </c>
      <c r="KE111">
        <v>100.213</v>
      </c>
      <c r="KF111">
        <v>99.80880000000001</v>
      </c>
    </row>
    <row r="112" spans="1:292">
      <c r="A112">
        <v>92</v>
      </c>
      <c r="B112">
        <v>1686161992.6</v>
      </c>
      <c r="C112">
        <v>1627.099999904633</v>
      </c>
      <c r="D112" t="s">
        <v>617</v>
      </c>
      <c r="E112" t="s">
        <v>618</v>
      </c>
      <c r="F112">
        <v>5</v>
      </c>
      <c r="G112" t="s">
        <v>428</v>
      </c>
      <c r="H112">
        <v>1686161985.1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K112*DK112*100.0/(AV112*EE112),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K112*DK112*100.0/(AV112*EE112),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1128.046880988564</v>
      </c>
      <c r="AJ112">
        <v>1097.007333333334</v>
      </c>
      <c r="AK112">
        <v>3.431317063503095</v>
      </c>
      <c r="AL112">
        <v>66.65959030394622</v>
      </c>
      <c r="AM112">
        <f>(AO112 - AN112 + DX112*1E3/(8.314*(DZ112+273.15)) * AQ112/DW112 * AP112) * DW112/(100*DK112) * 1000/(1000 - AO112)</f>
        <v>0</v>
      </c>
      <c r="AN112">
        <v>17.91399608752195</v>
      </c>
      <c r="AO112">
        <v>19.13709515151514</v>
      </c>
      <c r="AP112">
        <v>-9.698877239878541E-06</v>
      </c>
      <c r="AQ112">
        <v>105.1270775011947</v>
      </c>
      <c r="AR112">
        <v>0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429</v>
      </c>
      <c r="AX112" t="s">
        <v>429</v>
      </c>
      <c r="AY112">
        <v>0</v>
      </c>
      <c r="AZ112">
        <v>0</v>
      </c>
      <c r="BA112">
        <f>1-AY112/AZ112</f>
        <v>0</v>
      </c>
      <c r="BB112">
        <v>0</v>
      </c>
      <c r="BC112" t="s">
        <v>429</v>
      </c>
      <c r="BD112" t="s">
        <v>429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429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1.65</v>
      </c>
      <c r="DL112">
        <v>0.5</v>
      </c>
      <c r="DM112" t="s">
        <v>430</v>
      </c>
      <c r="DN112">
        <v>2</v>
      </c>
      <c r="DO112" t="b">
        <v>1</v>
      </c>
      <c r="DP112">
        <v>1686161985.1</v>
      </c>
      <c r="DQ112">
        <v>1052.412962962963</v>
      </c>
      <c r="DR112">
        <v>1092.962222222222</v>
      </c>
      <c r="DS112">
        <v>19.1470962962963</v>
      </c>
      <c r="DT112">
        <v>17.89470740740741</v>
      </c>
      <c r="DU112">
        <v>1054.301851851852</v>
      </c>
      <c r="DV112">
        <v>19.56673703703704</v>
      </c>
      <c r="DW112">
        <v>500.0162592592592</v>
      </c>
      <c r="DX112">
        <v>90.32285555555556</v>
      </c>
      <c r="DY112">
        <v>0.1000275666666667</v>
      </c>
      <c r="DZ112">
        <v>26.82129259259259</v>
      </c>
      <c r="EA112">
        <v>28.01945555555556</v>
      </c>
      <c r="EB112">
        <v>999.9000000000001</v>
      </c>
      <c r="EC112">
        <v>0</v>
      </c>
      <c r="ED112">
        <v>0</v>
      </c>
      <c r="EE112">
        <v>9995.019629629631</v>
      </c>
      <c r="EF112">
        <v>0</v>
      </c>
      <c r="EG112">
        <v>1164.70962962963</v>
      </c>
      <c r="EH112">
        <v>-40.54905555555556</v>
      </c>
      <c r="EI112">
        <v>1072.956666666667</v>
      </c>
      <c r="EJ112">
        <v>1112.875925925926</v>
      </c>
      <c r="EK112">
        <v>1.25239</v>
      </c>
      <c r="EL112">
        <v>1092.962222222222</v>
      </c>
      <c r="EM112">
        <v>17.89470740740741</v>
      </c>
      <c r="EN112">
        <v>1.72942037037037</v>
      </c>
      <c r="EO112">
        <v>1.616300740740741</v>
      </c>
      <c r="EP112">
        <v>15.16305555555556</v>
      </c>
      <c r="EQ112">
        <v>14.11509259259259</v>
      </c>
      <c r="ER112">
        <v>2000.039259259259</v>
      </c>
      <c r="ES112">
        <v>0.9800041111111112</v>
      </c>
      <c r="ET112">
        <v>0.01999598888888889</v>
      </c>
      <c r="EU112">
        <v>0</v>
      </c>
      <c r="EV112">
        <v>179.6887037037037</v>
      </c>
      <c r="EW112">
        <v>5.00078</v>
      </c>
      <c r="EX112">
        <v>5666.258518518517</v>
      </c>
      <c r="EY112">
        <v>16379.97407407407</v>
      </c>
      <c r="EZ112">
        <v>42.75418518518516</v>
      </c>
      <c r="FA112">
        <v>44.46266666666666</v>
      </c>
      <c r="FB112">
        <v>43.27988888888889</v>
      </c>
      <c r="FC112">
        <v>43.51818518518517</v>
      </c>
      <c r="FD112">
        <v>43.42555555555554</v>
      </c>
      <c r="FE112">
        <v>1955.149259259259</v>
      </c>
      <c r="FF112">
        <v>39.89000000000001</v>
      </c>
      <c r="FG112">
        <v>0</v>
      </c>
      <c r="FH112">
        <v>1686161993</v>
      </c>
      <c r="FI112">
        <v>0</v>
      </c>
      <c r="FJ112">
        <v>31.97439049720119</v>
      </c>
      <c r="FK112">
        <v>0.3545848475502183</v>
      </c>
      <c r="FL112">
        <v>-54.27315686392267</v>
      </c>
      <c r="FM112">
        <v>33412.49952281857</v>
      </c>
      <c r="FN112">
        <v>15</v>
      </c>
      <c r="FO112">
        <v>1686237652.1</v>
      </c>
      <c r="FP112" t="s">
        <v>431</v>
      </c>
      <c r="FQ112">
        <v>1686237637.6</v>
      </c>
      <c r="FR112">
        <v>1686237652.1</v>
      </c>
      <c r="FS112">
        <v>1</v>
      </c>
      <c r="FT112">
        <v>0.184</v>
      </c>
      <c r="FU112">
        <v>-0.079</v>
      </c>
      <c r="FV112">
        <v>-1.228</v>
      </c>
      <c r="FW112">
        <v>-0.379</v>
      </c>
      <c r="FX112">
        <v>962</v>
      </c>
      <c r="FY112">
        <v>1</v>
      </c>
      <c r="FZ112">
        <v>0.05</v>
      </c>
      <c r="GA112">
        <v>0.15</v>
      </c>
      <c r="GB112">
        <v>-4.756471338982221</v>
      </c>
      <c r="GC112">
        <v>-0.03096706468263774</v>
      </c>
      <c r="GD112">
        <v>34.13183376069669</v>
      </c>
      <c r="GE112">
        <v>1</v>
      </c>
      <c r="GF112">
        <v>0.8736383320407604</v>
      </c>
      <c r="GG112">
        <v>0.003279621034669578</v>
      </c>
      <c r="GH112">
        <v>0.6611719003138511</v>
      </c>
      <c r="GI112">
        <v>1</v>
      </c>
      <c r="GJ112">
        <v>2</v>
      </c>
      <c r="GK112">
        <v>2</v>
      </c>
      <c r="GL112" t="s">
        <v>432</v>
      </c>
      <c r="GM112">
        <v>3.10181</v>
      </c>
      <c r="GN112">
        <v>2.75807</v>
      </c>
      <c r="GO112">
        <v>0.1675</v>
      </c>
      <c r="GP112">
        <v>0.17129</v>
      </c>
      <c r="GQ112">
        <v>0.0934353</v>
      </c>
      <c r="GR112">
        <v>0.088282</v>
      </c>
      <c r="GS112">
        <v>21369.8</v>
      </c>
      <c r="GT112">
        <v>20916.7</v>
      </c>
      <c r="GU112">
        <v>26224.3</v>
      </c>
      <c r="GV112">
        <v>25588.7</v>
      </c>
      <c r="GW112">
        <v>38160.8</v>
      </c>
      <c r="GX112">
        <v>35360.5</v>
      </c>
      <c r="GY112">
        <v>45856.7</v>
      </c>
      <c r="GZ112">
        <v>41956.7</v>
      </c>
      <c r="HA112">
        <v>1.86038</v>
      </c>
      <c r="HB112">
        <v>1.79027</v>
      </c>
      <c r="HC112">
        <v>0.0327677</v>
      </c>
      <c r="HD112">
        <v>0</v>
      </c>
      <c r="HE112">
        <v>27.4742</v>
      </c>
      <c r="HF112">
        <v>999.9</v>
      </c>
      <c r="HG112">
        <v>32.6</v>
      </c>
      <c r="HH112">
        <v>39.2</v>
      </c>
      <c r="HI112">
        <v>25.6364</v>
      </c>
      <c r="HJ112">
        <v>62.0878</v>
      </c>
      <c r="HK112">
        <v>28.0369</v>
      </c>
      <c r="HL112">
        <v>1</v>
      </c>
      <c r="HM112">
        <v>0.337038</v>
      </c>
      <c r="HN112">
        <v>3.62807</v>
      </c>
      <c r="HO112">
        <v>20.268</v>
      </c>
      <c r="HP112">
        <v>5.2116</v>
      </c>
      <c r="HQ112">
        <v>11.98</v>
      </c>
      <c r="HR112">
        <v>4.96315</v>
      </c>
      <c r="HS112">
        <v>3.27405</v>
      </c>
      <c r="HT112">
        <v>9999</v>
      </c>
      <c r="HU112">
        <v>9999</v>
      </c>
      <c r="HV112">
        <v>9999</v>
      </c>
      <c r="HW112">
        <v>63.1</v>
      </c>
      <c r="HX112">
        <v>1.86393</v>
      </c>
      <c r="HY112">
        <v>1.86014</v>
      </c>
      <c r="HZ112">
        <v>1.85838</v>
      </c>
      <c r="IA112">
        <v>1.85977</v>
      </c>
      <c r="IB112">
        <v>1.85978</v>
      </c>
      <c r="IC112">
        <v>1.85837</v>
      </c>
      <c r="ID112">
        <v>1.85745</v>
      </c>
      <c r="IE112">
        <v>1.8523</v>
      </c>
      <c r="IF112">
        <v>0</v>
      </c>
      <c r="IG112">
        <v>0</v>
      </c>
      <c r="IH112">
        <v>0</v>
      </c>
      <c r="II112">
        <v>0</v>
      </c>
      <c r="IJ112" t="s">
        <v>433</v>
      </c>
      <c r="IK112" t="s">
        <v>434</v>
      </c>
      <c r="IL112" t="s">
        <v>435</v>
      </c>
      <c r="IM112" t="s">
        <v>435</v>
      </c>
      <c r="IN112" t="s">
        <v>435</v>
      </c>
      <c r="IO112" t="s">
        <v>435</v>
      </c>
      <c r="IP112">
        <v>0</v>
      </c>
      <c r="IQ112">
        <v>100</v>
      </c>
      <c r="IR112">
        <v>100</v>
      </c>
      <c r="IS112">
        <v>-1.91</v>
      </c>
      <c r="IT112">
        <v>-0.4197</v>
      </c>
      <c r="IU112">
        <v>-0.978965299820194</v>
      </c>
      <c r="IV112">
        <v>-0.0009990091014681097</v>
      </c>
      <c r="IW112">
        <v>2.104149348677739E-07</v>
      </c>
      <c r="IX112">
        <v>-7.744919442628664E-11</v>
      </c>
      <c r="IY112">
        <v>-0.2997322961878402</v>
      </c>
      <c r="IZ112">
        <v>-0.02716134682049196</v>
      </c>
      <c r="JA112">
        <v>0.00140419417660109</v>
      </c>
      <c r="JB112">
        <v>-1.682636133130545E-05</v>
      </c>
      <c r="JC112">
        <v>3</v>
      </c>
      <c r="JD112">
        <v>2001</v>
      </c>
      <c r="JE112">
        <v>1</v>
      </c>
      <c r="JF112">
        <v>25</v>
      </c>
      <c r="JG112">
        <v>-1260.8</v>
      </c>
      <c r="JH112">
        <v>-1261</v>
      </c>
      <c r="JI112">
        <v>2.54272</v>
      </c>
      <c r="JJ112">
        <v>2.63062</v>
      </c>
      <c r="JK112">
        <v>1.49658</v>
      </c>
      <c r="JL112">
        <v>2.38403</v>
      </c>
      <c r="JM112">
        <v>1.54907</v>
      </c>
      <c r="JN112">
        <v>2.40723</v>
      </c>
      <c r="JO112">
        <v>41.8486</v>
      </c>
      <c r="JP112">
        <v>14.386</v>
      </c>
      <c r="JQ112">
        <v>18</v>
      </c>
      <c r="JR112">
        <v>494.125</v>
      </c>
      <c r="JS112">
        <v>463.485</v>
      </c>
      <c r="JT112">
        <v>23.2266</v>
      </c>
      <c r="JU112">
        <v>31.3805</v>
      </c>
      <c r="JV112">
        <v>30.0006</v>
      </c>
      <c r="JW112">
        <v>31.393</v>
      </c>
      <c r="JX112">
        <v>31.3381</v>
      </c>
      <c r="JY112">
        <v>51.1981</v>
      </c>
      <c r="JZ112">
        <v>26.8061</v>
      </c>
      <c r="KA112">
        <v>0</v>
      </c>
      <c r="KB112">
        <v>23.2215</v>
      </c>
      <c r="KC112">
        <v>1141.4</v>
      </c>
      <c r="KD112">
        <v>18.0259</v>
      </c>
      <c r="KE112">
        <v>100.212</v>
      </c>
      <c r="KF112">
        <v>99.80840000000001</v>
      </c>
    </row>
    <row r="113" spans="1:292">
      <c r="A113">
        <v>93</v>
      </c>
      <c r="B113">
        <v>1686161997.6</v>
      </c>
      <c r="C113">
        <v>1632.099999904633</v>
      </c>
      <c r="D113" t="s">
        <v>619</v>
      </c>
      <c r="E113" t="s">
        <v>620</v>
      </c>
      <c r="F113">
        <v>5</v>
      </c>
      <c r="G113" t="s">
        <v>428</v>
      </c>
      <c r="H113">
        <v>1686161989.814285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K113*DK113*100.0/(AV113*EE113),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K113*DK113*100.0/(AV113*EE113),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1144.523441924128</v>
      </c>
      <c r="AJ113">
        <v>1113.838727272727</v>
      </c>
      <c r="AK113">
        <v>3.344287904248293</v>
      </c>
      <c r="AL113">
        <v>66.65959030394622</v>
      </c>
      <c r="AM113">
        <f>(AO113 - AN113 + DX113*1E3/(8.314*(DZ113+273.15)) * AQ113/DW113 * AP113) * DW113/(100*DK113) * 1000/(1000 - AO113)</f>
        <v>0</v>
      </c>
      <c r="AN113">
        <v>17.93580938455446</v>
      </c>
      <c r="AO113">
        <v>19.14151878787878</v>
      </c>
      <c r="AP113">
        <v>6.132669987245169E-06</v>
      </c>
      <c r="AQ113">
        <v>105.1270775011947</v>
      </c>
      <c r="AR113">
        <v>0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429</v>
      </c>
      <c r="AX113" t="s">
        <v>429</v>
      </c>
      <c r="AY113">
        <v>0</v>
      </c>
      <c r="AZ113">
        <v>0</v>
      </c>
      <c r="BA113">
        <f>1-AY113/AZ113</f>
        <v>0</v>
      </c>
      <c r="BB113">
        <v>0</v>
      </c>
      <c r="BC113" t="s">
        <v>429</v>
      </c>
      <c r="BD113" t="s">
        <v>429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429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1.65</v>
      </c>
      <c r="DL113">
        <v>0.5</v>
      </c>
      <c r="DM113" t="s">
        <v>430</v>
      </c>
      <c r="DN113">
        <v>2</v>
      </c>
      <c r="DO113" t="b">
        <v>1</v>
      </c>
      <c r="DP113">
        <v>1686161989.814285</v>
      </c>
      <c r="DQ113">
        <v>1068.255714285714</v>
      </c>
      <c r="DR113">
        <v>1108.635357142857</v>
      </c>
      <c r="DS113">
        <v>19.14258928571428</v>
      </c>
      <c r="DT113">
        <v>17.91179285714285</v>
      </c>
      <c r="DU113">
        <v>1070.158214285714</v>
      </c>
      <c r="DV113">
        <v>19.56226785714285</v>
      </c>
      <c r="DW113">
        <v>500.0126071428571</v>
      </c>
      <c r="DX113">
        <v>90.32251785714287</v>
      </c>
      <c r="DY113">
        <v>0.09998293928571431</v>
      </c>
      <c r="DZ113">
        <v>26.81935714285714</v>
      </c>
      <c r="EA113">
        <v>28.01509642857143</v>
      </c>
      <c r="EB113">
        <v>999.9000000000002</v>
      </c>
      <c r="EC113">
        <v>0</v>
      </c>
      <c r="ED113">
        <v>0</v>
      </c>
      <c r="EE113">
        <v>10002.43142857143</v>
      </c>
      <c r="EF113">
        <v>0</v>
      </c>
      <c r="EG113">
        <v>1167.156785714286</v>
      </c>
      <c r="EH113">
        <v>-40.37866785714285</v>
      </c>
      <c r="EI113">
        <v>1089.104285714286</v>
      </c>
      <c r="EJ113">
        <v>1128.854642857143</v>
      </c>
      <c r="EK113">
        <v>1.230795</v>
      </c>
      <c r="EL113">
        <v>1108.635357142857</v>
      </c>
      <c r="EM113">
        <v>17.91179285714285</v>
      </c>
      <c r="EN113">
        <v>1.729007142857143</v>
      </c>
      <c r="EO113">
        <v>1.617839285714286</v>
      </c>
      <c r="EP113">
        <v>15.15933928571428</v>
      </c>
      <c r="EQ113">
        <v>14.12975714285714</v>
      </c>
      <c r="ER113">
        <v>2000.003928571429</v>
      </c>
      <c r="ES113">
        <v>0.9800037499999998</v>
      </c>
      <c r="ET113">
        <v>0.01999635</v>
      </c>
      <c r="EU113">
        <v>0</v>
      </c>
      <c r="EV113">
        <v>179.7076428571428</v>
      </c>
      <c r="EW113">
        <v>5.00078</v>
      </c>
      <c r="EX113">
        <v>5669.861071428571</v>
      </c>
      <c r="EY113">
        <v>16379.68928571428</v>
      </c>
      <c r="EZ113">
        <v>42.74285714285712</v>
      </c>
      <c r="FA113">
        <v>44.473</v>
      </c>
      <c r="FB113">
        <v>43.27878571428571</v>
      </c>
      <c r="FC113">
        <v>43.51978571428571</v>
      </c>
      <c r="FD113">
        <v>43.44835714285713</v>
      </c>
      <c r="FE113">
        <v>1955.113928571429</v>
      </c>
      <c r="FF113">
        <v>39.89000000000001</v>
      </c>
      <c r="FG113">
        <v>0</v>
      </c>
      <c r="FH113">
        <v>1686161997.8</v>
      </c>
      <c r="FI113">
        <v>0</v>
      </c>
      <c r="FJ113">
        <v>32.05219842690713</v>
      </c>
      <c r="FK113">
        <v>0.3555091329569404</v>
      </c>
      <c r="FL113">
        <v>-54.45351692175055</v>
      </c>
      <c r="FM113">
        <v>33397.89387441585</v>
      </c>
      <c r="FN113">
        <v>15</v>
      </c>
      <c r="FO113">
        <v>1686237652.1</v>
      </c>
      <c r="FP113" t="s">
        <v>431</v>
      </c>
      <c r="FQ113">
        <v>1686237637.6</v>
      </c>
      <c r="FR113">
        <v>1686237652.1</v>
      </c>
      <c r="FS113">
        <v>1</v>
      </c>
      <c r="FT113">
        <v>0.184</v>
      </c>
      <c r="FU113">
        <v>-0.079</v>
      </c>
      <c r="FV113">
        <v>-1.228</v>
      </c>
      <c r="FW113">
        <v>-0.379</v>
      </c>
      <c r="FX113">
        <v>962</v>
      </c>
      <c r="FY113">
        <v>1</v>
      </c>
      <c r="FZ113">
        <v>0.05</v>
      </c>
      <c r="GA113">
        <v>0.15</v>
      </c>
      <c r="GB113">
        <v>-4.777713945470177</v>
      </c>
      <c r="GC113">
        <v>-0.03120538415035428</v>
      </c>
      <c r="GD113">
        <v>34.13255589444702</v>
      </c>
      <c r="GE113">
        <v>1</v>
      </c>
      <c r="GF113">
        <v>0.8738374145593515</v>
      </c>
      <c r="GG113">
        <v>0.003280282203961829</v>
      </c>
      <c r="GH113">
        <v>0.6610228880037143</v>
      </c>
      <c r="GI113">
        <v>1</v>
      </c>
      <c r="GJ113">
        <v>2</v>
      </c>
      <c r="GK113">
        <v>2</v>
      </c>
      <c r="GL113" t="s">
        <v>432</v>
      </c>
      <c r="GM113">
        <v>3.10191</v>
      </c>
      <c r="GN113">
        <v>2.75801</v>
      </c>
      <c r="GO113">
        <v>0.169114</v>
      </c>
      <c r="GP113">
        <v>0.172874</v>
      </c>
      <c r="GQ113">
        <v>0.093447</v>
      </c>
      <c r="GR113">
        <v>0.0883664</v>
      </c>
      <c r="GS113">
        <v>21328</v>
      </c>
      <c r="GT113">
        <v>20876.5</v>
      </c>
      <c r="GU113">
        <v>26223.8</v>
      </c>
      <c r="GV113">
        <v>25588.5</v>
      </c>
      <c r="GW113">
        <v>38160</v>
      </c>
      <c r="GX113">
        <v>35357.4</v>
      </c>
      <c r="GY113">
        <v>45856</v>
      </c>
      <c r="GZ113">
        <v>41956.7</v>
      </c>
      <c r="HA113">
        <v>1.86042</v>
      </c>
      <c r="HB113">
        <v>1.79032</v>
      </c>
      <c r="HC113">
        <v>0.032708</v>
      </c>
      <c r="HD113">
        <v>0</v>
      </c>
      <c r="HE113">
        <v>27.4782</v>
      </c>
      <c r="HF113">
        <v>999.9</v>
      </c>
      <c r="HG113">
        <v>32.6</v>
      </c>
      <c r="HH113">
        <v>39.2</v>
      </c>
      <c r="HI113">
        <v>25.6352</v>
      </c>
      <c r="HJ113">
        <v>62.0678</v>
      </c>
      <c r="HK113">
        <v>28.0649</v>
      </c>
      <c r="HL113">
        <v>1</v>
      </c>
      <c r="HM113">
        <v>0.337429</v>
      </c>
      <c r="HN113">
        <v>3.61124</v>
      </c>
      <c r="HO113">
        <v>20.2684</v>
      </c>
      <c r="HP113">
        <v>5.2116</v>
      </c>
      <c r="HQ113">
        <v>11.98</v>
      </c>
      <c r="HR113">
        <v>4.96345</v>
      </c>
      <c r="HS113">
        <v>3.274</v>
      </c>
      <c r="HT113">
        <v>9999</v>
      </c>
      <c r="HU113">
        <v>9999</v>
      </c>
      <c r="HV113">
        <v>9999</v>
      </c>
      <c r="HW113">
        <v>63.1</v>
      </c>
      <c r="HX113">
        <v>1.8639</v>
      </c>
      <c r="HY113">
        <v>1.86016</v>
      </c>
      <c r="HZ113">
        <v>1.85838</v>
      </c>
      <c r="IA113">
        <v>1.85977</v>
      </c>
      <c r="IB113">
        <v>1.85975</v>
      </c>
      <c r="IC113">
        <v>1.85837</v>
      </c>
      <c r="ID113">
        <v>1.85745</v>
      </c>
      <c r="IE113">
        <v>1.8523</v>
      </c>
      <c r="IF113">
        <v>0</v>
      </c>
      <c r="IG113">
        <v>0</v>
      </c>
      <c r="IH113">
        <v>0</v>
      </c>
      <c r="II113">
        <v>0</v>
      </c>
      <c r="IJ113" t="s">
        <v>433</v>
      </c>
      <c r="IK113" t="s">
        <v>434</v>
      </c>
      <c r="IL113" t="s">
        <v>435</v>
      </c>
      <c r="IM113" t="s">
        <v>435</v>
      </c>
      <c r="IN113" t="s">
        <v>435</v>
      </c>
      <c r="IO113" t="s">
        <v>435</v>
      </c>
      <c r="IP113">
        <v>0</v>
      </c>
      <c r="IQ113">
        <v>100</v>
      </c>
      <c r="IR113">
        <v>100</v>
      </c>
      <c r="IS113">
        <v>-1.93</v>
      </c>
      <c r="IT113">
        <v>-0.4197</v>
      </c>
      <c r="IU113">
        <v>-0.978965299820194</v>
      </c>
      <c r="IV113">
        <v>-0.0009990091014681097</v>
      </c>
      <c r="IW113">
        <v>2.104149348677739E-07</v>
      </c>
      <c r="IX113">
        <v>-7.744919442628664E-11</v>
      </c>
      <c r="IY113">
        <v>-0.2997322961878402</v>
      </c>
      <c r="IZ113">
        <v>-0.02716134682049196</v>
      </c>
      <c r="JA113">
        <v>0.00140419417660109</v>
      </c>
      <c r="JB113">
        <v>-1.682636133130545E-05</v>
      </c>
      <c r="JC113">
        <v>3</v>
      </c>
      <c r="JD113">
        <v>2001</v>
      </c>
      <c r="JE113">
        <v>1</v>
      </c>
      <c r="JF113">
        <v>25</v>
      </c>
      <c r="JG113">
        <v>-1260.7</v>
      </c>
      <c r="JH113">
        <v>-1260.9</v>
      </c>
      <c r="JI113">
        <v>2.57812</v>
      </c>
      <c r="JJ113">
        <v>2.63062</v>
      </c>
      <c r="JK113">
        <v>1.49658</v>
      </c>
      <c r="JL113">
        <v>2.38403</v>
      </c>
      <c r="JM113">
        <v>1.54907</v>
      </c>
      <c r="JN113">
        <v>2.46216</v>
      </c>
      <c r="JO113">
        <v>41.8486</v>
      </c>
      <c r="JP113">
        <v>14.3772</v>
      </c>
      <c r="JQ113">
        <v>18</v>
      </c>
      <c r="JR113">
        <v>494.181</v>
      </c>
      <c r="JS113">
        <v>463.547</v>
      </c>
      <c r="JT113">
        <v>23.2086</v>
      </c>
      <c r="JU113">
        <v>31.3851</v>
      </c>
      <c r="JV113">
        <v>30.0005</v>
      </c>
      <c r="JW113">
        <v>31.3964</v>
      </c>
      <c r="JX113">
        <v>31.3422</v>
      </c>
      <c r="JY113">
        <v>51.78</v>
      </c>
      <c r="JZ113">
        <v>26.5166</v>
      </c>
      <c r="KA113">
        <v>0</v>
      </c>
      <c r="KB113">
        <v>23.2088</v>
      </c>
      <c r="KC113">
        <v>1154.83</v>
      </c>
      <c r="KD113">
        <v>18.0494</v>
      </c>
      <c r="KE113">
        <v>100.21</v>
      </c>
      <c r="KF113">
        <v>99.8081</v>
      </c>
    </row>
    <row r="114" spans="1:292">
      <c r="A114">
        <v>94</v>
      </c>
      <c r="B114">
        <v>1686162002.6</v>
      </c>
      <c r="C114">
        <v>1637.099999904633</v>
      </c>
      <c r="D114" t="s">
        <v>621</v>
      </c>
      <c r="E114" t="s">
        <v>622</v>
      </c>
      <c r="F114">
        <v>5</v>
      </c>
      <c r="G114" t="s">
        <v>428</v>
      </c>
      <c r="H114">
        <v>1686161995.1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K114*DK114*100.0/(AV114*EE114),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K114*DK114*100.0/(AV114*EE114),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1161.975732694486</v>
      </c>
      <c r="AJ114">
        <v>1131.086303030303</v>
      </c>
      <c r="AK114">
        <v>3.448872317706132</v>
      </c>
      <c r="AL114">
        <v>66.65959030394622</v>
      </c>
      <c r="AM114">
        <f>(AO114 - AN114 + DX114*1E3/(8.314*(DZ114+273.15)) * AQ114/DW114 * AP114) * DW114/(100*DK114) * 1000/(1000 - AO114)</f>
        <v>0</v>
      </c>
      <c r="AN114">
        <v>18.00173538505034</v>
      </c>
      <c r="AO114">
        <v>19.15481939393939</v>
      </c>
      <c r="AP114">
        <v>1.868247391974214E-05</v>
      </c>
      <c r="AQ114">
        <v>105.1270775011947</v>
      </c>
      <c r="AR114">
        <v>0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429</v>
      </c>
      <c r="AX114" t="s">
        <v>429</v>
      </c>
      <c r="AY114">
        <v>0</v>
      </c>
      <c r="AZ114">
        <v>0</v>
      </c>
      <c r="BA114">
        <f>1-AY114/AZ114</f>
        <v>0</v>
      </c>
      <c r="BB114">
        <v>0</v>
      </c>
      <c r="BC114" t="s">
        <v>429</v>
      </c>
      <c r="BD114" t="s">
        <v>429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429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1.65</v>
      </c>
      <c r="DL114">
        <v>0.5</v>
      </c>
      <c r="DM114" t="s">
        <v>430</v>
      </c>
      <c r="DN114">
        <v>2</v>
      </c>
      <c r="DO114" t="b">
        <v>1</v>
      </c>
      <c r="DP114">
        <v>1686161995.1</v>
      </c>
      <c r="DQ114">
        <v>1085.968518518519</v>
      </c>
      <c r="DR114">
        <v>1126.274074074074</v>
      </c>
      <c r="DS114">
        <v>19.14208518518518</v>
      </c>
      <c r="DT114">
        <v>17.94924814814815</v>
      </c>
      <c r="DU114">
        <v>1087.885555555555</v>
      </c>
      <c r="DV114">
        <v>19.56175555555556</v>
      </c>
      <c r="DW114">
        <v>500.0077037037036</v>
      </c>
      <c r="DX114">
        <v>90.32274814814818</v>
      </c>
      <c r="DY114">
        <v>0.100003337037037</v>
      </c>
      <c r="DZ114">
        <v>26.81892222222222</v>
      </c>
      <c r="EA114">
        <v>28.01078518518518</v>
      </c>
      <c r="EB114">
        <v>999.9000000000001</v>
      </c>
      <c r="EC114">
        <v>0</v>
      </c>
      <c r="ED114">
        <v>0</v>
      </c>
      <c r="EE114">
        <v>9999.677037037038</v>
      </c>
      <c r="EF114">
        <v>0</v>
      </c>
      <c r="EG114">
        <v>1170.898148148148</v>
      </c>
      <c r="EH114">
        <v>-40.30449629629629</v>
      </c>
      <c r="EI114">
        <v>1107.162222222222</v>
      </c>
      <c r="EJ114">
        <v>1146.85962962963</v>
      </c>
      <c r="EK114">
        <v>1.192823703703704</v>
      </c>
      <c r="EL114">
        <v>1126.274074074074</v>
      </c>
      <c r="EM114">
        <v>17.94924814814815</v>
      </c>
      <c r="EN114">
        <v>1.728966296296296</v>
      </c>
      <c r="EO114">
        <v>1.621226666666667</v>
      </c>
      <c r="EP114">
        <v>15.15895555555555</v>
      </c>
      <c r="EQ114">
        <v>14.16200740740741</v>
      </c>
      <c r="ER114">
        <v>2000.006296296297</v>
      </c>
      <c r="ES114">
        <v>0.9800037777777776</v>
      </c>
      <c r="ET114">
        <v>0.01999632222222222</v>
      </c>
      <c r="EU114">
        <v>0</v>
      </c>
      <c r="EV114">
        <v>179.7162592592592</v>
      </c>
      <c r="EW114">
        <v>5.00078</v>
      </c>
      <c r="EX114">
        <v>5674.262222222223</v>
      </c>
      <c r="EY114">
        <v>16379.70740740741</v>
      </c>
      <c r="EZ114">
        <v>42.74725925925924</v>
      </c>
      <c r="FA114">
        <v>44.48366666666667</v>
      </c>
      <c r="FB114">
        <v>43.29381481481482</v>
      </c>
      <c r="FC114">
        <v>43.53214814814815</v>
      </c>
      <c r="FD114">
        <v>43.43255555555555</v>
      </c>
      <c r="FE114">
        <v>1955.116296296296</v>
      </c>
      <c r="FF114">
        <v>39.89000000000001</v>
      </c>
      <c r="FG114">
        <v>0</v>
      </c>
      <c r="FH114">
        <v>1686162002.6</v>
      </c>
      <c r="FI114">
        <v>0</v>
      </c>
      <c r="FJ114">
        <v>32.12989597394908</v>
      </c>
      <c r="FK114">
        <v>0.3564317921596999</v>
      </c>
      <c r="FL114">
        <v>-54.63361657612593</v>
      </c>
      <c r="FM114">
        <v>33383.30584001053</v>
      </c>
      <c r="FN114">
        <v>15</v>
      </c>
      <c r="FO114">
        <v>1686237652.1</v>
      </c>
      <c r="FP114" t="s">
        <v>431</v>
      </c>
      <c r="FQ114">
        <v>1686237637.6</v>
      </c>
      <c r="FR114">
        <v>1686237652.1</v>
      </c>
      <c r="FS114">
        <v>1</v>
      </c>
      <c r="FT114">
        <v>0.184</v>
      </c>
      <c r="FU114">
        <v>-0.079</v>
      </c>
      <c r="FV114">
        <v>-1.228</v>
      </c>
      <c r="FW114">
        <v>-0.379</v>
      </c>
      <c r="FX114">
        <v>962</v>
      </c>
      <c r="FY114">
        <v>1</v>
      </c>
      <c r="FZ114">
        <v>0.05</v>
      </c>
      <c r="GA114">
        <v>0.15</v>
      </c>
      <c r="GB114">
        <v>-4.795218812928689</v>
      </c>
      <c r="GC114">
        <v>-0.03140190240986211</v>
      </c>
      <c r="GD114">
        <v>34.1332851530291</v>
      </c>
      <c r="GE114">
        <v>1</v>
      </c>
      <c r="GF114">
        <v>0.8739755606396229</v>
      </c>
      <c r="GG114">
        <v>0.003280526433782765</v>
      </c>
      <c r="GH114">
        <v>0.6608898060007684</v>
      </c>
      <c r="GI114">
        <v>1</v>
      </c>
      <c r="GJ114">
        <v>2</v>
      </c>
      <c r="GK114">
        <v>2</v>
      </c>
      <c r="GL114" t="s">
        <v>432</v>
      </c>
      <c r="GM114">
        <v>3.10195</v>
      </c>
      <c r="GN114">
        <v>2.75818</v>
      </c>
      <c r="GO114">
        <v>0.170748</v>
      </c>
      <c r="GP114">
        <v>0.174486</v>
      </c>
      <c r="GQ114">
        <v>0.0935019</v>
      </c>
      <c r="GR114">
        <v>0.0886197</v>
      </c>
      <c r="GS114">
        <v>21286</v>
      </c>
      <c r="GT114">
        <v>20835.7</v>
      </c>
      <c r="GU114">
        <v>26223.8</v>
      </c>
      <c r="GV114">
        <v>25588.4</v>
      </c>
      <c r="GW114">
        <v>38157.6</v>
      </c>
      <c r="GX114">
        <v>35347.7</v>
      </c>
      <c r="GY114">
        <v>45855.7</v>
      </c>
      <c r="GZ114">
        <v>41956.6</v>
      </c>
      <c r="HA114">
        <v>1.86045</v>
      </c>
      <c r="HB114">
        <v>1.79023</v>
      </c>
      <c r="HC114">
        <v>0.0323728</v>
      </c>
      <c r="HD114">
        <v>0</v>
      </c>
      <c r="HE114">
        <v>27.4822</v>
      </c>
      <c r="HF114">
        <v>999.9</v>
      </c>
      <c r="HG114">
        <v>32.6</v>
      </c>
      <c r="HH114">
        <v>39.2</v>
      </c>
      <c r="HI114">
        <v>25.6343</v>
      </c>
      <c r="HJ114">
        <v>62.0778</v>
      </c>
      <c r="HK114">
        <v>27.8566</v>
      </c>
      <c r="HL114">
        <v>1</v>
      </c>
      <c r="HM114">
        <v>0.337581</v>
      </c>
      <c r="HN114">
        <v>3.60292</v>
      </c>
      <c r="HO114">
        <v>20.2686</v>
      </c>
      <c r="HP114">
        <v>5.2128</v>
      </c>
      <c r="HQ114">
        <v>11.98</v>
      </c>
      <c r="HR114">
        <v>4.9636</v>
      </c>
      <c r="HS114">
        <v>3.2742</v>
      </c>
      <c r="HT114">
        <v>9999</v>
      </c>
      <c r="HU114">
        <v>9999</v>
      </c>
      <c r="HV114">
        <v>9999</v>
      </c>
      <c r="HW114">
        <v>63.1</v>
      </c>
      <c r="HX114">
        <v>1.86394</v>
      </c>
      <c r="HY114">
        <v>1.86016</v>
      </c>
      <c r="HZ114">
        <v>1.85838</v>
      </c>
      <c r="IA114">
        <v>1.85975</v>
      </c>
      <c r="IB114">
        <v>1.85977</v>
      </c>
      <c r="IC114">
        <v>1.85837</v>
      </c>
      <c r="ID114">
        <v>1.85745</v>
      </c>
      <c r="IE114">
        <v>1.85232</v>
      </c>
      <c r="IF114">
        <v>0</v>
      </c>
      <c r="IG114">
        <v>0</v>
      </c>
      <c r="IH114">
        <v>0</v>
      </c>
      <c r="II114">
        <v>0</v>
      </c>
      <c r="IJ114" t="s">
        <v>433</v>
      </c>
      <c r="IK114" t="s">
        <v>434</v>
      </c>
      <c r="IL114" t="s">
        <v>435</v>
      </c>
      <c r="IM114" t="s">
        <v>435</v>
      </c>
      <c r="IN114" t="s">
        <v>435</v>
      </c>
      <c r="IO114" t="s">
        <v>435</v>
      </c>
      <c r="IP114">
        <v>0</v>
      </c>
      <c r="IQ114">
        <v>100</v>
      </c>
      <c r="IR114">
        <v>100</v>
      </c>
      <c r="IS114">
        <v>-1.94</v>
      </c>
      <c r="IT114">
        <v>-0.4196</v>
      </c>
      <c r="IU114">
        <v>-0.978965299820194</v>
      </c>
      <c r="IV114">
        <v>-0.0009990091014681097</v>
      </c>
      <c r="IW114">
        <v>2.104149348677739E-07</v>
      </c>
      <c r="IX114">
        <v>-7.744919442628664E-11</v>
      </c>
      <c r="IY114">
        <v>-0.2997322961878402</v>
      </c>
      <c r="IZ114">
        <v>-0.02716134682049196</v>
      </c>
      <c r="JA114">
        <v>0.00140419417660109</v>
      </c>
      <c r="JB114">
        <v>-1.682636133130545E-05</v>
      </c>
      <c r="JC114">
        <v>3</v>
      </c>
      <c r="JD114">
        <v>2001</v>
      </c>
      <c r="JE114">
        <v>1</v>
      </c>
      <c r="JF114">
        <v>25</v>
      </c>
      <c r="JG114">
        <v>-1260.6</v>
      </c>
      <c r="JH114">
        <v>-1260.8</v>
      </c>
      <c r="JI114">
        <v>2.60498</v>
      </c>
      <c r="JJ114">
        <v>2.63916</v>
      </c>
      <c r="JK114">
        <v>1.49658</v>
      </c>
      <c r="JL114">
        <v>2.38403</v>
      </c>
      <c r="JM114">
        <v>1.54785</v>
      </c>
      <c r="JN114">
        <v>2.34985</v>
      </c>
      <c r="JO114">
        <v>41.8486</v>
      </c>
      <c r="JP114">
        <v>14.3684</v>
      </c>
      <c r="JQ114">
        <v>18</v>
      </c>
      <c r="JR114">
        <v>494.229</v>
      </c>
      <c r="JS114">
        <v>463.516</v>
      </c>
      <c r="JT114">
        <v>23.1976</v>
      </c>
      <c r="JU114">
        <v>31.3898</v>
      </c>
      <c r="JV114">
        <v>30.0004</v>
      </c>
      <c r="JW114">
        <v>31.4011</v>
      </c>
      <c r="JX114">
        <v>31.3467</v>
      </c>
      <c r="JY114">
        <v>52.3955</v>
      </c>
      <c r="JZ114">
        <v>26.5166</v>
      </c>
      <c r="KA114">
        <v>0</v>
      </c>
      <c r="KB114">
        <v>23.1987</v>
      </c>
      <c r="KC114">
        <v>1175.03</v>
      </c>
      <c r="KD114">
        <v>18.0493</v>
      </c>
      <c r="KE114">
        <v>100.21</v>
      </c>
      <c r="KF114">
        <v>99.8079</v>
      </c>
    </row>
    <row r="115" spans="1:292">
      <c r="A115">
        <v>95</v>
      </c>
      <c r="B115">
        <v>1686162007.6</v>
      </c>
      <c r="C115">
        <v>1642.099999904633</v>
      </c>
      <c r="D115" t="s">
        <v>623</v>
      </c>
      <c r="E115" t="s">
        <v>624</v>
      </c>
      <c r="F115">
        <v>5</v>
      </c>
      <c r="G115" t="s">
        <v>428</v>
      </c>
      <c r="H115">
        <v>1686161999.814285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K115*DK115*100.0/(AV115*EE115),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K115*DK115*100.0/(AV115*EE115),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1178.656308855113</v>
      </c>
      <c r="AJ115">
        <v>1148.045818181818</v>
      </c>
      <c r="AK115">
        <v>3.367488294698658</v>
      </c>
      <c r="AL115">
        <v>66.65959030394622</v>
      </c>
      <c r="AM115">
        <f>(AO115 - AN115 + DX115*1E3/(8.314*(DZ115+273.15)) * AQ115/DW115 * AP115) * DW115/(100*DK115) * 1000/(1000 - AO115)</f>
        <v>0</v>
      </c>
      <c r="AN115">
        <v>18.03210874745707</v>
      </c>
      <c r="AO115">
        <v>19.17713878787878</v>
      </c>
      <c r="AP115">
        <v>0.002925974867162091</v>
      </c>
      <c r="AQ115">
        <v>105.1270775011947</v>
      </c>
      <c r="AR115">
        <v>0</v>
      </c>
      <c r="AS115">
        <v>0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429</v>
      </c>
      <c r="AX115" t="s">
        <v>429</v>
      </c>
      <c r="AY115">
        <v>0</v>
      </c>
      <c r="AZ115">
        <v>0</v>
      </c>
      <c r="BA115">
        <f>1-AY115/AZ115</f>
        <v>0</v>
      </c>
      <c r="BB115">
        <v>0</v>
      </c>
      <c r="BC115" t="s">
        <v>429</v>
      </c>
      <c r="BD115" t="s">
        <v>429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429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1.65</v>
      </c>
      <c r="DL115">
        <v>0.5</v>
      </c>
      <c r="DM115" t="s">
        <v>430</v>
      </c>
      <c r="DN115">
        <v>2</v>
      </c>
      <c r="DO115" t="b">
        <v>1</v>
      </c>
      <c r="DP115">
        <v>1686161999.814285</v>
      </c>
      <c r="DQ115">
        <v>1101.744285714286</v>
      </c>
      <c r="DR115">
        <v>1141.876785714286</v>
      </c>
      <c r="DS115">
        <v>19.15192142857143</v>
      </c>
      <c r="DT115">
        <v>17.98677142857143</v>
      </c>
      <c r="DU115">
        <v>1103.674285714286</v>
      </c>
      <c r="DV115">
        <v>19.57151071428571</v>
      </c>
      <c r="DW115">
        <v>500.0086428571428</v>
      </c>
      <c r="DX115">
        <v>90.32290357142858</v>
      </c>
      <c r="DY115">
        <v>0.1000298357142857</v>
      </c>
      <c r="DZ115">
        <v>26.81726785714286</v>
      </c>
      <c r="EA115">
        <v>28.01222142857143</v>
      </c>
      <c r="EB115">
        <v>999.9000000000002</v>
      </c>
      <c r="EC115">
        <v>0</v>
      </c>
      <c r="ED115">
        <v>0</v>
      </c>
      <c r="EE115">
        <v>9997.883571428571</v>
      </c>
      <c r="EF115">
        <v>0</v>
      </c>
      <c r="EG115">
        <v>1174.813928571429</v>
      </c>
      <c r="EH115">
        <v>-40.13222857142858</v>
      </c>
      <c r="EI115">
        <v>1123.2575</v>
      </c>
      <c r="EJ115">
        <v>1162.792857142857</v>
      </c>
      <c r="EK115">
        <v>1.165141785714286</v>
      </c>
      <c r="EL115">
        <v>1141.876785714286</v>
      </c>
      <c r="EM115">
        <v>17.98677142857143</v>
      </c>
      <c r="EN115">
        <v>1.729857142857143</v>
      </c>
      <c r="EO115">
        <v>1.624616785714286</v>
      </c>
      <c r="EP115">
        <v>15.16696785714286</v>
      </c>
      <c r="EQ115">
        <v>14.19426071428572</v>
      </c>
      <c r="ER115">
        <v>1999.998214285715</v>
      </c>
      <c r="ES115">
        <v>0.9800037499999998</v>
      </c>
      <c r="ET115">
        <v>0.01999635</v>
      </c>
      <c r="EU115">
        <v>0</v>
      </c>
      <c r="EV115">
        <v>179.6573928571429</v>
      </c>
      <c r="EW115">
        <v>5.00078</v>
      </c>
      <c r="EX115">
        <v>5678.489642857144</v>
      </c>
      <c r="EY115">
        <v>16379.64285714286</v>
      </c>
      <c r="EZ115">
        <v>42.75632142857142</v>
      </c>
      <c r="FA115">
        <v>44.49992857142856</v>
      </c>
      <c r="FB115">
        <v>43.32346428571428</v>
      </c>
      <c r="FC115">
        <v>43.53996428571428</v>
      </c>
      <c r="FD115">
        <v>43.41267857142856</v>
      </c>
      <c r="FE115">
        <v>1955.108214285714</v>
      </c>
      <c r="FF115">
        <v>39.89000000000001</v>
      </c>
      <c r="FG115">
        <v>0</v>
      </c>
      <c r="FH115">
        <v>1686162008</v>
      </c>
      <c r="FI115">
        <v>0</v>
      </c>
      <c r="FJ115">
        <v>32.21716250493096</v>
      </c>
      <c r="FK115">
        <v>0.3574676743898925</v>
      </c>
      <c r="FL115">
        <v>-54.83591599864605</v>
      </c>
      <c r="FM115">
        <v>33366.91542366864</v>
      </c>
      <c r="FN115">
        <v>15</v>
      </c>
      <c r="FO115">
        <v>1686237652.1</v>
      </c>
      <c r="FP115" t="s">
        <v>431</v>
      </c>
      <c r="FQ115">
        <v>1686237637.6</v>
      </c>
      <c r="FR115">
        <v>1686237652.1</v>
      </c>
      <c r="FS115">
        <v>1</v>
      </c>
      <c r="FT115">
        <v>0.184</v>
      </c>
      <c r="FU115">
        <v>-0.079</v>
      </c>
      <c r="FV115">
        <v>-1.228</v>
      </c>
      <c r="FW115">
        <v>-0.379</v>
      </c>
      <c r="FX115">
        <v>962</v>
      </c>
      <c r="FY115">
        <v>1</v>
      </c>
      <c r="FZ115">
        <v>0.05</v>
      </c>
      <c r="GA115">
        <v>0.15</v>
      </c>
      <c r="GB115">
        <v>-4.812547592801082</v>
      </c>
      <c r="GC115">
        <v>-0.03159633882230252</v>
      </c>
      <c r="GD115">
        <v>34.13384033752524</v>
      </c>
      <c r="GE115">
        <v>1</v>
      </c>
      <c r="GF115">
        <v>0.8741043677811513</v>
      </c>
      <c r="GG115">
        <v>0.003280658601541372</v>
      </c>
      <c r="GH115">
        <v>0.6607528850654407</v>
      </c>
      <c r="GI115">
        <v>1</v>
      </c>
      <c r="GJ115">
        <v>2</v>
      </c>
      <c r="GK115">
        <v>2</v>
      </c>
      <c r="GL115" t="s">
        <v>432</v>
      </c>
      <c r="GM115">
        <v>3.10192</v>
      </c>
      <c r="GN115">
        <v>2.75804</v>
      </c>
      <c r="GO115">
        <v>0.172335</v>
      </c>
      <c r="GP115">
        <v>0.17603</v>
      </c>
      <c r="GQ115">
        <v>0.0935709</v>
      </c>
      <c r="GR115">
        <v>0.0886527</v>
      </c>
      <c r="GS115">
        <v>21245</v>
      </c>
      <c r="GT115">
        <v>20796.5</v>
      </c>
      <c r="GU115">
        <v>26223.5</v>
      </c>
      <c r="GV115">
        <v>25588.1</v>
      </c>
      <c r="GW115">
        <v>38154.6</v>
      </c>
      <c r="GX115">
        <v>35346.4</v>
      </c>
      <c r="GY115">
        <v>45855.3</v>
      </c>
      <c r="GZ115">
        <v>41956.3</v>
      </c>
      <c r="HA115">
        <v>1.86055</v>
      </c>
      <c r="HB115">
        <v>1.79018</v>
      </c>
      <c r="HC115">
        <v>0.0331029</v>
      </c>
      <c r="HD115">
        <v>0</v>
      </c>
      <c r="HE115">
        <v>27.4864</v>
      </c>
      <c r="HF115">
        <v>999.9</v>
      </c>
      <c r="HG115">
        <v>32.6</v>
      </c>
      <c r="HH115">
        <v>39.2</v>
      </c>
      <c r="HI115">
        <v>25.634</v>
      </c>
      <c r="HJ115">
        <v>62.2978</v>
      </c>
      <c r="HK115">
        <v>28.097</v>
      </c>
      <c r="HL115">
        <v>1</v>
      </c>
      <c r="HM115">
        <v>0.338016</v>
      </c>
      <c r="HN115">
        <v>3.60455</v>
      </c>
      <c r="HO115">
        <v>20.2686</v>
      </c>
      <c r="HP115">
        <v>5.21235</v>
      </c>
      <c r="HQ115">
        <v>11.98</v>
      </c>
      <c r="HR115">
        <v>4.96355</v>
      </c>
      <c r="HS115">
        <v>3.27425</v>
      </c>
      <c r="HT115">
        <v>9999</v>
      </c>
      <c r="HU115">
        <v>9999</v>
      </c>
      <c r="HV115">
        <v>9999</v>
      </c>
      <c r="HW115">
        <v>63.1</v>
      </c>
      <c r="HX115">
        <v>1.86396</v>
      </c>
      <c r="HY115">
        <v>1.86018</v>
      </c>
      <c r="HZ115">
        <v>1.85839</v>
      </c>
      <c r="IA115">
        <v>1.85975</v>
      </c>
      <c r="IB115">
        <v>1.85978</v>
      </c>
      <c r="IC115">
        <v>1.85837</v>
      </c>
      <c r="ID115">
        <v>1.85745</v>
      </c>
      <c r="IE115">
        <v>1.8523</v>
      </c>
      <c r="IF115">
        <v>0</v>
      </c>
      <c r="IG115">
        <v>0</v>
      </c>
      <c r="IH115">
        <v>0</v>
      </c>
      <c r="II115">
        <v>0</v>
      </c>
      <c r="IJ115" t="s">
        <v>433</v>
      </c>
      <c r="IK115" t="s">
        <v>434</v>
      </c>
      <c r="IL115" t="s">
        <v>435</v>
      </c>
      <c r="IM115" t="s">
        <v>435</v>
      </c>
      <c r="IN115" t="s">
        <v>435</v>
      </c>
      <c r="IO115" t="s">
        <v>435</v>
      </c>
      <c r="IP115">
        <v>0</v>
      </c>
      <c r="IQ115">
        <v>100</v>
      </c>
      <c r="IR115">
        <v>100</v>
      </c>
      <c r="IS115">
        <v>-1.95</v>
      </c>
      <c r="IT115">
        <v>-0.4193</v>
      </c>
      <c r="IU115">
        <v>-0.978965299820194</v>
      </c>
      <c r="IV115">
        <v>-0.0009990091014681097</v>
      </c>
      <c r="IW115">
        <v>2.104149348677739E-07</v>
      </c>
      <c r="IX115">
        <v>-7.744919442628664E-11</v>
      </c>
      <c r="IY115">
        <v>-0.2997322961878402</v>
      </c>
      <c r="IZ115">
        <v>-0.02716134682049196</v>
      </c>
      <c r="JA115">
        <v>0.00140419417660109</v>
      </c>
      <c r="JB115">
        <v>-1.682636133130545E-05</v>
      </c>
      <c r="JC115">
        <v>3</v>
      </c>
      <c r="JD115">
        <v>2001</v>
      </c>
      <c r="JE115">
        <v>1</v>
      </c>
      <c r="JF115">
        <v>25</v>
      </c>
      <c r="JG115">
        <v>-1260.5</v>
      </c>
      <c r="JH115">
        <v>-1260.7</v>
      </c>
      <c r="JI115">
        <v>2.63672</v>
      </c>
      <c r="JJ115">
        <v>2.62817</v>
      </c>
      <c r="JK115">
        <v>1.49658</v>
      </c>
      <c r="JL115">
        <v>2.38403</v>
      </c>
      <c r="JM115">
        <v>1.54907</v>
      </c>
      <c r="JN115">
        <v>2.43652</v>
      </c>
      <c r="JO115">
        <v>41.8486</v>
      </c>
      <c r="JP115">
        <v>14.386</v>
      </c>
      <c r="JQ115">
        <v>18</v>
      </c>
      <c r="JR115">
        <v>494.322</v>
      </c>
      <c r="JS115">
        <v>463.517</v>
      </c>
      <c r="JT115">
        <v>23.1896</v>
      </c>
      <c r="JU115">
        <v>31.3949</v>
      </c>
      <c r="JV115">
        <v>30.0005</v>
      </c>
      <c r="JW115">
        <v>31.4055</v>
      </c>
      <c r="JX115">
        <v>31.351</v>
      </c>
      <c r="JY115">
        <v>52.959</v>
      </c>
      <c r="JZ115">
        <v>26.5166</v>
      </c>
      <c r="KA115">
        <v>0</v>
      </c>
      <c r="KB115">
        <v>23.1898</v>
      </c>
      <c r="KC115">
        <v>1188.47</v>
      </c>
      <c r="KD115">
        <v>18.0511</v>
      </c>
      <c r="KE115">
        <v>100.209</v>
      </c>
      <c r="KF115">
        <v>99.80710000000001</v>
      </c>
    </row>
    <row r="116" spans="1:292">
      <c r="A116">
        <v>96</v>
      </c>
      <c r="B116">
        <v>1686162012.6</v>
      </c>
      <c r="C116">
        <v>1647.099999904633</v>
      </c>
      <c r="D116" t="s">
        <v>625</v>
      </c>
      <c r="E116" t="s">
        <v>626</v>
      </c>
      <c r="F116">
        <v>5</v>
      </c>
      <c r="G116" t="s">
        <v>428</v>
      </c>
      <c r="H116">
        <v>1686162005.1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K116*DK116*100.0/(AV116*EE116),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K116*DK116*100.0/(AV116*EE116),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1195.92996958042</v>
      </c>
      <c r="AJ116">
        <v>1165.149454545455</v>
      </c>
      <c r="AK116">
        <v>3.428256340713517</v>
      </c>
      <c r="AL116">
        <v>66.65959030394622</v>
      </c>
      <c r="AM116">
        <f>(AO116 - AN116 + DX116*1E3/(8.314*(DZ116+273.15)) * AQ116/DW116 * AP116) * DW116/(100*DK116) * 1000/(1000 - AO116)</f>
        <v>0</v>
      </c>
      <c r="AN116">
        <v>18.03721396747206</v>
      </c>
      <c r="AO116">
        <v>19.18533515151515</v>
      </c>
      <c r="AP116">
        <v>0.0004251398653720378</v>
      </c>
      <c r="AQ116">
        <v>105.1270775011947</v>
      </c>
      <c r="AR116">
        <v>0</v>
      </c>
      <c r="AS116">
        <v>0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429</v>
      </c>
      <c r="AX116" t="s">
        <v>429</v>
      </c>
      <c r="AY116">
        <v>0</v>
      </c>
      <c r="AZ116">
        <v>0</v>
      </c>
      <c r="BA116">
        <f>1-AY116/AZ116</f>
        <v>0</v>
      </c>
      <c r="BB116">
        <v>0</v>
      </c>
      <c r="BC116" t="s">
        <v>429</v>
      </c>
      <c r="BD116" t="s">
        <v>429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429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1.65</v>
      </c>
      <c r="DL116">
        <v>0.5</v>
      </c>
      <c r="DM116" t="s">
        <v>430</v>
      </c>
      <c r="DN116">
        <v>2</v>
      </c>
      <c r="DO116" t="b">
        <v>1</v>
      </c>
      <c r="DP116">
        <v>1686162005.1</v>
      </c>
      <c r="DQ116">
        <v>1119.402592592592</v>
      </c>
      <c r="DR116">
        <v>1159.555185185185</v>
      </c>
      <c r="DS116">
        <v>19.16641481481481</v>
      </c>
      <c r="DT116">
        <v>18.02249259259259</v>
      </c>
      <c r="DU116">
        <v>1121.347777777778</v>
      </c>
      <c r="DV116">
        <v>19.58588518518518</v>
      </c>
      <c r="DW116">
        <v>500.0061481481482</v>
      </c>
      <c r="DX116">
        <v>90.32292592592593</v>
      </c>
      <c r="DY116">
        <v>0.09998838518518519</v>
      </c>
      <c r="DZ116">
        <v>26.81741481481481</v>
      </c>
      <c r="EA116">
        <v>28.01701481481482</v>
      </c>
      <c r="EB116">
        <v>999.9000000000001</v>
      </c>
      <c r="EC116">
        <v>0</v>
      </c>
      <c r="ED116">
        <v>0</v>
      </c>
      <c r="EE116">
        <v>9998.871851851851</v>
      </c>
      <c r="EF116">
        <v>0</v>
      </c>
      <c r="EG116">
        <v>1179.678148148148</v>
      </c>
      <c r="EH116">
        <v>-40.15247777777778</v>
      </c>
      <c r="EI116">
        <v>1141.277777777778</v>
      </c>
      <c r="EJ116">
        <v>1180.838148148148</v>
      </c>
      <c r="EK116">
        <v>1.14392</v>
      </c>
      <c r="EL116">
        <v>1159.555185185185</v>
      </c>
      <c r="EM116">
        <v>18.02249259259259</v>
      </c>
      <c r="EN116">
        <v>1.731165555555556</v>
      </c>
      <c r="EO116">
        <v>1.627841851851852</v>
      </c>
      <c r="EP116">
        <v>15.17873333333333</v>
      </c>
      <c r="EQ116">
        <v>14.22492222222222</v>
      </c>
      <c r="ER116">
        <v>1999.996296296297</v>
      </c>
      <c r="ES116">
        <v>0.9800037777777777</v>
      </c>
      <c r="ET116">
        <v>0.01999632222222222</v>
      </c>
      <c r="EU116">
        <v>0</v>
      </c>
      <c r="EV116">
        <v>179.5796296296296</v>
      </c>
      <c r="EW116">
        <v>5.00078</v>
      </c>
      <c r="EX116">
        <v>5682.45</v>
      </c>
      <c r="EY116">
        <v>16379.61851851852</v>
      </c>
      <c r="EZ116">
        <v>42.77514814814814</v>
      </c>
      <c r="FA116">
        <v>44.50688888888889</v>
      </c>
      <c r="FB116">
        <v>43.33314814814815</v>
      </c>
      <c r="FC116">
        <v>43.55311111111112</v>
      </c>
      <c r="FD116">
        <v>43.39555555555555</v>
      </c>
      <c r="FE116">
        <v>1955.106296296296</v>
      </c>
      <c r="FF116">
        <v>39.89000000000001</v>
      </c>
      <c r="FG116">
        <v>0</v>
      </c>
      <c r="FH116">
        <v>1686162012.8</v>
      </c>
      <c r="FI116">
        <v>0</v>
      </c>
      <c r="FJ116">
        <v>32.29458573399921</v>
      </c>
      <c r="FK116">
        <v>0.3583862968062516</v>
      </c>
      <c r="FL116">
        <v>-55.01548199422209</v>
      </c>
      <c r="FM116">
        <v>33352.36337455645</v>
      </c>
      <c r="FN116">
        <v>15</v>
      </c>
      <c r="FO116">
        <v>1686237652.1</v>
      </c>
      <c r="FP116" t="s">
        <v>431</v>
      </c>
      <c r="FQ116">
        <v>1686237637.6</v>
      </c>
      <c r="FR116">
        <v>1686237652.1</v>
      </c>
      <c r="FS116">
        <v>1</v>
      </c>
      <c r="FT116">
        <v>0.184</v>
      </c>
      <c r="FU116">
        <v>-0.079</v>
      </c>
      <c r="FV116">
        <v>-1.228</v>
      </c>
      <c r="FW116">
        <v>-0.379</v>
      </c>
      <c r="FX116">
        <v>962</v>
      </c>
      <c r="FY116">
        <v>1</v>
      </c>
      <c r="FZ116">
        <v>0.05</v>
      </c>
      <c r="GA116">
        <v>0.15</v>
      </c>
      <c r="GB116">
        <v>-4.835659755286011</v>
      </c>
      <c r="GC116">
        <v>-0.03185572188563944</v>
      </c>
      <c r="GD116">
        <v>34.13460063804334</v>
      </c>
      <c r="GE116">
        <v>1</v>
      </c>
      <c r="GF116">
        <v>0.8742813083186015</v>
      </c>
      <c r="GG116">
        <v>0.00328089717841136</v>
      </c>
      <c r="GH116">
        <v>0.6605726169942976</v>
      </c>
      <c r="GI116">
        <v>1</v>
      </c>
      <c r="GJ116">
        <v>2</v>
      </c>
      <c r="GK116">
        <v>2</v>
      </c>
      <c r="GL116" t="s">
        <v>432</v>
      </c>
      <c r="GM116">
        <v>3.10191</v>
      </c>
      <c r="GN116">
        <v>2.75828</v>
      </c>
      <c r="GO116">
        <v>0.173928</v>
      </c>
      <c r="GP116">
        <v>0.177568</v>
      </c>
      <c r="GQ116">
        <v>0.0935945</v>
      </c>
      <c r="GR116">
        <v>0.08866830000000001</v>
      </c>
      <c r="GS116">
        <v>21203.9</v>
      </c>
      <c r="GT116">
        <v>20757.6</v>
      </c>
      <c r="GU116">
        <v>26223.2</v>
      </c>
      <c r="GV116">
        <v>25588.1</v>
      </c>
      <c r="GW116">
        <v>38153.6</v>
      </c>
      <c r="GX116">
        <v>35345.2</v>
      </c>
      <c r="GY116">
        <v>45855.1</v>
      </c>
      <c r="GZ116">
        <v>41955.5</v>
      </c>
      <c r="HA116">
        <v>1.86017</v>
      </c>
      <c r="HB116">
        <v>1.79013</v>
      </c>
      <c r="HC116">
        <v>0.0319406</v>
      </c>
      <c r="HD116">
        <v>0</v>
      </c>
      <c r="HE116">
        <v>27.4911</v>
      </c>
      <c r="HF116">
        <v>999.9</v>
      </c>
      <c r="HG116">
        <v>32.6</v>
      </c>
      <c r="HH116">
        <v>39.2</v>
      </c>
      <c r="HI116">
        <v>25.6345</v>
      </c>
      <c r="HJ116">
        <v>62.2478</v>
      </c>
      <c r="HK116">
        <v>27.9167</v>
      </c>
      <c r="HL116">
        <v>1</v>
      </c>
      <c r="HM116">
        <v>0.33873</v>
      </c>
      <c r="HN116">
        <v>3.66652</v>
      </c>
      <c r="HO116">
        <v>20.2672</v>
      </c>
      <c r="HP116">
        <v>5.2128</v>
      </c>
      <c r="HQ116">
        <v>11.98</v>
      </c>
      <c r="HR116">
        <v>4.9635</v>
      </c>
      <c r="HS116">
        <v>3.2742</v>
      </c>
      <c r="HT116">
        <v>9999</v>
      </c>
      <c r="HU116">
        <v>9999</v>
      </c>
      <c r="HV116">
        <v>9999</v>
      </c>
      <c r="HW116">
        <v>63.1</v>
      </c>
      <c r="HX116">
        <v>1.86391</v>
      </c>
      <c r="HY116">
        <v>1.86018</v>
      </c>
      <c r="HZ116">
        <v>1.85838</v>
      </c>
      <c r="IA116">
        <v>1.85974</v>
      </c>
      <c r="IB116">
        <v>1.85975</v>
      </c>
      <c r="IC116">
        <v>1.85837</v>
      </c>
      <c r="ID116">
        <v>1.85745</v>
      </c>
      <c r="IE116">
        <v>1.85228</v>
      </c>
      <c r="IF116">
        <v>0</v>
      </c>
      <c r="IG116">
        <v>0</v>
      </c>
      <c r="IH116">
        <v>0</v>
      </c>
      <c r="II116">
        <v>0</v>
      </c>
      <c r="IJ116" t="s">
        <v>433</v>
      </c>
      <c r="IK116" t="s">
        <v>434</v>
      </c>
      <c r="IL116" t="s">
        <v>435</v>
      </c>
      <c r="IM116" t="s">
        <v>435</v>
      </c>
      <c r="IN116" t="s">
        <v>435</v>
      </c>
      <c r="IO116" t="s">
        <v>435</v>
      </c>
      <c r="IP116">
        <v>0</v>
      </c>
      <c r="IQ116">
        <v>100</v>
      </c>
      <c r="IR116">
        <v>100</v>
      </c>
      <c r="IS116">
        <v>-1.96</v>
      </c>
      <c r="IT116">
        <v>-0.4193</v>
      </c>
      <c r="IU116">
        <v>-0.978965299820194</v>
      </c>
      <c r="IV116">
        <v>-0.0009990091014681097</v>
      </c>
      <c r="IW116">
        <v>2.104149348677739E-07</v>
      </c>
      <c r="IX116">
        <v>-7.744919442628664E-11</v>
      </c>
      <c r="IY116">
        <v>-0.2997322961878402</v>
      </c>
      <c r="IZ116">
        <v>-0.02716134682049196</v>
      </c>
      <c r="JA116">
        <v>0.00140419417660109</v>
      </c>
      <c r="JB116">
        <v>-1.682636133130545E-05</v>
      </c>
      <c r="JC116">
        <v>3</v>
      </c>
      <c r="JD116">
        <v>2001</v>
      </c>
      <c r="JE116">
        <v>1</v>
      </c>
      <c r="JF116">
        <v>25</v>
      </c>
      <c r="JG116">
        <v>-1260.4</v>
      </c>
      <c r="JH116">
        <v>-1260.7</v>
      </c>
      <c r="JI116">
        <v>2.66724</v>
      </c>
      <c r="JJ116">
        <v>2.63428</v>
      </c>
      <c r="JK116">
        <v>1.49658</v>
      </c>
      <c r="JL116">
        <v>2.38403</v>
      </c>
      <c r="JM116">
        <v>1.54907</v>
      </c>
      <c r="JN116">
        <v>2.44629</v>
      </c>
      <c r="JO116">
        <v>41.8749</v>
      </c>
      <c r="JP116">
        <v>14.3772</v>
      </c>
      <c r="JQ116">
        <v>18</v>
      </c>
      <c r="JR116">
        <v>494.126</v>
      </c>
      <c r="JS116">
        <v>463.516</v>
      </c>
      <c r="JT116">
        <v>23.176</v>
      </c>
      <c r="JU116">
        <v>31.3997</v>
      </c>
      <c r="JV116">
        <v>30.0006</v>
      </c>
      <c r="JW116">
        <v>31.4094</v>
      </c>
      <c r="JX116">
        <v>31.3551</v>
      </c>
      <c r="JY116">
        <v>53.5395</v>
      </c>
      <c r="JZ116">
        <v>26.5166</v>
      </c>
      <c r="KA116">
        <v>0</v>
      </c>
      <c r="KB116">
        <v>23.1683</v>
      </c>
      <c r="KC116">
        <v>1201.96</v>
      </c>
      <c r="KD116">
        <v>18.0599</v>
      </c>
      <c r="KE116">
        <v>100.208</v>
      </c>
      <c r="KF116">
        <v>99.80589999999999</v>
      </c>
    </row>
    <row r="117" spans="1:292">
      <c r="A117">
        <v>97</v>
      </c>
      <c r="B117">
        <v>1686162017.6</v>
      </c>
      <c r="C117">
        <v>1652.099999904633</v>
      </c>
      <c r="D117" t="s">
        <v>627</v>
      </c>
      <c r="E117" t="s">
        <v>628</v>
      </c>
      <c r="F117">
        <v>5</v>
      </c>
      <c r="G117" t="s">
        <v>428</v>
      </c>
      <c r="H117">
        <v>1686162009.814285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K117*DK117*100.0/(AV117*EE117),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K117*DK117*100.0/(AV117*EE117),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1213.095268262598</v>
      </c>
      <c r="AJ117">
        <v>1182.270181818182</v>
      </c>
      <c r="AK117">
        <v>3.446379702509648</v>
      </c>
      <c r="AL117">
        <v>66.65959030394622</v>
      </c>
      <c r="AM117">
        <f>(AO117 - AN117 + DX117*1E3/(8.314*(DZ117+273.15)) * AQ117/DW117 * AP117) * DW117/(100*DK117) * 1000/(1000 - AO117)</f>
        <v>0</v>
      </c>
      <c r="AN117">
        <v>18.04539802418004</v>
      </c>
      <c r="AO117">
        <v>19.18699757575758</v>
      </c>
      <c r="AP117">
        <v>6.32217516515919E-05</v>
      </c>
      <c r="AQ117">
        <v>105.1270775011947</v>
      </c>
      <c r="AR117">
        <v>0</v>
      </c>
      <c r="AS117">
        <v>0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429</v>
      </c>
      <c r="AX117" t="s">
        <v>429</v>
      </c>
      <c r="AY117">
        <v>0</v>
      </c>
      <c r="AZ117">
        <v>0</v>
      </c>
      <c r="BA117">
        <f>1-AY117/AZ117</f>
        <v>0</v>
      </c>
      <c r="BB117">
        <v>0</v>
      </c>
      <c r="BC117" t="s">
        <v>429</v>
      </c>
      <c r="BD117" t="s">
        <v>429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429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1.65</v>
      </c>
      <c r="DL117">
        <v>0.5</v>
      </c>
      <c r="DM117" t="s">
        <v>430</v>
      </c>
      <c r="DN117">
        <v>2</v>
      </c>
      <c r="DO117" t="b">
        <v>1</v>
      </c>
      <c r="DP117">
        <v>1686162009.814285</v>
      </c>
      <c r="DQ117">
        <v>1135.154285714286</v>
      </c>
      <c r="DR117">
        <v>1175.285</v>
      </c>
      <c r="DS117">
        <v>19.17896071428572</v>
      </c>
      <c r="DT117">
        <v>18.03785</v>
      </c>
      <c r="DU117">
        <v>1137.112142857143</v>
      </c>
      <c r="DV117">
        <v>19.59833928571429</v>
      </c>
      <c r="DW117">
        <v>500.0185357142858</v>
      </c>
      <c r="DX117">
        <v>90.3224642857143</v>
      </c>
      <c r="DY117">
        <v>0.1000230107142857</v>
      </c>
      <c r="DZ117">
        <v>26.81730000000001</v>
      </c>
      <c r="EA117">
        <v>28.01584642857143</v>
      </c>
      <c r="EB117">
        <v>999.9000000000002</v>
      </c>
      <c r="EC117">
        <v>0</v>
      </c>
      <c r="ED117">
        <v>0</v>
      </c>
      <c r="EE117">
        <v>9997.437142857143</v>
      </c>
      <c r="EF117">
        <v>0</v>
      </c>
      <c r="EG117">
        <v>1182.555357142857</v>
      </c>
      <c r="EH117">
        <v>-40.13097499999999</v>
      </c>
      <c r="EI117">
        <v>1157.351428571429</v>
      </c>
      <c r="EJ117">
        <v>1196.875714285714</v>
      </c>
      <c r="EK117">
        <v>1.141118214285715</v>
      </c>
      <c r="EL117">
        <v>1175.285</v>
      </c>
      <c r="EM117">
        <v>18.03785</v>
      </c>
      <c r="EN117">
        <v>1.732291071428572</v>
      </c>
      <c r="EO117">
        <v>1.629221428571428</v>
      </c>
      <c r="EP117">
        <v>15.18885714285714</v>
      </c>
      <c r="EQ117">
        <v>14.23801428571428</v>
      </c>
      <c r="ER117">
        <v>1999.980357142857</v>
      </c>
      <c r="ES117">
        <v>0.9800036428571427</v>
      </c>
      <c r="ET117">
        <v>0.01999645714285714</v>
      </c>
      <c r="EU117">
        <v>0</v>
      </c>
      <c r="EV117">
        <v>179.5852142857143</v>
      </c>
      <c r="EW117">
        <v>5.00078</v>
      </c>
      <c r="EX117">
        <v>5682.915357142857</v>
      </c>
      <c r="EY117">
        <v>16379.48928571429</v>
      </c>
      <c r="EZ117">
        <v>42.77649999999999</v>
      </c>
      <c r="FA117">
        <v>44.51107142857143</v>
      </c>
      <c r="FB117">
        <v>43.33235714285713</v>
      </c>
      <c r="FC117">
        <v>43.54671428571429</v>
      </c>
      <c r="FD117">
        <v>43.39932142857142</v>
      </c>
      <c r="FE117">
        <v>1955.090357142857</v>
      </c>
      <c r="FF117">
        <v>39.89000000000001</v>
      </c>
      <c r="FG117">
        <v>0</v>
      </c>
      <c r="FH117">
        <v>1686162017.6</v>
      </c>
      <c r="FI117">
        <v>0</v>
      </c>
      <c r="FJ117">
        <v>32.37200050571391</v>
      </c>
      <c r="FK117">
        <v>0.3593047601999502</v>
      </c>
      <c r="FL117">
        <v>-55.19485862685251</v>
      </c>
      <c r="FM117">
        <v>33337.82394877184</v>
      </c>
      <c r="FN117">
        <v>15</v>
      </c>
      <c r="FO117">
        <v>1686237652.1</v>
      </c>
      <c r="FP117" t="s">
        <v>431</v>
      </c>
      <c r="FQ117">
        <v>1686237637.6</v>
      </c>
      <c r="FR117">
        <v>1686237652.1</v>
      </c>
      <c r="FS117">
        <v>1</v>
      </c>
      <c r="FT117">
        <v>0.184</v>
      </c>
      <c r="FU117">
        <v>-0.079</v>
      </c>
      <c r="FV117">
        <v>-1.228</v>
      </c>
      <c r="FW117">
        <v>-0.379</v>
      </c>
      <c r="FX117">
        <v>962</v>
      </c>
      <c r="FY117">
        <v>1</v>
      </c>
      <c r="FZ117">
        <v>0.05</v>
      </c>
      <c r="GA117">
        <v>0.15</v>
      </c>
      <c r="GB117">
        <v>-4.853059387702947</v>
      </c>
      <c r="GC117">
        <v>-0.03205108318841644</v>
      </c>
      <c r="GD117">
        <v>34.13524819783212</v>
      </c>
      <c r="GE117">
        <v>1</v>
      </c>
      <c r="GF117">
        <v>0.8744127342992416</v>
      </c>
      <c r="GG117">
        <v>0.003281060690347521</v>
      </c>
      <c r="GH117">
        <v>0.6604370487123271</v>
      </c>
      <c r="GI117">
        <v>1</v>
      </c>
      <c r="GJ117">
        <v>2</v>
      </c>
      <c r="GK117">
        <v>2</v>
      </c>
      <c r="GL117" t="s">
        <v>432</v>
      </c>
      <c r="GM117">
        <v>3.10184</v>
      </c>
      <c r="GN117">
        <v>2.75807</v>
      </c>
      <c r="GO117">
        <v>0.175518</v>
      </c>
      <c r="GP117">
        <v>0.179145</v>
      </c>
      <c r="GQ117">
        <v>0.0935974</v>
      </c>
      <c r="GR117">
        <v>0.0886974</v>
      </c>
      <c r="GS117">
        <v>21163.1</v>
      </c>
      <c r="GT117">
        <v>20717.5</v>
      </c>
      <c r="GU117">
        <v>26223.3</v>
      </c>
      <c r="GV117">
        <v>25587.8</v>
      </c>
      <c r="GW117">
        <v>38153.5</v>
      </c>
      <c r="GX117">
        <v>35344.2</v>
      </c>
      <c r="GY117">
        <v>45854.8</v>
      </c>
      <c r="GZ117">
        <v>41955.4</v>
      </c>
      <c r="HA117">
        <v>1.8603</v>
      </c>
      <c r="HB117">
        <v>1.79037</v>
      </c>
      <c r="HC117">
        <v>0.0313446</v>
      </c>
      <c r="HD117">
        <v>0</v>
      </c>
      <c r="HE117">
        <v>27.4957</v>
      </c>
      <c r="HF117">
        <v>999.9</v>
      </c>
      <c r="HG117">
        <v>32.6</v>
      </c>
      <c r="HH117">
        <v>39.2</v>
      </c>
      <c r="HI117">
        <v>25.6342</v>
      </c>
      <c r="HJ117">
        <v>62.4378</v>
      </c>
      <c r="HK117">
        <v>27.9768</v>
      </c>
      <c r="HL117">
        <v>1</v>
      </c>
      <c r="HM117">
        <v>0.339268</v>
      </c>
      <c r="HN117">
        <v>3.70193</v>
      </c>
      <c r="HO117">
        <v>20.2664</v>
      </c>
      <c r="HP117">
        <v>5.211</v>
      </c>
      <c r="HQ117">
        <v>11.98</v>
      </c>
      <c r="HR117">
        <v>4.9634</v>
      </c>
      <c r="HS117">
        <v>3.27397</v>
      </c>
      <c r="HT117">
        <v>9999</v>
      </c>
      <c r="HU117">
        <v>9999</v>
      </c>
      <c r="HV117">
        <v>9999</v>
      </c>
      <c r="HW117">
        <v>63.1</v>
      </c>
      <c r="HX117">
        <v>1.86393</v>
      </c>
      <c r="HY117">
        <v>1.86016</v>
      </c>
      <c r="HZ117">
        <v>1.85839</v>
      </c>
      <c r="IA117">
        <v>1.85976</v>
      </c>
      <c r="IB117">
        <v>1.85978</v>
      </c>
      <c r="IC117">
        <v>1.85837</v>
      </c>
      <c r="ID117">
        <v>1.85745</v>
      </c>
      <c r="IE117">
        <v>1.85227</v>
      </c>
      <c r="IF117">
        <v>0</v>
      </c>
      <c r="IG117">
        <v>0</v>
      </c>
      <c r="IH117">
        <v>0</v>
      </c>
      <c r="II117">
        <v>0</v>
      </c>
      <c r="IJ117" t="s">
        <v>433</v>
      </c>
      <c r="IK117" t="s">
        <v>434</v>
      </c>
      <c r="IL117" t="s">
        <v>435</v>
      </c>
      <c r="IM117" t="s">
        <v>435</v>
      </c>
      <c r="IN117" t="s">
        <v>435</v>
      </c>
      <c r="IO117" t="s">
        <v>435</v>
      </c>
      <c r="IP117">
        <v>0</v>
      </c>
      <c r="IQ117">
        <v>100</v>
      </c>
      <c r="IR117">
        <v>100</v>
      </c>
      <c r="IS117">
        <v>-1.98</v>
      </c>
      <c r="IT117">
        <v>-0.4193</v>
      </c>
      <c r="IU117">
        <v>-0.978965299820194</v>
      </c>
      <c r="IV117">
        <v>-0.0009990091014681097</v>
      </c>
      <c r="IW117">
        <v>2.104149348677739E-07</v>
      </c>
      <c r="IX117">
        <v>-7.744919442628664E-11</v>
      </c>
      <c r="IY117">
        <v>-0.2997322961878402</v>
      </c>
      <c r="IZ117">
        <v>-0.02716134682049196</v>
      </c>
      <c r="JA117">
        <v>0.00140419417660109</v>
      </c>
      <c r="JB117">
        <v>-1.682636133130545E-05</v>
      </c>
      <c r="JC117">
        <v>3</v>
      </c>
      <c r="JD117">
        <v>2001</v>
      </c>
      <c r="JE117">
        <v>1</v>
      </c>
      <c r="JF117">
        <v>25</v>
      </c>
      <c r="JG117">
        <v>-1260.3</v>
      </c>
      <c r="JH117">
        <v>-1260.6</v>
      </c>
      <c r="JI117">
        <v>2.69897</v>
      </c>
      <c r="JJ117">
        <v>2.63428</v>
      </c>
      <c r="JK117">
        <v>1.49658</v>
      </c>
      <c r="JL117">
        <v>2.38403</v>
      </c>
      <c r="JM117">
        <v>1.54907</v>
      </c>
      <c r="JN117">
        <v>2.3877</v>
      </c>
      <c r="JO117">
        <v>41.8749</v>
      </c>
      <c r="JP117">
        <v>14.3684</v>
      </c>
      <c r="JQ117">
        <v>18</v>
      </c>
      <c r="JR117">
        <v>494.233</v>
      </c>
      <c r="JS117">
        <v>463.706</v>
      </c>
      <c r="JT117">
        <v>23.1547</v>
      </c>
      <c r="JU117">
        <v>31.4052</v>
      </c>
      <c r="JV117">
        <v>30.0006</v>
      </c>
      <c r="JW117">
        <v>31.4137</v>
      </c>
      <c r="JX117">
        <v>31.3591</v>
      </c>
      <c r="JY117">
        <v>54.1975</v>
      </c>
      <c r="JZ117">
        <v>26.5166</v>
      </c>
      <c r="KA117">
        <v>0</v>
      </c>
      <c r="KB117">
        <v>23.1476</v>
      </c>
      <c r="KC117">
        <v>1222.23</v>
      </c>
      <c r="KD117">
        <v>18.0672</v>
      </c>
      <c r="KE117">
        <v>100.208</v>
      </c>
      <c r="KF117">
        <v>99.8052</v>
      </c>
    </row>
    <row r="118" spans="1:292">
      <c r="A118">
        <v>98</v>
      </c>
      <c r="B118">
        <v>1686162022.6</v>
      </c>
      <c r="C118">
        <v>1657.099999904633</v>
      </c>
      <c r="D118" t="s">
        <v>629</v>
      </c>
      <c r="E118" t="s">
        <v>630</v>
      </c>
      <c r="F118">
        <v>5</v>
      </c>
      <c r="G118" t="s">
        <v>428</v>
      </c>
      <c r="H118">
        <v>1686162015.1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K118*DK118*100.0/(AV118*EE118),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K118*DK118*100.0/(AV118*EE118),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1230.302674568947</v>
      </c>
      <c r="AJ118">
        <v>1199.511757575758</v>
      </c>
      <c r="AK118">
        <v>3.449052117828535</v>
      </c>
      <c r="AL118">
        <v>66.65959030394622</v>
      </c>
      <c r="AM118">
        <f>(AO118 - AN118 + DX118*1E3/(8.314*(DZ118+273.15)) * AQ118/DW118 * AP118) * DW118/(100*DK118) * 1000/(1000 - AO118)</f>
        <v>0</v>
      </c>
      <c r="AN118">
        <v>18.05278636445461</v>
      </c>
      <c r="AO118">
        <v>19.18430909090909</v>
      </c>
      <c r="AP118">
        <v>-6.591778154312614E-05</v>
      </c>
      <c r="AQ118">
        <v>105.1270775011947</v>
      </c>
      <c r="AR118">
        <v>0</v>
      </c>
      <c r="AS118">
        <v>0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429</v>
      </c>
      <c r="AX118" t="s">
        <v>429</v>
      </c>
      <c r="AY118">
        <v>0</v>
      </c>
      <c r="AZ118">
        <v>0</v>
      </c>
      <c r="BA118">
        <f>1-AY118/AZ118</f>
        <v>0</v>
      </c>
      <c r="BB118">
        <v>0</v>
      </c>
      <c r="BC118" t="s">
        <v>429</v>
      </c>
      <c r="BD118" t="s">
        <v>429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429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1.65</v>
      </c>
      <c r="DL118">
        <v>0.5</v>
      </c>
      <c r="DM118" t="s">
        <v>430</v>
      </c>
      <c r="DN118">
        <v>2</v>
      </c>
      <c r="DO118" t="b">
        <v>1</v>
      </c>
      <c r="DP118">
        <v>1686162015.1</v>
      </c>
      <c r="DQ118">
        <v>1152.862962962963</v>
      </c>
      <c r="DR118">
        <v>1193.11</v>
      </c>
      <c r="DS118">
        <v>19.18494444444444</v>
      </c>
      <c r="DT118">
        <v>18.04534444444445</v>
      </c>
      <c r="DU118">
        <v>1154.834444444444</v>
      </c>
      <c r="DV118">
        <v>19.60427777777777</v>
      </c>
      <c r="DW118">
        <v>500.0085185185185</v>
      </c>
      <c r="DX118">
        <v>90.32228888888891</v>
      </c>
      <c r="DY118">
        <v>0.09997677777777778</v>
      </c>
      <c r="DZ118">
        <v>26.81798148148148</v>
      </c>
      <c r="EA118">
        <v>28.01171851851852</v>
      </c>
      <c r="EB118">
        <v>999.9000000000001</v>
      </c>
      <c r="EC118">
        <v>0</v>
      </c>
      <c r="ED118">
        <v>0</v>
      </c>
      <c r="EE118">
        <v>10000.25370370371</v>
      </c>
      <c r="EF118">
        <v>0</v>
      </c>
      <c r="EG118">
        <v>1182.519259259259</v>
      </c>
      <c r="EH118">
        <v>-40.24684814814815</v>
      </c>
      <c r="EI118">
        <v>1175.412592592593</v>
      </c>
      <c r="EJ118">
        <v>1215.036666666667</v>
      </c>
      <c r="EK118">
        <v>1.139606666666667</v>
      </c>
      <c r="EL118">
        <v>1193.11</v>
      </c>
      <c r="EM118">
        <v>18.04534444444445</v>
      </c>
      <c r="EN118">
        <v>1.732828518518519</v>
      </c>
      <c r="EO118">
        <v>1.629896666666667</v>
      </c>
      <c r="EP118">
        <v>15.19368888888889</v>
      </c>
      <c r="EQ118">
        <v>14.2443962962963</v>
      </c>
      <c r="ER118">
        <v>1999.976666666667</v>
      </c>
      <c r="ES118">
        <v>0.9800036666666665</v>
      </c>
      <c r="ET118">
        <v>0.01999643333333333</v>
      </c>
      <c r="EU118">
        <v>0</v>
      </c>
      <c r="EV118">
        <v>179.5458518518518</v>
      </c>
      <c r="EW118">
        <v>5.00078</v>
      </c>
      <c r="EX118">
        <v>5679.304074074075</v>
      </c>
      <c r="EY118">
        <v>16379.45185185185</v>
      </c>
      <c r="EZ118">
        <v>42.77981481481481</v>
      </c>
      <c r="FA118">
        <v>44.51377777777777</v>
      </c>
      <c r="FB118">
        <v>43.31462962962964</v>
      </c>
      <c r="FC118">
        <v>43.55548148148149</v>
      </c>
      <c r="FD118">
        <v>43.4187037037037</v>
      </c>
      <c r="FE118">
        <v>1955.086666666667</v>
      </c>
      <c r="FF118">
        <v>39.89000000000001</v>
      </c>
      <c r="FG118">
        <v>0</v>
      </c>
      <c r="FH118">
        <v>1686162023</v>
      </c>
      <c r="FI118">
        <v>0</v>
      </c>
      <c r="FJ118">
        <v>32.45894714145061</v>
      </c>
      <c r="FK118">
        <v>0.3603358894196916</v>
      </c>
      <c r="FL118">
        <v>-55.3964536399087</v>
      </c>
      <c r="FM118">
        <v>33321.48058969479</v>
      </c>
      <c r="FN118">
        <v>15</v>
      </c>
      <c r="FO118">
        <v>1686237652.1</v>
      </c>
      <c r="FP118" t="s">
        <v>431</v>
      </c>
      <c r="FQ118">
        <v>1686237637.6</v>
      </c>
      <c r="FR118">
        <v>1686237652.1</v>
      </c>
      <c r="FS118">
        <v>1</v>
      </c>
      <c r="FT118">
        <v>0.184</v>
      </c>
      <c r="FU118">
        <v>-0.079</v>
      </c>
      <c r="FV118">
        <v>-1.228</v>
      </c>
      <c r="FW118">
        <v>-0.379</v>
      </c>
      <c r="FX118">
        <v>962</v>
      </c>
      <c r="FY118">
        <v>1</v>
      </c>
      <c r="FZ118">
        <v>0.05</v>
      </c>
      <c r="GA118">
        <v>0.15</v>
      </c>
      <c r="GB118">
        <v>-4.870442901826435</v>
      </c>
      <c r="GC118">
        <v>-0.03224628186197995</v>
      </c>
      <c r="GD118">
        <v>34.13588738860613</v>
      </c>
      <c r="GE118">
        <v>1</v>
      </c>
      <c r="GF118">
        <v>0.8745404525713015</v>
      </c>
      <c r="GG118">
        <v>0.003281179579907851</v>
      </c>
      <c r="GH118">
        <v>0.6603001312887261</v>
      </c>
      <c r="GI118">
        <v>1</v>
      </c>
      <c r="GJ118">
        <v>2</v>
      </c>
      <c r="GK118">
        <v>2</v>
      </c>
      <c r="GL118" t="s">
        <v>432</v>
      </c>
      <c r="GM118">
        <v>3.10201</v>
      </c>
      <c r="GN118">
        <v>2.75804</v>
      </c>
      <c r="GO118">
        <v>0.177096</v>
      </c>
      <c r="GP118">
        <v>0.180708</v>
      </c>
      <c r="GQ118">
        <v>0.0935854</v>
      </c>
      <c r="GR118">
        <v>0.0887235</v>
      </c>
      <c r="GS118">
        <v>21122.4</v>
      </c>
      <c r="GT118">
        <v>20677.9</v>
      </c>
      <c r="GU118">
        <v>26223.1</v>
      </c>
      <c r="GV118">
        <v>25587.5</v>
      </c>
      <c r="GW118">
        <v>38153.9</v>
      </c>
      <c r="GX118">
        <v>35343</v>
      </c>
      <c r="GY118">
        <v>45854.5</v>
      </c>
      <c r="GZ118">
        <v>41955</v>
      </c>
      <c r="HA118">
        <v>1.8602</v>
      </c>
      <c r="HB118">
        <v>1.78997</v>
      </c>
      <c r="HC118">
        <v>0.0306591</v>
      </c>
      <c r="HD118">
        <v>0</v>
      </c>
      <c r="HE118">
        <v>27.5003</v>
      </c>
      <c r="HF118">
        <v>999.9</v>
      </c>
      <c r="HG118">
        <v>32.6</v>
      </c>
      <c r="HH118">
        <v>39.2</v>
      </c>
      <c r="HI118">
        <v>25.6367</v>
      </c>
      <c r="HJ118">
        <v>61.9978</v>
      </c>
      <c r="HK118">
        <v>27.8726</v>
      </c>
      <c r="HL118">
        <v>1</v>
      </c>
      <c r="HM118">
        <v>0.339649</v>
      </c>
      <c r="HN118">
        <v>3.67016</v>
      </c>
      <c r="HO118">
        <v>20.2672</v>
      </c>
      <c r="HP118">
        <v>5.2113</v>
      </c>
      <c r="HQ118">
        <v>11.98</v>
      </c>
      <c r="HR118">
        <v>4.9633</v>
      </c>
      <c r="HS118">
        <v>3.27393</v>
      </c>
      <c r="HT118">
        <v>9999</v>
      </c>
      <c r="HU118">
        <v>9999</v>
      </c>
      <c r="HV118">
        <v>9999</v>
      </c>
      <c r="HW118">
        <v>63.1</v>
      </c>
      <c r="HX118">
        <v>1.86395</v>
      </c>
      <c r="HY118">
        <v>1.86015</v>
      </c>
      <c r="HZ118">
        <v>1.8584</v>
      </c>
      <c r="IA118">
        <v>1.85975</v>
      </c>
      <c r="IB118">
        <v>1.85977</v>
      </c>
      <c r="IC118">
        <v>1.85837</v>
      </c>
      <c r="ID118">
        <v>1.85745</v>
      </c>
      <c r="IE118">
        <v>1.85229</v>
      </c>
      <c r="IF118">
        <v>0</v>
      </c>
      <c r="IG118">
        <v>0</v>
      </c>
      <c r="IH118">
        <v>0</v>
      </c>
      <c r="II118">
        <v>0</v>
      </c>
      <c r="IJ118" t="s">
        <v>433</v>
      </c>
      <c r="IK118" t="s">
        <v>434</v>
      </c>
      <c r="IL118" t="s">
        <v>435</v>
      </c>
      <c r="IM118" t="s">
        <v>435</v>
      </c>
      <c r="IN118" t="s">
        <v>435</v>
      </c>
      <c r="IO118" t="s">
        <v>435</v>
      </c>
      <c r="IP118">
        <v>0</v>
      </c>
      <c r="IQ118">
        <v>100</v>
      </c>
      <c r="IR118">
        <v>100</v>
      </c>
      <c r="IS118">
        <v>-2</v>
      </c>
      <c r="IT118">
        <v>-0.4193</v>
      </c>
      <c r="IU118">
        <v>-0.978965299820194</v>
      </c>
      <c r="IV118">
        <v>-0.0009990091014681097</v>
      </c>
      <c r="IW118">
        <v>2.104149348677739E-07</v>
      </c>
      <c r="IX118">
        <v>-7.744919442628664E-11</v>
      </c>
      <c r="IY118">
        <v>-0.2997322961878402</v>
      </c>
      <c r="IZ118">
        <v>-0.02716134682049196</v>
      </c>
      <c r="JA118">
        <v>0.00140419417660109</v>
      </c>
      <c r="JB118">
        <v>-1.682636133130545E-05</v>
      </c>
      <c r="JC118">
        <v>3</v>
      </c>
      <c r="JD118">
        <v>2001</v>
      </c>
      <c r="JE118">
        <v>1</v>
      </c>
      <c r="JF118">
        <v>25</v>
      </c>
      <c r="JG118">
        <v>-1260.2</v>
      </c>
      <c r="JH118">
        <v>-1260.5</v>
      </c>
      <c r="JI118">
        <v>2.72705</v>
      </c>
      <c r="JJ118">
        <v>2.63062</v>
      </c>
      <c r="JK118">
        <v>1.49658</v>
      </c>
      <c r="JL118">
        <v>2.38403</v>
      </c>
      <c r="JM118">
        <v>1.54907</v>
      </c>
      <c r="JN118">
        <v>2.44263</v>
      </c>
      <c r="JO118">
        <v>41.8749</v>
      </c>
      <c r="JP118">
        <v>14.3772</v>
      </c>
      <c r="JQ118">
        <v>18</v>
      </c>
      <c r="JR118">
        <v>494.206</v>
      </c>
      <c r="JS118">
        <v>463.485</v>
      </c>
      <c r="JT118">
        <v>23.1411</v>
      </c>
      <c r="JU118">
        <v>31.4097</v>
      </c>
      <c r="JV118">
        <v>30.0005</v>
      </c>
      <c r="JW118">
        <v>31.4182</v>
      </c>
      <c r="JX118">
        <v>31.3638</v>
      </c>
      <c r="JY118">
        <v>54.828</v>
      </c>
      <c r="JZ118">
        <v>26.5166</v>
      </c>
      <c r="KA118">
        <v>0</v>
      </c>
      <c r="KB118">
        <v>23.1422</v>
      </c>
      <c r="KC118">
        <v>1242.35</v>
      </c>
      <c r="KD118">
        <v>18.0804</v>
      </c>
      <c r="KE118">
        <v>100.207</v>
      </c>
      <c r="KF118">
        <v>99.80419999999999</v>
      </c>
    </row>
    <row r="119" spans="1:292">
      <c r="A119">
        <v>99</v>
      </c>
      <c r="B119">
        <v>1686162027.6</v>
      </c>
      <c r="C119">
        <v>1662.099999904633</v>
      </c>
      <c r="D119" t="s">
        <v>631</v>
      </c>
      <c r="E119" t="s">
        <v>632</v>
      </c>
      <c r="F119">
        <v>5</v>
      </c>
      <c r="G119" t="s">
        <v>428</v>
      </c>
      <c r="H119">
        <v>1686162019.814285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K119*DK119*100.0/(AV119*EE119),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K119*DK119*100.0/(AV119*EE119),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1247.230042614642</v>
      </c>
      <c r="AJ119">
        <v>1216.622303030303</v>
      </c>
      <c r="AK119">
        <v>3.413550445642517</v>
      </c>
      <c r="AL119">
        <v>66.65959030394622</v>
      </c>
      <c r="AM119">
        <f>(AO119 - AN119 + DX119*1E3/(8.314*(DZ119+273.15)) * AQ119/DW119 * AP119) * DW119/(100*DK119) * 1000/(1000 - AO119)</f>
        <v>0</v>
      </c>
      <c r="AN119">
        <v>18.06034572183565</v>
      </c>
      <c r="AO119">
        <v>19.17979636363635</v>
      </c>
      <c r="AP119">
        <v>-6.89150538663877E-05</v>
      </c>
      <c r="AQ119">
        <v>105.1270775011947</v>
      </c>
      <c r="AR119">
        <v>0</v>
      </c>
      <c r="AS119">
        <v>0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429</v>
      </c>
      <c r="AX119" t="s">
        <v>429</v>
      </c>
      <c r="AY119">
        <v>0</v>
      </c>
      <c r="AZ119">
        <v>0</v>
      </c>
      <c r="BA119">
        <f>1-AY119/AZ119</f>
        <v>0</v>
      </c>
      <c r="BB119">
        <v>0</v>
      </c>
      <c r="BC119" t="s">
        <v>429</v>
      </c>
      <c r="BD119" t="s">
        <v>429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429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1.65</v>
      </c>
      <c r="DL119">
        <v>0.5</v>
      </c>
      <c r="DM119" t="s">
        <v>430</v>
      </c>
      <c r="DN119">
        <v>2</v>
      </c>
      <c r="DO119" t="b">
        <v>1</v>
      </c>
      <c r="DP119">
        <v>1686162019.814285</v>
      </c>
      <c r="DQ119">
        <v>1168.734285714286</v>
      </c>
      <c r="DR119">
        <v>1209.01</v>
      </c>
      <c r="DS119">
        <v>19.18466785714286</v>
      </c>
      <c r="DT119">
        <v>18.052325</v>
      </c>
      <c r="DU119">
        <v>1170.717857142857</v>
      </c>
      <c r="DV119">
        <v>19.604</v>
      </c>
      <c r="DW119">
        <v>500.0121071428571</v>
      </c>
      <c r="DX119">
        <v>90.322175</v>
      </c>
      <c r="DY119">
        <v>0.1000573285714286</v>
      </c>
      <c r="DZ119">
        <v>26.81747142857143</v>
      </c>
      <c r="EA119">
        <v>28.00613571428571</v>
      </c>
      <c r="EB119">
        <v>999.9000000000002</v>
      </c>
      <c r="EC119">
        <v>0</v>
      </c>
      <c r="ED119">
        <v>0</v>
      </c>
      <c r="EE119">
        <v>9999.216071428571</v>
      </c>
      <c r="EF119">
        <v>0</v>
      </c>
      <c r="EG119">
        <v>1179.827857142857</v>
      </c>
      <c r="EH119">
        <v>-40.27595714285714</v>
      </c>
      <c r="EI119">
        <v>1191.593571428572</v>
      </c>
      <c r="EJ119">
        <v>1231.236428571429</v>
      </c>
      <c r="EK119">
        <v>1.132343928571429</v>
      </c>
      <c r="EL119">
        <v>1209.01</v>
      </c>
      <c r="EM119">
        <v>18.052325</v>
      </c>
      <c r="EN119">
        <v>1.732801428571429</v>
      </c>
      <c r="EO119">
        <v>1.630526428571428</v>
      </c>
      <c r="EP119">
        <v>15.19343928571429</v>
      </c>
      <c r="EQ119">
        <v>14.25035</v>
      </c>
      <c r="ER119">
        <v>1999.999285714286</v>
      </c>
      <c r="ES119">
        <v>0.9800039642857142</v>
      </c>
      <c r="ET119">
        <v>0.01999613571428572</v>
      </c>
      <c r="EU119">
        <v>0</v>
      </c>
      <c r="EV119">
        <v>179.5288928571429</v>
      </c>
      <c r="EW119">
        <v>5.00078</v>
      </c>
      <c r="EX119">
        <v>5673.726071428573</v>
      </c>
      <c r="EY119">
        <v>16379.63214285714</v>
      </c>
      <c r="EZ119">
        <v>42.781</v>
      </c>
      <c r="FA119">
        <v>44.51771428571428</v>
      </c>
      <c r="FB119">
        <v>43.34792857142856</v>
      </c>
      <c r="FC119">
        <v>43.5535</v>
      </c>
      <c r="FD119">
        <v>43.435</v>
      </c>
      <c r="FE119">
        <v>1955.109285714286</v>
      </c>
      <c r="FF119">
        <v>39.89000000000001</v>
      </c>
      <c r="FG119">
        <v>0</v>
      </c>
      <c r="FH119">
        <v>1686162027.8</v>
      </c>
      <c r="FI119">
        <v>0</v>
      </c>
      <c r="FJ119">
        <v>32.53608966082793</v>
      </c>
      <c r="FK119">
        <v>0.3612503321788439</v>
      </c>
      <c r="FL119">
        <v>-55.57544604376287</v>
      </c>
      <c r="FM119">
        <v>33306.96665905662</v>
      </c>
      <c r="FN119">
        <v>15</v>
      </c>
      <c r="FO119">
        <v>1686237652.1</v>
      </c>
      <c r="FP119" t="s">
        <v>431</v>
      </c>
      <c r="FQ119">
        <v>1686237637.6</v>
      </c>
      <c r="FR119">
        <v>1686237652.1</v>
      </c>
      <c r="FS119">
        <v>1</v>
      </c>
      <c r="FT119">
        <v>0.184</v>
      </c>
      <c r="FU119">
        <v>-0.079</v>
      </c>
      <c r="FV119">
        <v>-1.228</v>
      </c>
      <c r="FW119">
        <v>-0.379</v>
      </c>
      <c r="FX119">
        <v>962</v>
      </c>
      <c r="FY119">
        <v>1</v>
      </c>
      <c r="FZ119">
        <v>0.05</v>
      </c>
      <c r="GA119">
        <v>0.15</v>
      </c>
      <c r="GB119">
        <v>-4.893594898185113</v>
      </c>
      <c r="GC119">
        <v>-0.03250628122207933</v>
      </c>
      <c r="GD119">
        <v>34.13672530190139</v>
      </c>
      <c r="GE119">
        <v>1</v>
      </c>
      <c r="GF119">
        <v>0.8747032292357418</v>
      </c>
      <c r="GG119">
        <v>0.003281247610878563</v>
      </c>
      <c r="GH119">
        <v>0.6601148836834816</v>
      </c>
      <c r="GI119">
        <v>1</v>
      </c>
      <c r="GJ119">
        <v>2</v>
      </c>
      <c r="GK119">
        <v>2</v>
      </c>
      <c r="GL119" t="s">
        <v>432</v>
      </c>
      <c r="GM119">
        <v>3.10195</v>
      </c>
      <c r="GN119">
        <v>2.75815</v>
      </c>
      <c r="GO119">
        <v>0.178658</v>
      </c>
      <c r="GP119">
        <v>0.182269</v>
      </c>
      <c r="GQ119">
        <v>0.0935696</v>
      </c>
      <c r="GR119">
        <v>0.08874410000000001</v>
      </c>
      <c r="GS119">
        <v>21082</v>
      </c>
      <c r="GT119">
        <v>20638.3</v>
      </c>
      <c r="GU119">
        <v>26222.8</v>
      </c>
      <c r="GV119">
        <v>25587.4</v>
      </c>
      <c r="GW119">
        <v>38154.4</v>
      </c>
      <c r="GX119">
        <v>35342.2</v>
      </c>
      <c r="GY119">
        <v>45854</v>
      </c>
      <c r="GZ119">
        <v>41954.8</v>
      </c>
      <c r="HA119">
        <v>1.86017</v>
      </c>
      <c r="HB119">
        <v>1.79025</v>
      </c>
      <c r="HC119">
        <v>0.0303388</v>
      </c>
      <c r="HD119">
        <v>0</v>
      </c>
      <c r="HE119">
        <v>27.5063</v>
      </c>
      <c r="HF119">
        <v>999.9</v>
      </c>
      <c r="HG119">
        <v>32.6</v>
      </c>
      <c r="HH119">
        <v>39.2</v>
      </c>
      <c r="HI119">
        <v>25.6342</v>
      </c>
      <c r="HJ119">
        <v>61.7378</v>
      </c>
      <c r="HK119">
        <v>27.8365</v>
      </c>
      <c r="HL119">
        <v>1</v>
      </c>
      <c r="HM119">
        <v>0.340053</v>
      </c>
      <c r="HN119">
        <v>3.65819</v>
      </c>
      <c r="HO119">
        <v>20.2674</v>
      </c>
      <c r="HP119">
        <v>5.2113</v>
      </c>
      <c r="HQ119">
        <v>11.98</v>
      </c>
      <c r="HR119">
        <v>4.9633</v>
      </c>
      <c r="HS119">
        <v>3.27387</v>
      </c>
      <c r="HT119">
        <v>9999</v>
      </c>
      <c r="HU119">
        <v>9999</v>
      </c>
      <c r="HV119">
        <v>9999</v>
      </c>
      <c r="HW119">
        <v>63.1</v>
      </c>
      <c r="HX119">
        <v>1.86394</v>
      </c>
      <c r="HY119">
        <v>1.86014</v>
      </c>
      <c r="HZ119">
        <v>1.85843</v>
      </c>
      <c r="IA119">
        <v>1.85975</v>
      </c>
      <c r="IB119">
        <v>1.85976</v>
      </c>
      <c r="IC119">
        <v>1.85837</v>
      </c>
      <c r="ID119">
        <v>1.85745</v>
      </c>
      <c r="IE119">
        <v>1.8523</v>
      </c>
      <c r="IF119">
        <v>0</v>
      </c>
      <c r="IG119">
        <v>0</v>
      </c>
      <c r="IH119">
        <v>0</v>
      </c>
      <c r="II119">
        <v>0</v>
      </c>
      <c r="IJ119" t="s">
        <v>433</v>
      </c>
      <c r="IK119" t="s">
        <v>434</v>
      </c>
      <c r="IL119" t="s">
        <v>435</v>
      </c>
      <c r="IM119" t="s">
        <v>435</v>
      </c>
      <c r="IN119" t="s">
        <v>435</v>
      </c>
      <c r="IO119" t="s">
        <v>435</v>
      </c>
      <c r="IP119">
        <v>0</v>
      </c>
      <c r="IQ119">
        <v>100</v>
      </c>
      <c r="IR119">
        <v>100</v>
      </c>
      <c r="IS119">
        <v>-2</v>
      </c>
      <c r="IT119">
        <v>-0.4194</v>
      </c>
      <c r="IU119">
        <v>-0.978965299820194</v>
      </c>
      <c r="IV119">
        <v>-0.0009990091014681097</v>
      </c>
      <c r="IW119">
        <v>2.104149348677739E-07</v>
      </c>
      <c r="IX119">
        <v>-7.744919442628664E-11</v>
      </c>
      <c r="IY119">
        <v>-0.2997322961878402</v>
      </c>
      <c r="IZ119">
        <v>-0.02716134682049196</v>
      </c>
      <c r="JA119">
        <v>0.00140419417660109</v>
      </c>
      <c r="JB119">
        <v>-1.682636133130545E-05</v>
      </c>
      <c r="JC119">
        <v>3</v>
      </c>
      <c r="JD119">
        <v>2001</v>
      </c>
      <c r="JE119">
        <v>1</v>
      </c>
      <c r="JF119">
        <v>25</v>
      </c>
      <c r="JG119">
        <v>-1260.2</v>
      </c>
      <c r="JH119">
        <v>-1260.4</v>
      </c>
      <c r="JI119">
        <v>2.75879</v>
      </c>
      <c r="JJ119">
        <v>2.64038</v>
      </c>
      <c r="JK119">
        <v>1.49658</v>
      </c>
      <c r="JL119">
        <v>2.38403</v>
      </c>
      <c r="JM119">
        <v>1.54907</v>
      </c>
      <c r="JN119">
        <v>2.39624</v>
      </c>
      <c r="JO119">
        <v>41.8749</v>
      </c>
      <c r="JP119">
        <v>14.3684</v>
      </c>
      <c r="JQ119">
        <v>18</v>
      </c>
      <c r="JR119">
        <v>494.233</v>
      </c>
      <c r="JS119">
        <v>463.702</v>
      </c>
      <c r="JT119">
        <v>23.135</v>
      </c>
      <c r="JU119">
        <v>31.4155</v>
      </c>
      <c r="JV119">
        <v>30.0005</v>
      </c>
      <c r="JW119">
        <v>31.4238</v>
      </c>
      <c r="JX119">
        <v>31.3693</v>
      </c>
      <c r="JY119">
        <v>55.4012</v>
      </c>
      <c r="JZ119">
        <v>26.5166</v>
      </c>
      <c r="KA119">
        <v>0</v>
      </c>
      <c r="KB119">
        <v>23.1369</v>
      </c>
      <c r="KC119">
        <v>1255.75</v>
      </c>
      <c r="KD119">
        <v>18.0956</v>
      </c>
      <c r="KE119">
        <v>100.206</v>
      </c>
      <c r="KF119">
        <v>99.8038</v>
      </c>
    </row>
    <row r="120" spans="1:292">
      <c r="A120">
        <v>100</v>
      </c>
      <c r="B120">
        <v>1686162032.6</v>
      </c>
      <c r="C120">
        <v>1667.099999904633</v>
      </c>
      <c r="D120" t="s">
        <v>633</v>
      </c>
      <c r="E120" t="s">
        <v>634</v>
      </c>
      <c r="F120">
        <v>5</v>
      </c>
      <c r="G120" t="s">
        <v>428</v>
      </c>
      <c r="H120">
        <v>1686162025.1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K120*DK120*100.0/(AV120*EE120),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K120*DK120*100.0/(AV120*EE120),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1264.730157475</v>
      </c>
      <c r="AJ120">
        <v>1233.991454545454</v>
      </c>
      <c r="AK120">
        <v>3.475517942016099</v>
      </c>
      <c r="AL120">
        <v>66.65959030394622</v>
      </c>
      <c r="AM120">
        <f>(AO120 - AN120 + DX120*1E3/(8.314*(DZ120+273.15)) * AQ120/DW120 * AP120) * DW120/(100*DK120) * 1000/(1000 - AO120)</f>
        <v>0</v>
      </c>
      <c r="AN120">
        <v>18.0672774707655</v>
      </c>
      <c r="AO120">
        <v>19.17505333333333</v>
      </c>
      <c r="AP120">
        <v>-5.822034633145987E-05</v>
      </c>
      <c r="AQ120">
        <v>105.1270775011947</v>
      </c>
      <c r="AR120">
        <v>0</v>
      </c>
      <c r="AS120">
        <v>0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429</v>
      </c>
      <c r="AX120" t="s">
        <v>429</v>
      </c>
      <c r="AY120">
        <v>0</v>
      </c>
      <c r="AZ120">
        <v>0</v>
      </c>
      <c r="BA120">
        <f>1-AY120/AZ120</f>
        <v>0</v>
      </c>
      <c r="BB120">
        <v>0</v>
      </c>
      <c r="BC120" t="s">
        <v>429</v>
      </c>
      <c r="BD120" t="s">
        <v>429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429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1.65</v>
      </c>
      <c r="DL120">
        <v>0.5</v>
      </c>
      <c r="DM120" t="s">
        <v>430</v>
      </c>
      <c r="DN120">
        <v>2</v>
      </c>
      <c r="DO120" t="b">
        <v>1</v>
      </c>
      <c r="DP120">
        <v>1686162025.1</v>
      </c>
      <c r="DQ120">
        <v>1186.605185185185</v>
      </c>
      <c r="DR120">
        <v>1226.927037037037</v>
      </c>
      <c r="DS120">
        <v>19.18148888888889</v>
      </c>
      <c r="DT120">
        <v>18.0600037037037</v>
      </c>
      <c r="DU120">
        <v>1188.603333333333</v>
      </c>
      <c r="DV120">
        <v>19.60084444444444</v>
      </c>
      <c r="DW120">
        <v>499.9940740740741</v>
      </c>
      <c r="DX120">
        <v>90.32204074074073</v>
      </c>
      <c r="DY120">
        <v>0.09994833333333333</v>
      </c>
      <c r="DZ120">
        <v>26.81666296296297</v>
      </c>
      <c r="EA120">
        <v>28.00614814814815</v>
      </c>
      <c r="EB120">
        <v>999.9000000000001</v>
      </c>
      <c r="EC120">
        <v>0</v>
      </c>
      <c r="ED120">
        <v>0</v>
      </c>
      <c r="EE120">
        <v>10003.02777777778</v>
      </c>
      <c r="EF120">
        <v>0</v>
      </c>
      <c r="EG120">
        <v>1177.015555555556</v>
      </c>
      <c r="EH120">
        <v>-40.32238148148148</v>
      </c>
      <c r="EI120">
        <v>1209.81</v>
      </c>
      <c r="EJ120">
        <v>1249.492592592593</v>
      </c>
      <c r="EK120">
        <v>1.12147962962963</v>
      </c>
      <c r="EL120">
        <v>1226.927037037037</v>
      </c>
      <c r="EM120">
        <v>18.0600037037037</v>
      </c>
      <c r="EN120">
        <v>1.732510740740741</v>
      </c>
      <c r="EO120">
        <v>1.631217037037037</v>
      </c>
      <c r="EP120">
        <v>15.19082222222222</v>
      </c>
      <c r="EQ120">
        <v>14.25689259259259</v>
      </c>
      <c r="ER120">
        <v>2000.020740740741</v>
      </c>
      <c r="ES120">
        <v>0.9800042222222223</v>
      </c>
      <c r="ET120">
        <v>0.01999587777777778</v>
      </c>
      <c r="EU120">
        <v>0</v>
      </c>
      <c r="EV120">
        <v>179.4140740740741</v>
      </c>
      <c r="EW120">
        <v>5.00078</v>
      </c>
      <c r="EX120">
        <v>5667.568148148148</v>
      </c>
      <c r="EY120">
        <v>16379.81481481482</v>
      </c>
      <c r="EZ120">
        <v>42.78907407407407</v>
      </c>
      <c r="FA120">
        <v>44.51607407407408</v>
      </c>
      <c r="FB120">
        <v>43.33314814814815</v>
      </c>
      <c r="FC120">
        <v>43.56940740740741</v>
      </c>
      <c r="FD120">
        <v>43.45574074074074</v>
      </c>
      <c r="FE120">
        <v>1955.130740740741</v>
      </c>
      <c r="FF120">
        <v>39.89000000000001</v>
      </c>
      <c r="FG120">
        <v>0</v>
      </c>
      <c r="FH120">
        <v>1686162033.2</v>
      </c>
      <c r="FI120">
        <v>0</v>
      </c>
      <c r="FJ120">
        <v>32.62269129950171</v>
      </c>
      <c r="FK120">
        <v>0.3622763722464927</v>
      </c>
      <c r="FL120">
        <v>-55.77657768523603</v>
      </c>
      <c r="FM120">
        <v>33290.65407841595</v>
      </c>
      <c r="FN120">
        <v>15</v>
      </c>
      <c r="FO120">
        <v>1686237652.1</v>
      </c>
      <c r="FP120" t="s">
        <v>431</v>
      </c>
      <c r="FQ120">
        <v>1686237637.6</v>
      </c>
      <c r="FR120">
        <v>1686237652.1</v>
      </c>
      <c r="FS120">
        <v>1</v>
      </c>
      <c r="FT120">
        <v>0.184</v>
      </c>
      <c r="FU120">
        <v>-0.079</v>
      </c>
      <c r="FV120">
        <v>-1.228</v>
      </c>
      <c r="FW120">
        <v>-0.379</v>
      </c>
      <c r="FX120">
        <v>962</v>
      </c>
      <c r="FY120">
        <v>1</v>
      </c>
      <c r="FZ120">
        <v>0.05</v>
      </c>
      <c r="GA120">
        <v>0.15</v>
      </c>
      <c r="GB120">
        <v>-4.910995717679467</v>
      </c>
      <c r="GC120">
        <v>-0.03270175937206105</v>
      </c>
      <c r="GD120">
        <v>34.13740137694612</v>
      </c>
      <c r="GE120">
        <v>1</v>
      </c>
      <c r="GF120">
        <v>0.8748192429033278</v>
      </c>
      <c r="GG120">
        <v>0.003281225494392641</v>
      </c>
      <c r="GH120">
        <v>0.6599738670797831</v>
      </c>
      <c r="GI120">
        <v>1</v>
      </c>
      <c r="GJ120">
        <v>2</v>
      </c>
      <c r="GK120">
        <v>2</v>
      </c>
      <c r="GL120" t="s">
        <v>432</v>
      </c>
      <c r="GM120">
        <v>3.1018</v>
      </c>
      <c r="GN120">
        <v>2.75802</v>
      </c>
      <c r="GO120">
        <v>0.180227</v>
      </c>
      <c r="GP120">
        <v>0.183795</v>
      </c>
      <c r="GQ120">
        <v>0.0935525</v>
      </c>
      <c r="GR120">
        <v>0.08877069999999999</v>
      </c>
      <c r="GS120">
        <v>21041.6</v>
      </c>
      <c r="GT120">
        <v>20599.5</v>
      </c>
      <c r="GU120">
        <v>26222.6</v>
      </c>
      <c r="GV120">
        <v>25587.1</v>
      </c>
      <c r="GW120">
        <v>38154.9</v>
      </c>
      <c r="GX120">
        <v>35341</v>
      </c>
      <c r="GY120">
        <v>45853.5</v>
      </c>
      <c r="GZ120">
        <v>41954.4</v>
      </c>
      <c r="HA120">
        <v>1.85977</v>
      </c>
      <c r="HB120">
        <v>1.79032</v>
      </c>
      <c r="HC120">
        <v>0.0300482</v>
      </c>
      <c r="HD120">
        <v>0</v>
      </c>
      <c r="HE120">
        <v>27.512</v>
      </c>
      <c r="HF120">
        <v>999.9</v>
      </c>
      <c r="HG120">
        <v>32.6</v>
      </c>
      <c r="HH120">
        <v>39.2</v>
      </c>
      <c r="HI120">
        <v>25.6348</v>
      </c>
      <c r="HJ120">
        <v>62.1378</v>
      </c>
      <c r="HK120">
        <v>27.8365</v>
      </c>
      <c r="HL120">
        <v>1</v>
      </c>
      <c r="HM120">
        <v>0.340511</v>
      </c>
      <c r="HN120">
        <v>3.66245</v>
      </c>
      <c r="HO120">
        <v>20.2671</v>
      </c>
      <c r="HP120">
        <v>5.211</v>
      </c>
      <c r="HQ120">
        <v>11.98</v>
      </c>
      <c r="HR120">
        <v>4.9631</v>
      </c>
      <c r="HS120">
        <v>3.27393</v>
      </c>
      <c r="HT120">
        <v>9999</v>
      </c>
      <c r="HU120">
        <v>9999</v>
      </c>
      <c r="HV120">
        <v>9999</v>
      </c>
      <c r="HW120">
        <v>63.1</v>
      </c>
      <c r="HX120">
        <v>1.86395</v>
      </c>
      <c r="HY120">
        <v>1.86015</v>
      </c>
      <c r="HZ120">
        <v>1.85839</v>
      </c>
      <c r="IA120">
        <v>1.85975</v>
      </c>
      <c r="IB120">
        <v>1.85976</v>
      </c>
      <c r="IC120">
        <v>1.85837</v>
      </c>
      <c r="ID120">
        <v>1.85745</v>
      </c>
      <c r="IE120">
        <v>1.85228</v>
      </c>
      <c r="IF120">
        <v>0</v>
      </c>
      <c r="IG120">
        <v>0</v>
      </c>
      <c r="IH120">
        <v>0</v>
      </c>
      <c r="II120">
        <v>0</v>
      </c>
      <c r="IJ120" t="s">
        <v>433</v>
      </c>
      <c r="IK120" t="s">
        <v>434</v>
      </c>
      <c r="IL120" t="s">
        <v>435</v>
      </c>
      <c r="IM120" t="s">
        <v>435</v>
      </c>
      <c r="IN120" t="s">
        <v>435</v>
      </c>
      <c r="IO120" t="s">
        <v>435</v>
      </c>
      <c r="IP120">
        <v>0</v>
      </c>
      <c r="IQ120">
        <v>100</v>
      </c>
      <c r="IR120">
        <v>100</v>
      </c>
      <c r="IS120">
        <v>-2.02</v>
      </c>
      <c r="IT120">
        <v>-0.4194</v>
      </c>
      <c r="IU120">
        <v>-0.978965299820194</v>
      </c>
      <c r="IV120">
        <v>-0.0009990091014681097</v>
      </c>
      <c r="IW120">
        <v>2.104149348677739E-07</v>
      </c>
      <c r="IX120">
        <v>-7.744919442628664E-11</v>
      </c>
      <c r="IY120">
        <v>-0.2997322961878402</v>
      </c>
      <c r="IZ120">
        <v>-0.02716134682049196</v>
      </c>
      <c r="JA120">
        <v>0.00140419417660109</v>
      </c>
      <c r="JB120">
        <v>-1.682636133130545E-05</v>
      </c>
      <c r="JC120">
        <v>3</v>
      </c>
      <c r="JD120">
        <v>2001</v>
      </c>
      <c r="JE120">
        <v>1</v>
      </c>
      <c r="JF120">
        <v>25</v>
      </c>
      <c r="JG120">
        <v>-1260.1</v>
      </c>
      <c r="JH120">
        <v>-1260.3</v>
      </c>
      <c r="JI120">
        <v>2.78687</v>
      </c>
      <c r="JJ120">
        <v>2.62695</v>
      </c>
      <c r="JK120">
        <v>1.49658</v>
      </c>
      <c r="JL120">
        <v>2.38403</v>
      </c>
      <c r="JM120">
        <v>1.54907</v>
      </c>
      <c r="JN120">
        <v>2.41943</v>
      </c>
      <c r="JO120">
        <v>41.8749</v>
      </c>
      <c r="JP120">
        <v>14.3684</v>
      </c>
      <c r="JQ120">
        <v>18</v>
      </c>
      <c r="JR120">
        <v>494.027</v>
      </c>
      <c r="JS120">
        <v>463.775</v>
      </c>
      <c r="JT120">
        <v>23.1319</v>
      </c>
      <c r="JU120">
        <v>31.4209</v>
      </c>
      <c r="JV120">
        <v>30.0004</v>
      </c>
      <c r="JW120">
        <v>31.4285</v>
      </c>
      <c r="JX120">
        <v>31.3727</v>
      </c>
      <c r="JY120">
        <v>56.0359</v>
      </c>
      <c r="JZ120">
        <v>26.5166</v>
      </c>
      <c r="KA120">
        <v>0</v>
      </c>
      <c r="KB120">
        <v>23.1317</v>
      </c>
      <c r="KC120">
        <v>1275.9</v>
      </c>
      <c r="KD120">
        <v>18.1106</v>
      </c>
      <c r="KE120">
        <v>100.205</v>
      </c>
      <c r="KF120">
        <v>99.8027</v>
      </c>
    </row>
    <row r="121" spans="1:292">
      <c r="A121">
        <v>101</v>
      </c>
      <c r="B121">
        <v>1686162037.6</v>
      </c>
      <c r="C121">
        <v>1672.099999904633</v>
      </c>
      <c r="D121" t="s">
        <v>635</v>
      </c>
      <c r="E121" t="s">
        <v>636</v>
      </c>
      <c r="F121">
        <v>5</v>
      </c>
      <c r="G121" t="s">
        <v>428</v>
      </c>
      <c r="H121">
        <v>1686162029.814285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K121*DK121*100.0/(AV121*EE121),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K121*DK121*100.0/(AV121*EE121),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1282.035555147673</v>
      </c>
      <c r="AJ121">
        <v>1251.38709090909</v>
      </c>
      <c r="AK121">
        <v>3.481603051533966</v>
      </c>
      <c r="AL121">
        <v>66.65959030394622</v>
      </c>
      <c r="AM121">
        <f>(AO121 - AN121 + DX121*1E3/(8.314*(DZ121+273.15)) * AQ121/DW121 * AP121) * DW121/(100*DK121) * 1000/(1000 - AO121)</f>
        <v>0</v>
      </c>
      <c r="AN121">
        <v>18.07329197174331</v>
      </c>
      <c r="AO121">
        <v>19.17216848484849</v>
      </c>
      <c r="AP121">
        <v>-3.499696134362381E-05</v>
      </c>
      <c r="AQ121">
        <v>105.1270775011947</v>
      </c>
      <c r="AR121">
        <v>0</v>
      </c>
      <c r="AS121">
        <v>0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429</v>
      </c>
      <c r="AX121" t="s">
        <v>429</v>
      </c>
      <c r="AY121">
        <v>0</v>
      </c>
      <c r="AZ121">
        <v>0</v>
      </c>
      <c r="BA121">
        <f>1-AY121/AZ121</f>
        <v>0</v>
      </c>
      <c r="BB121">
        <v>0</v>
      </c>
      <c r="BC121" t="s">
        <v>429</v>
      </c>
      <c r="BD121" t="s">
        <v>429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429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1.65</v>
      </c>
      <c r="DL121">
        <v>0.5</v>
      </c>
      <c r="DM121" t="s">
        <v>430</v>
      </c>
      <c r="DN121">
        <v>2</v>
      </c>
      <c r="DO121" t="b">
        <v>1</v>
      </c>
      <c r="DP121">
        <v>1686162029.814285</v>
      </c>
      <c r="DQ121">
        <v>1202.583214285714</v>
      </c>
      <c r="DR121">
        <v>1242.902142857143</v>
      </c>
      <c r="DS121">
        <v>19.17759999999999</v>
      </c>
      <c r="DT121">
        <v>18.06645</v>
      </c>
      <c r="DU121">
        <v>1204.595</v>
      </c>
      <c r="DV121">
        <v>19.59698214285714</v>
      </c>
      <c r="DW121">
        <v>500.0007142857143</v>
      </c>
      <c r="DX121">
        <v>90.32183214285716</v>
      </c>
      <c r="DY121">
        <v>0.09996627142857141</v>
      </c>
      <c r="DZ121">
        <v>26.81435357142857</v>
      </c>
      <c r="EA121">
        <v>28.0036</v>
      </c>
      <c r="EB121">
        <v>999.9000000000002</v>
      </c>
      <c r="EC121">
        <v>0</v>
      </c>
      <c r="ED121">
        <v>0</v>
      </c>
      <c r="EE121">
        <v>10000.64571428571</v>
      </c>
      <c r="EF121">
        <v>0</v>
      </c>
      <c r="EG121">
        <v>1176.414642857143</v>
      </c>
      <c r="EH121">
        <v>-40.31910714285714</v>
      </c>
      <c r="EI121">
        <v>1226.096071428572</v>
      </c>
      <c r="EJ121">
        <v>1265.77</v>
      </c>
      <c r="EK121">
        <v>1.111143214285714</v>
      </c>
      <c r="EL121">
        <v>1242.902142857143</v>
      </c>
      <c r="EM121">
        <v>18.06645</v>
      </c>
      <c r="EN121">
        <v>1.732155357142857</v>
      </c>
      <c r="EO121">
        <v>1.631795357142857</v>
      </c>
      <c r="EP121">
        <v>15.18762857142857</v>
      </c>
      <c r="EQ121">
        <v>14.26237142857143</v>
      </c>
      <c r="ER121">
        <v>2000.006785714286</v>
      </c>
      <c r="ES121">
        <v>0.9800040714285714</v>
      </c>
      <c r="ET121">
        <v>0.01999602857142857</v>
      </c>
      <c r="EU121">
        <v>0</v>
      </c>
      <c r="EV121">
        <v>179.3331785714286</v>
      </c>
      <c r="EW121">
        <v>5.00078</v>
      </c>
      <c r="EX121">
        <v>5663.890357142858</v>
      </c>
      <c r="EY121">
        <v>16379.70357142857</v>
      </c>
      <c r="EZ121">
        <v>42.79217857142857</v>
      </c>
      <c r="FA121">
        <v>44.51550000000001</v>
      </c>
      <c r="FB121">
        <v>43.35464285714285</v>
      </c>
      <c r="FC121">
        <v>43.57128571428571</v>
      </c>
      <c r="FD121">
        <v>43.43053571428571</v>
      </c>
      <c r="FE121">
        <v>1955.116785714286</v>
      </c>
      <c r="FF121">
        <v>39.89000000000001</v>
      </c>
      <c r="FG121">
        <v>0</v>
      </c>
      <c r="FH121">
        <v>1686162038</v>
      </c>
      <c r="FI121">
        <v>0</v>
      </c>
      <c r="FJ121">
        <v>32.69954290301442</v>
      </c>
      <c r="FK121">
        <v>0.3631865150499576</v>
      </c>
      <c r="FL121">
        <v>-55.95513529980117</v>
      </c>
      <c r="FM121">
        <v>33276.16903826999</v>
      </c>
      <c r="FN121">
        <v>15</v>
      </c>
      <c r="FO121">
        <v>1686237652.1</v>
      </c>
      <c r="FP121" t="s">
        <v>431</v>
      </c>
      <c r="FQ121">
        <v>1686237637.6</v>
      </c>
      <c r="FR121">
        <v>1686237652.1</v>
      </c>
      <c r="FS121">
        <v>1</v>
      </c>
      <c r="FT121">
        <v>0.184</v>
      </c>
      <c r="FU121">
        <v>-0.079</v>
      </c>
      <c r="FV121">
        <v>-1.228</v>
      </c>
      <c r="FW121">
        <v>-0.379</v>
      </c>
      <c r="FX121">
        <v>962</v>
      </c>
      <c r="FY121">
        <v>1</v>
      </c>
      <c r="FZ121">
        <v>0.05</v>
      </c>
      <c r="GA121">
        <v>0.15</v>
      </c>
      <c r="GB121">
        <v>-4.928350676498177</v>
      </c>
      <c r="GC121">
        <v>-0.03289671542664338</v>
      </c>
      <c r="GD121">
        <v>34.13803793334076</v>
      </c>
      <c r="GE121">
        <v>1</v>
      </c>
      <c r="GF121">
        <v>0.8749302482282704</v>
      </c>
      <c r="GG121">
        <v>0.003281142970405632</v>
      </c>
      <c r="GH121">
        <v>0.6598312184320958</v>
      </c>
      <c r="GI121">
        <v>1</v>
      </c>
      <c r="GJ121">
        <v>2</v>
      </c>
      <c r="GK121">
        <v>2</v>
      </c>
      <c r="GL121" t="s">
        <v>432</v>
      </c>
      <c r="GM121">
        <v>3.10199</v>
      </c>
      <c r="GN121">
        <v>2.7581</v>
      </c>
      <c r="GO121">
        <v>0.181782</v>
      </c>
      <c r="GP121">
        <v>0.185328</v>
      </c>
      <c r="GQ121">
        <v>0.09354030000000001</v>
      </c>
      <c r="GR121">
        <v>0.0887888</v>
      </c>
      <c r="GS121">
        <v>21001.4</v>
      </c>
      <c r="GT121">
        <v>20560.7</v>
      </c>
      <c r="GU121">
        <v>26222.4</v>
      </c>
      <c r="GV121">
        <v>25586.9</v>
      </c>
      <c r="GW121">
        <v>38155.3</v>
      </c>
      <c r="GX121">
        <v>35340.1</v>
      </c>
      <c r="GY121">
        <v>45853.2</v>
      </c>
      <c r="GZ121">
        <v>41954</v>
      </c>
      <c r="HA121">
        <v>1.8602</v>
      </c>
      <c r="HB121">
        <v>1.79005</v>
      </c>
      <c r="HC121">
        <v>0.0299662</v>
      </c>
      <c r="HD121">
        <v>0</v>
      </c>
      <c r="HE121">
        <v>27.5168</v>
      </c>
      <c r="HF121">
        <v>999.9</v>
      </c>
      <c r="HG121">
        <v>32.6</v>
      </c>
      <c r="HH121">
        <v>39.2</v>
      </c>
      <c r="HI121">
        <v>25.6357</v>
      </c>
      <c r="HJ121">
        <v>61.9378</v>
      </c>
      <c r="HK121">
        <v>27.9247</v>
      </c>
      <c r="HL121">
        <v>1</v>
      </c>
      <c r="HM121">
        <v>0.340894</v>
      </c>
      <c r="HN121">
        <v>3.66883</v>
      </c>
      <c r="HO121">
        <v>20.2671</v>
      </c>
      <c r="HP121">
        <v>5.21235</v>
      </c>
      <c r="HQ121">
        <v>11.98</v>
      </c>
      <c r="HR121">
        <v>4.96355</v>
      </c>
      <c r="HS121">
        <v>3.27402</v>
      </c>
      <c r="HT121">
        <v>9999</v>
      </c>
      <c r="HU121">
        <v>9999</v>
      </c>
      <c r="HV121">
        <v>9999</v>
      </c>
      <c r="HW121">
        <v>63.1</v>
      </c>
      <c r="HX121">
        <v>1.86395</v>
      </c>
      <c r="HY121">
        <v>1.86013</v>
      </c>
      <c r="HZ121">
        <v>1.85838</v>
      </c>
      <c r="IA121">
        <v>1.85975</v>
      </c>
      <c r="IB121">
        <v>1.85975</v>
      </c>
      <c r="IC121">
        <v>1.85837</v>
      </c>
      <c r="ID121">
        <v>1.85745</v>
      </c>
      <c r="IE121">
        <v>1.85228</v>
      </c>
      <c r="IF121">
        <v>0</v>
      </c>
      <c r="IG121">
        <v>0</v>
      </c>
      <c r="IH121">
        <v>0</v>
      </c>
      <c r="II121">
        <v>0</v>
      </c>
      <c r="IJ121" t="s">
        <v>433</v>
      </c>
      <c r="IK121" t="s">
        <v>434</v>
      </c>
      <c r="IL121" t="s">
        <v>435</v>
      </c>
      <c r="IM121" t="s">
        <v>435</v>
      </c>
      <c r="IN121" t="s">
        <v>435</v>
      </c>
      <c r="IO121" t="s">
        <v>435</v>
      </c>
      <c r="IP121">
        <v>0</v>
      </c>
      <c r="IQ121">
        <v>100</v>
      </c>
      <c r="IR121">
        <v>100</v>
      </c>
      <c r="IS121">
        <v>-2.03</v>
      </c>
      <c r="IT121">
        <v>-0.4194</v>
      </c>
      <c r="IU121">
        <v>-0.978965299820194</v>
      </c>
      <c r="IV121">
        <v>-0.0009990091014681097</v>
      </c>
      <c r="IW121">
        <v>2.104149348677739E-07</v>
      </c>
      <c r="IX121">
        <v>-7.744919442628664E-11</v>
      </c>
      <c r="IY121">
        <v>-0.2997322961878402</v>
      </c>
      <c r="IZ121">
        <v>-0.02716134682049196</v>
      </c>
      <c r="JA121">
        <v>0.00140419417660109</v>
      </c>
      <c r="JB121">
        <v>-1.682636133130545E-05</v>
      </c>
      <c r="JC121">
        <v>3</v>
      </c>
      <c r="JD121">
        <v>2001</v>
      </c>
      <c r="JE121">
        <v>1</v>
      </c>
      <c r="JF121">
        <v>25</v>
      </c>
      <c r="JG121">
        <v>-1260</v>
      </c>
      <c r="JH121">
        <v>-1260.2</v>
      </c>
      <c r="JI121">
        <v>2.8186</v>
      </c>
      <c r="JJ121">
        <v>2.63184</v>
      </c>
      <c r="JK121">
        <v>1.49658</v>
      </c>
      <c r="JL121">
        <v>2.38403</v>
      </c>
      <c r="JM121">
        <v>1.54907</v>
      </c>
      <c r="JN121">
        <v>2.43164</v>
      </c>
      <c r="JO121">
        <v>41.8749</v>
      </c>
      <c r="JP121">
        <v>14.3684</v>
      </c>
      <c r="JQ121">
        <v>18</v>
      </c>
      <c r="JR121">
        <v>494.314</v>
      </c>
      <c r="JS121">
        <v>463.641</v>
      </c>
      <c r="JT121">
        <v>23.1265</v>
      </c>
      <c r="JU121">
        <v>31.4265</v>
      </c>
      <c r="JV121">
        <v>30.0005</v>
      </c>
      <c r="JW121">
        <v>31.4329</v>
      </c>
      <c r="JX121">
        <v>31.3782</v>
      </c>
      <c r="JY121">
        <v>56.5733</v>
      </c>
      <c r="JZ121">
        <v>26.5166</v>
      </c>
      <c r="KA121">
        <v>0</v>
      </c>
      <c r="KB121">
        <v>23.1256</v>
      </c>
      <c r="KC121">
        <v>1289.34</v>
      </c>
      <c r="KD121">
        <v>18.1289</v>
      </c>
      <c r="KE121">
        <v>100.204</v>
      </c>
      <c r="KF121">
        <v>99.8018</v>
      </c>
    </row>
    <row r="122" spans="1:292">
      <c r="A122">
        <v>102</v>
      </c>
      <c r="B122">
        <v>1686162042.6</v>
      </c>
      <c r="C122">
        <v>1677.099999904633</v>
      </c>
      <c r="D122" t="s">
        <v>637</v>
      </c>
      <c r="E122" t="s">
        <v>638</v>
      </c>
      <c r="F122">
        <v>5</v>
      </c>
      <c r="G122" t="s">
        <v>428</v>
      </c>
      <c r="H122">
        <v>1686162035.1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K122*DK122*100.0/(AV122*EE122),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K122*DK122*100.0/(AV122*EE122),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1299.262206521414</v>
      </c>
      <c r="AJ122">
        <v>1268.677212121212</v>
      </c>
      <c r="AK122">
        <v>3.45632713265261</v>
      </c>
      <c r="AL122">
        <v>66.65959030394622</v>
      </c>
      <c r="AM122">
        <f>(AO122 - AN122 + DX122*1E3/(8.314*(DZ122+273.15)) * AQ122/DW122 * AP122) * DW122/(100*DK122) * 1000/(1000 - AO122)</f>
        <v>0</v>
      </c>
      <c r="AN122">
        <v>18.07971002165751</v>
      </c>
      <c r="AO122">
        <v>19.16924484848485</v>
      </c>
      <c r="AP122">
        <v>-3.357699780419173E-05</v>
      </c>
      <c r="AQ122">
        <v>105.1270775011947</v>
      </c>
      <c r="AR122">
        <v>0</v>
      </c>
      <c r="AS122">
        <v>0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429</v>
      </c>
      <c r="AX122" t="s">
        <v>429</v>
      </c>
      <c r="AY122">
        <v>0</v>
      </c>
      <c r="AZ122">
        <v>0</v>
      </c>
      <c r="BA122">
        <f>1-AY122/AZ122</f>
        <v>0</v>
      </c>
      <c r="BB122">
        <v>0</v>
      </c>
      <c r="BC122" t="s">
        <v>429</v>
      </c>
      <c r="BD122" t="s">
        <v>429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429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1.65</v>
      </c>
      <c r="DL122">
        <v>0.5</v>
      </c>
      <c r="DM122" t="s">
        <v>430</v>
      </c>
      <c r="DN122">
        <v>2</v>
      </c>
      <c r="DO122" t="b">
        <v>1</v>
      </c>
      <c r="DP122">
        <v>1686162035.1</v>
      </c>
      <c r="DQ122">
        <v>1220.558148148148</v>
      </c>
      <c r="DR122">
        <v>1260.804074074074</v>
      </c>
      <c r="DS122">
        <v>19.1736</v>
      </c>
      <c r="DT122">
        <v>18.0734</v>
      </c>
      <c r="DU122">
        <v>1222.585925925926</v>
      </c>
      <c r="DV122">
        <v>19.59301481481481</v>
      </c>
      <c r="DW122">
        <v>499.9897777777778</v>
      </c>
      <c r="DX122">
        <v>90.32119999999999</v>
      </c>
      <c r="DY122">
        <v>0.09992077777777778</v>
      </c>
      <c r="DZ122">
        <v>26.81202962962962</v>
      </c>
      <c r="EA122">
        <v>28.00555555555556</v>
      </c>
      <c r="EB122">
        <v>999.9000000000001</v>
      </c>
      <c r="EC122">
        <v>0</v>
      </c>
      <c r="ED122">
        <v>0</v>
      </c>
      <c r="EE122">
        <v>9998.634074074074</v>
      </c>
      <c r="EF122">
        <v>0</v>
      </c>
      <c r="EG122">
        <v>1177.177407407407</v>
      </c>
      <c r="EH122">
        <v>-40.24557037037036</v>
      </c>
      <c r="EI122">
        <v>1244.418518518519</v>
      </c>
      <c r="EJ122">
        <v>1284.011111111111</v>
      </c>
      <c r="EK122">
        <v>1.100197407407407</v>
      </c>
      <c r="EL122">
        <v>1260.804074074074</v>
      </c>
      <c r="EM122">
        <v>18.0734</v>
      </c>
      <c r="EN122">
        <v>1.731782592592592</v>
      </c>
      <c r="EO122">
        <v>1.632411851851852</v>
      </c>
      <c r="EP122">
        <v>15.18427777777778</v>
      </c>
      <c r="EQ122">
        <v>14.2682</v>
      </c>
      <c r="ER122">
        <v>1999.992592592593</v>
      </c>
      <c r="ES122">
        <v>0.9800038888888888</v>
      </c>
      <c r="ET122">
        <v>0.01999621111111111</v>
      </c>
      <c r="EU122">
        <v>0</v>
      </c>
      <c r="EV122">
        <v>179.2041111111111</v>
      </c>
      <c r="EW122">
        <v>5.00078</v>
      </c>
      <c r="EX122">
        <v>5660.635555555555</v>
      </c>
      <c r="EY122">
        <v>16379.59259259259</v>
      </c>
      <c r="EZ122">
        <v>42.78674074074073</v>
      </c>
      <c r="FA122">
        <v>44.52525925925925</v>
      </c>
      <c r="FB122">
        <v>43.34470370370371</v>
      </c>
      <c r="FC122">
        <v>43.58540740740741</v>
      </c>
      <c r="FD122">
        <v>43.42562962962962</v>
      </c>
      <c r="FE122">
        <v>1955.102592592592</v>
      </c>
      <c r="FF122">
        <v>39.89000000000001</v>
      </c>
      <c r="FG122">
        <v>0</v>
      </c>
      <c r="FH122">
        <v>1686162042.8</v>
      </c>
      <c r="FI122">
        <v>0</v>
      </c>
      <c r="FJ122">
        <v>32.77623864946293</v>
      </c>
      <c r="FK122">
        <v>0.3640943567505993</v>
      </c>
      <c r="FL122">
        <v>-56.13348167285266</v>
      </c>
      <c r="FM122">
        <v>33261.69801768405</v>
      </c>
      <c r="FN122">
        <v>15</v>
      </c>
      <c r="FO122">
        <v>1686237652.1</v>
      </c>
      <c r="FP122" t="s">
        <v>431</v>
      </c>
      <c r="FQ122">
        <v>1686237637.6</v>
      </c>
      <c r="FR122">
        <v>1686237652.1</v>
      </c>
      <c r="FS122">
        <v>1</v>
      </c>
      <c r="FT122">
        <v>0.184</v>
      </c>
      <c r="FU122">
        <v>-0.079</v>
      </c>
      <c r="FV122">
        <v>-1.228</v>
      </c>
      <c r="FW122">
        <v>-0.379</v>
      </c>
      <c r="FX122">
        <v>962</v>
      </c>
      <c r="FY122">
        <v>1</v>
      </c>
      <c r="FZ122">
        <v>0.05</v>
      </c>
      <c r="GA122">
        <v>0.15</v>
      </c>
      <c r="GB122">
        <v>-4.951323261878843</v>
      </c>
      <c r="GC122">
        <v>-0.03315468499865507</v>
      </c>
      <c r="GD122">
        <v>34.13872696482049</v>
      </c>
      <c r="GE122">
        <v>1</v>
      </c>
      <c r="GF122">
        <v>0.8750721146675969</v>
      </c>
      <c r="GG122">
        <v>0.003280958783309834</v>
      </c>
      <c r="GH122">
        <v>0.6596391569522834</v>
      </c>
      <c r="GI122">
        <v>1</v>
      </c>
      <c r="GJ122">
        <v>2</v>
      </c>
      <c r="GK122">
        <v>2</v>
      </c>
      <c r="GL122" t="s">
        <v>432</v>
      </c>
      <c r="GM122">
        <v>3.10181</v>
      </c>
      <c r="GN122">
        <v>2.75816</v>
      </c>
      <c r="GO122">
        <v>0.183315</v>
      </c>
      <c r="GP122">
        <v>0.186769</v>
      </c>
      <c r="GQ122">
        <v>0.0935303</v>
      </c>
      <c r="GR122">
        <v>0.08881319999999999</v>
      </c>
      <c r="GS122">
        <v>20962</v>
      </c>
      <c r="GT122">
        <v>20524.2</v>
      </c>
      <c r="GU122">
        <v>26222.3</v>
      </c>
      <c r="GV122">
        <v>25586.8</v>
      </c>
      <c r="GW122">
        <v>38155.8</v>
      </c>
      <c r="GX122">
        <v>35339.2</v>
      </c>
      <c r="GY122">
        <v>45853</v>
      </c>
      <c r="GZ122">
        <v>41953.8</v>
      </c>
      <c r="HA122">
        <v>1.85987</v>
      </c>
      <c r="HB122">
        <v>1.79032</v>
      </c>
      <c r="HC122">
        <v>0.0296682</v>
      </c>
      <c r="HD122">
        <v>0</v>
      </c>
      <c r="HE122">
        <v>27.5215</v>
      </c>
      <c r="HF122">
        <v>999.9</v>
      </c>
      <c r="HG122">
        <v>32.6</v>
      </c>
      <c r="HH122">
        <v>39.2</v>
      </c>
      <c r="HI122">
        <v>25.6367</v>
      </c>
      <c r="HJ122">
        <v>61.9778</v>
      </c>
      <c r="HK122">
        <v>27.9607</v>
      </c>
      <c r="HL122">
        <v>1</v>
      </c>
      <c r="HM122">
        <v>0.340147</v>
      </c>
      <c r="HN122">
        <v>3.23263</v>
      </c>
      <c r="HO122">
        <v>20.2763</v>
      </c>
      <c r="HP122">
        <v>5.211</v>
      </c>
      <c r="HQ122">
        <v>11.98</v>
      </c>
      <c r="HR122">
        <v>4.9634</v>
      </c>
      <c r="HS122">
        <v>3.27405</v>
      </c>
      <c r="HT122">
        <v>9999</v>
      </c>
      <c r="HU122">
        <v>9999</v>
      </c>
      <c r="HV122">
        <v>9999</v>
      </c>
      <c r="HW122">
        <v>63.1</v>
      </c>
      <c r="HX122">
        <v>1.86395</v>
      </c>
      <c r="HY122">
        <v>1.86017</v>
      </c>
      <c r="HZ122">
        <v>1.85842</v>
      </c>
      <c r="IA122">
        <v>1.85977</v>
      </c>
      <c r="IB122">
        <v>1.85975</v>
      </c>
      <c r="IC122">
        <v>1.85837</v>
      </c>
      <c r="ID122">
        <v>1.85745</v>
      </c>
      <c r="IE122">
        <v>1.8523</v>
      </c>
      <c r="IF122">
        <v>0</v>
      </c>
      <c r="IG122">
        <v>0</v>
      </c>
      <c r="IH122">
        <v>0</v>
      </c>
      <c r="II122">
        <v>0</v>
      </c>
      <c r="IJ122" t="s">
        <v>433</v>
      </c>
      <c r="IK122" t="s">
        <v>434</v>
      </c>
      <c r="IL122" t="s">
        <v>435</v>
      </c>
      <c r="IM122" t="s">
        <v>435</v>
      </c>
      <c r="IN122" t="s">
        <v>435</v>
      </c>
      <c r="IO122" t="s">
        <v>435</v>
      </c>
      <c r="IP122">
        <v>0</v>
      </c>
      <c r="IQ122">
        <v>100</v>
      </c>
      <c r="IR122">
        <v>100</v>
      </c>
      <c r="IS122">
        <v>-2.05</v>
      </c>
      <c r="IT122">
        <v>-0.4194</v>
      </c>
      <c r="IU122">
        <v>-0.978965299820194</v>
      </c>
      <c r="IV122">
        <v>-0.0009990091014681097</v>
      </c>
      <c r="IW122">
        <v>2.104149348677739E-07</v>
      </c>
      <c r="IX122">
        <v>-7.744919442628664E-11</v>
      </c>
      <c r="IY122">
        <v>-0.2997322961878402</v>
      </c>
      <c r="IZ122">
        <v>-0.02716134682049196</v>
      </c>
      <c r="JA122">
        <v>0.00140419417660109</v>
      </c>
      <c r="JB122">
        <v>-1.682636133130545E-05</v>
      </c>
      <c r="JC122">
        <v>3</v>
      </c>
      <c r="JD122">
        <v>2001</v>
      </c>
      <c r="JE122">
        <v>1</v>
      </c>
      <c r="JF122">
        <v>25</v>
      </c>
      <c r="JG122">
        <v>-1259.9</v>
      </c>
      <c r="JH122">
        <v>-1260.2</v>
      </c>
      <c r="JI122">
        <v>2.84424</v>
      </c>
      <c r="JJ122">
        <v>2.63428</v>
      </c>
      <c r="JK122">
        <v>1.49658</v>
      </c>
      <c r="JL122">
        <v>2.38403</v>
      </c>
      <c r="JM122">
        <v>1.54907</v>
      </c>
      <c r="JN122">
        <v>2.39746</v>
      </c>
      <c r="JO122">
        <v>41.9012</v>
      </c>
      <c r="JP122">
        <v>14.3684</v>
      </c>
      <c r="JQ122">
        <v>18</v>
      </c>
      <c r="JR122">
        <v>494.154</v>
      </c>
      <c r="JS122">
        <v>463.846</v>
      </c>
      <c r="JT122">
        <v>23.1776</v>
      </c>
      <c r="JU122">
        <v>31.432</v>
      </c>
      <c r="JV122">
        <v>29.9997</v>
      </c>
      <c r="JW122">
        <v>31.4375</v>
      </c>
      <c r="JX122">
        <v>31.3823</v>
      </c>
      <c r="JY122">
        <v>57.1153</v>
      </c>
      <c r="JZ122">
        <v>26.5166</v>
      </c>
      <c r="KA122">
        <v>0</v>
      </c>
      <c r="KB122">
        <v>23.2306</v>
      </c>
      <c r="KC122">
        <v>1302.79</v>
      </c>
      <c r="KD122">
        <v>18.1429</v>
      </c>
      <c r="KE122">
        <v>100.204</v>
      </c>
      <c r="KF122">
        <v>99.8014</v>
      </c>
    </row>
    <row r="123" spans="1:292">
      <c r="A123">
        <v>103</v>
      </c>
      <c r="B123">
        <v>1686162047.6</v>
      </c>
      <c r="C123">
        <v>1682.099999904633</v>
      </c>
      <c r="D123" t="s">
        <v>639</v>
      </c>
      <c r="E123" t="s">
        <v>640</v>
      </c>
      <c r="F123">
        <v>5</v>
      </c>
      <c r="G123" t="s">
        <v>428</v>
      </c>
      <c r="H123">
        <v>1686162039.814285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K123*DK123*100.0/(AV123*EE123),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K123*DK123*100.0/(AV123*EE123),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1315.517970605901</v>
      </c>
      <c r="AJ123">
        <v>1285.579333333333</v>
      </c>
      <c r="AK123">
        <v>3.388347198883366</v>
      </c>
      <c r="AL123">
        <v>66.65959030394622</v>
      </c>
      <c r="AM123">
        <f>(AO123 - AN123 + DX123*1E3/(8.314*(DZ123+273.15)) * AQ123/DW123 * AP123) * DW123/(100*DK123) * 1000/(1000 - AO123)</f>
        <v>0</v>
      </c>
      <c r="AN123">
        <v>18.08563062148733</v>
      </c>
      <c r="AO123">
        <v>19.1670606060606</v>
      </c>
      <c r="AP123">
        <v>-1.362439026570268E-05</v>
      </c>
      <c r="AQ123">
        <v>105.1270775011947</v>
      </c>
      <c r="AR123">
        <v>0</v>
      </c>
      <c r="AS123">
        <v>0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429</v>
      </c>
      <c r="AX123" t="s">
        <v>429</v>
      </c>
      <c r="AY123">
        <v>0</v>
      </c>
      <c r="AZ123">
        <v>0</v>
      </c>
      <c r="BA123">
        <f>1-AY123/AZ123</f>
        <v>0</v>
      </c>
      <c r="BB123">
        <v>0</v>
      </c>
      <c r="BC123" t="s">
        <v>429</v>
      </c>
      <c r="BD123" t="s">
        <v>429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429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1.65</v>
      </c>
      <c r="DL123">
        <v>0.5</v>
      </c>
      <c r="DM123" t="s">
        <v>430</v>
      </c>
      <c r="DN123">
        <v>2</v>
      </c>
      <c r="DO123" t="b">
        <v>1</v>
      </c>
      <c r="DP123">
        <v>1686162039.814285</v>
      </c>
      <c r="DQ123">
        <v>1236.509285714286</v>
      </c>
      <c r="DR123">
        <v>1276.436428571429</v>
      </c>
      <c r="DS123">
        <v>19.17055357142857</v>
      </c>
      <c r="DT123">
        <v>18.07929285714286</v>
      </c>
      <c r="DU123">
        <v>1238.549285714286</v>
      </c>
      <c r="DV123">
        <v>19.58999285714286</v>
      </c>
      <c r="DW123">
        <v>500.00075</v>
      </c>
      <c r="DX123">
        <v>90.32098928571428</v>
      </c>
      <c r="DY123">
        <v>0.1000329285714286</v>
      </c>
      <c r="DZ123">
        <v>26.81074642857143</v>
      </c>
      <c r="EA123">
        <v>28.00451071428572</v>
      </c>
      <c r="EB123">
        <v>999.9000000000002</v>
      </c>
      <c r="EC123">
        <v>0</v>
      </c>
      <c r="ED123">
        <v>0</v>
      </c>
      <c r="EE123">
        <v>9994.932499999999</v>
      </c>
      <c r="EF123">
        <v>0</v>
      </c>
      <c r="EG123">
        <v>1177.306071428571</v>
      </c>
      <c r="EH123">
        <v>-39.92737142857143</v>
      </c>
      <c r="EI123">
        <v>1260.6775</v>
      </c>
      <c r="EJ123">
        <v>1299.939285714286</v>
      </c>
      <c r="EK123">
        <v>1.091261785714286</v>
      </c>
      <c r="EL123">
        <v>1276.436428571429</v>
      </c>
      <c r="EM123">
        <v>18.07929285714286</v>
      </c>
      <c r="EN123">
        <v>1.731503214285714</v>
      </c>
      <c r="EO123">
        <v>1.632940357142857</v>
      </c>
      <c r="EP123">
        <v>15.18177857142857</v>
      </c>
      <c r="EQ123">
        <v>14.2732</v>
      </c>
      <c r="ER123">
        <v>1999.978928571429</v>
      </c>
      <c r="ES123">
        <v>0.9800037499999998</v>
      </c>
      <c r="ET123">
        <v>0.01999635</v>
      </c>
      <c r="EU123">
        <v>0</v>
      </c>
      <c r="EV123">
        <v>179.1150357142857</v>
      </c>
      <c r="EW123">
        <v>5.00078</v>
      </c>
      <c r="EX123">
        <v>5658.664285714286</v>
      </c>
      <c r="EY123">
        <v>16379.47857142857</v>
      </c>
      <c r="EZ123">
        <v>42.77424999999999</v>
      </c>
      <c r="FA123">
        <v>44.53321428571428</v>
      </c>
      <c r="FB123">
        <v>43.36807142857143</v>
      </c>
      <c r="FC123">
        <v>43.59121428571427</v>
      </c>
      <c r="FD123">
        <v>43.40596428571428</v>
      </c>
      <c r="FE123">
        <v>1955.088928571429</v>
      </c>
      <c r="FF123">
        <v>39.89000000000001</v>
      </c>
      <c r="FG123">
        <v>0</v>
      </c>
      <c r="FH123">
        <v>1686162047.6</v>
      </c>
      <c r="FI123">
        <v>0</v>
      </c>
      <c r="FJ123">
        <v>32.85283612856769</v>
      </c>
      <c r="FK123">
        <v>0.3650007294035371</v>
      </c>
      <c r="FL123">
        <v>-56.31160774976651</v>
      </c>
      <c r="FM123">
        <v>33247.24161848651</v>
      </c>
      <c r="FN123">
        <v>15</v>
      </c>
      <c r="FO123">
        <v>1686237652.1</v>
      </c>
      <c r="FP123" t="s">
        <v>431</v>
      </c>
      <c r="FQ123">
        <v>1686237637.6</v>
      </c>
      <c r="FR123">
        <v>1686237652.1</v>
      </c>
      <c r="FS123">
        <v>1</v>
      </c>
      <c r="FT123">
        <v>0.184</v>
      </c>
      <c r="FU123">
        <v>-0.079</v>
      </c>
      <c r="FV123">
        <v>-1.228</v>
      </c>
      <c r="FW123">
        <v>-0.379</v>
      </c>
      <c r="FX123">
        <v>962</v>
      </c>
      <c r="FY123">
        <v>1</v>
      </c>
      <c r="FZ123">
        <v>0.05</v>
      </c>
      <c r="GA123">
        <v>0.15</v>
      </c>
      <c r="GB123">
        <v>-4.968188943806145</v>
      </c>
      <c r="GC123">
        <v>-0.0333438079779402</v>
      </c>
      <c r="GD123">
        <v>34.1388820454837</v>
      </c>
      <c r="GE123">
        <v>1</v>
      </c>
      <c r="GF123">
        <v>0.8751735981351332</v>
      </c>
      <c r="GG123">
        <v>0.003280761232825514</v>
      </c>
      <c r="GH123">
        <v>0.6594936731354125</v>
      </c>
      <c r="GI123">
        <v>1</v>
      </c>
      <c r="GJ123">
        <v>2</v>
      </c>
      <c r="GK123">
        <v>2</v>
      </c>
      <c r="GL123" t="s">
        <v>432</v>
      </c>
      <c r="GM123">
        <v>3.10196</v>
      </c>
      <c r="GN123">
        <v>2.75821</v>
      </c>
      <c r="GO123">
        <v>0.184803</v>
      </c>
      <c r="GP123">
        <v>0.188213</v>
      </c>
      <c r="GQ123">
        <v>0.0935216</v>
      </c>
      <c r="GR123">
        <v>0.0888298</v>
      </c>
      <c r="GS123">
        <v>20923.6</v>
      </c>
      <c r="GT123">
        <v>20487.7</v>
      </c>
      <c r="GU123">
        <v>26222.1</v>
      </c>
      <c r="GV123">
        <v>25586.8</v>
      </c>
      <c r="GW123">
        <v>38155.9</v>
      </c>
      <c r="GX123">
        <v>35338.7</v>
      </c>
      <c r="GY123">
        <v>45852.4</v>
      </c>
      <c r="GZ123">
        <v>41953.7</v>
      </c>
      <c r="HA123">
        <v>1.85972</v>
      </c>
      <c r="HB123">
        <v>1.79002</v>
      </c>
      <c r="HC123">
        <v>0.0299737</v>
      </c>
      <c r="HD123">
        <v>0</v>
      </c>
      <c r="HE123">
        <v>27.5268</v>
      </c>
      <c r="HF123">
        <v>999.9</v>
      </c>
      <c r="HG123">
        <v>32.6</v>
      </c>
      <c r="HH123">
        <v>39.2</v>
      </c>
      <c r="HI123">
        <v>25.6355</v>
      </c>
      <c r="HJ123">
        <v>62.2278</v>
      </c>
      <c r="HK123">
        <v>28.0088</v>
      </c>
      <c r="HL123">
        <v>1</v>
      </c>
      <c r="HM123">
        <v>0.340384</v>
      </c>
      <c r="HN123">
        <v>3.49666</v>
      </c>
      <c r="HO123">
        <v>20.2711</v>
      </c>
      <c r="HP123">
        <v>5.21205</v>
      </c>
      <c r="HQ123">
        <v>11.98</v>
      </c>
      <c r="HR123">
        <v>4.96325</v>
      </c>
      <c r="HS123">
        <v>3.27423</v>
      </c>
      <c r="HT123">
        <v>9999</v>
      </c>
      <c r="HU123">
        <v>9999</v>
      </c>
      <c r="HV123">
        <v>9999</v>
      </c>
      <c r="HW123">
        <v>63.1</v>
      </c>
      <c r="HX123">
        <v>1.86395</v>
      </c>
      <c r="HY123">
        <v>1.86016</v>
      </c>
      <c r="HZ123">
        <v>1.85842</v>
      </c>
      <c r="IA123">
        <v>1.85977</v>
      </c>
      <c r="IB123">
        <v>1.85975</v>
      </c>
      <c r="IC123">
        <v>1.85837</v>
      </c>
      <c r="ID123">
        <v>1.85745</v>
      </c>
      <c r="IE123">
        <v>1.85231</v>
      </c>
      <c r="IF123">
        <v>0</v>
      </c>
      <c r="IG123">
        <v>0</v>
      </c>
      <c r="IH123">
        <v>0</v>
      </c>
      <c r="II123">
        <v>0</v>
      </c>
      <c r="IJ123" t="s">
        <v>433</v>
      </c>
      <c r="IK123" t="s">
        <v>434</v>
      </c>
      <c r="IL123" t="s">
        <v>435</v>
      </c>
      <c r="IM123" t="s">
        <v>435</v>
      </c>
      <c r="IN123" t="s">
        <v>435</v>
      </c>
      <c r="IO123" t="s">
        <v>435</v>
      </c>
      <c r="IP123">
        <v>0</v>
      </c>
      <c r="IQ123">
        <v>100</v>
      </c>
      <c r="IR123">
        <v>100</v>
      </c>
      <c r="IS123">
        <v>-2.06</v>
      </c>
      <c r="IT123">
        <v>-0.4195</v>
      </c>
      <c r="IU123">
        <v>-0.978965299820194</v>
      </c>
      <c r="IV123">
        <v>-0.0009990091014681097</v>
      </c>
      <c r="IW123">
        <v>2.104149348677739E-07</v>
      </c>
      <c r="IX123">
        <v>-7.744919442628664E-11</v>
      </c>
      <c r="IY123">
        <v>-0.2997322961878402</v>
      </c>
      <c r="IZ123">
        <v>-0.02716134682049196</v>
      </c>
      <c r="JA123">
        <v>0.00140419417660109</v>
      </c>
      <c r="JB123">
        <v>-1.682636133130545E-05</v>
      </c>
      <c r="JC123">
        <v>3</v>
      </c>
      <c r="JD123">
        <v>2001</v>
      </c>
      <c r="JE123">
        <v>1</v>
      </c>
      <c r="JF123">
        <v>25</v>
      </c>
      <c r="JG123">
        <v>-1259.8</v>
      </c>
      <c r="JH123">
        <v>-1260.1</v>
      </c>
      <c r="JI123">
        <v>2.87109</v>
      </c>
      <c r="JJ123">
        <v>2.63062</v>
      </c>
      <c r="JK123">
        <v>1.49658</v>
      </c>
      <c r="JL123">
        <v>2.38403</v>
      </c>
      <c r="JM123">
        <v>1.54785</v>
      </c>
      <c r="JN123">
        <v>2.45972</v>
      </c>
      <c r="JO123">
        <v>41.9012</v>
      </c>
      <c r="JP123">
        <v>14.3684</v>
      </c>
      <c r="JQ123">
        <v>18</v>
      </c>
      <c r="JR123">
        <v>494.099</v>
      </c>
      <c r="JS123">
        <v>463.686</v>
      </c>
      <c r="JT123">
        <v>23.2218</v>
      </c>
      <c r="JU123">
        <v>31.4382</v>
      </c>
      <c r="JV123">
        <v>30.0001</v>
      </c>
      <c r="JW123">
        <v>31.4423</v>
      </c>
      <c r="JX123">
        <v>31.3864</v>
      </c>
      <c r="JY123">
        <v>57.7527</v>
      </c>
      <c r="JZ123">
        <v>26.5166</v>
      </c>
      <c r="KA123">
        <v>0</v>
      </c>
      <c r="KB123">
        <v>23.2095</v>
      </c>
      <c r="KC123">
        <v>1322.97</v>
      </c>
      <c r="KD123">
        <v>18.1621</v>
      </c>
      <c r="KE123">
        <v>100.203</v>
      </c>
      <c r="KF123">
        <v>99.8013</v>
      </c>
    </row>
    <row r="124" spans="1:292">
      <c r="A124">
        <v>104</v>
      </c>
      <c r="B124">
        <v>1686162052.6</v>
      </c>
      <c r="C124">
        <v>1687.099999904633</v>
      </c>
      <c r="D124" t="s">
        <v>641</v>
      </c>
      <c r="E124" t="s">
        <v>642</v>
      </c>
      <c r="F124">
        <v>5</v>
      </c>
      <c r="G124" t="s">
        <v>428</v>
      </c>
      <c r="H124">
        <v>1686162045.1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K124*DK124*100.0/(AV124*EE124),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K124*DK124*100.0/(AV124*EE124),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1332.603831653115</v>
      </c>
      <c r="AJ124">
        <v>1302.438606060606</v>
      </c>
      <c r="AK124">
        <v>3.388186488865909</v>
      </c>
      <c r="AL124">
        <v>66.65959030394622</v>
      </c>
      <c r="AM124">
        <f>(AO124 - AN124 + DX124*1E3/(8.314*(DZ124+273.15)) * AQ124/DW124 * AP124) * DW124/(100*DK124) * 1000/(1000 - AO124)</f>
        <v>0</v>
      </c>
      <c r="AN124">
        <v>18.09048852954836</v>
      </c>
      <c r="AO124">
        <v>19.16748606060605</v>
      </c>
      <c r="AP124">
        <v>8.022762589504768E-06</v>
      </c>
      <c r="AQ124">
        <v>105.1270775011947</v>
      </c>
      <c r="AR124">
        <v>0</v>
      </c>
      <c r="AS124">
        <v>0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429</v>
      </c>
      <c r="AX124" t="s">
        <v>429</v>
      </c>
      <c r="AY124">
        <v>0</v>
      </c>
      <c r="AZ124">
        <v>0</v>
      </c>
      <c r="BA124">
        <f>1-AY124/AZ124</f>
        <v>0</v>
      </c>
      <c r="BB124">
        <v>0</v>
      </c>
      <c r="BC124" t="s">
        <v>429</v>
      </c>
      <c r="BD124" t="s">
        <v>429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429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1.65</v>
      </c>
      <c r="DL124">
        <v>0.5</v>
      </c>
      <c r="DM124" t="s">
        <v>430</v>
      </c>
      <c r="DN124">
        <v>2</v>
      </c>
      <c r="DO124" t="b">
        <v>1</v>
      </c>
      <c r="DP124">
        <v>1686162045.1</v>
      </c>
      <c r="DQ124">
        <v>1254.224444444444</v>
      </c>
      <c r="DR124">
        <v>1293.895185185185</v>
      </c>
      <c r="DS124">
        <v>19.16843703703703</v>
      </c>
      <c r="DT124">
        <v>18.08537037037037</v>
      </c>
      <c r="DU124">
        <v>1256.279629629629</v>
      </c>
      <c r="DV124">
        <v>19.5878962962963</v>
      </c>
      <c r="DW124">
        <v>500.0105925925926</v>
      </c>
      <c r="DX124">
        <v>90.32073333333334</v>
      </c>
      <c r="DY124">
        <v>0.1000467518518519</v>
      </c>
      <c r="DZ124">
        <v>26.81180740740741</v>
      </c>
      <c r="EA124">
        <v>28.01125555555556</v>
      </c>
      <c r="EB124">
        <v>999.9000000000001</v>
      </c>
      <c r="EC124">
        <v>0</v>
      </c>
      <c r="ED124">
        <v>0</v>
      </c>
      <c r="EE124">
        <v>9993.751111111113</v>
      </c>
      <c r="EF124">
        <v>0</v>
      </c>
      <c r="EG124">
        <v>1178.582962962963</v>
      </c>
      <c r="EH124">
        <v>-39.67127037037037</v>
      </c>
      <c r="EI124">
        <v>1278.736296296296</v>
      </c>
      <c r="EJ124">
        <v>1317.727777777778</v>
      </c>
      <c r="EK124">
        <v>1.083067037037037</v>
      </c>
      <c r="EL124">
        <v>1293.895185185185</v>
      </c>
      <c r="EM124">
        <v>18.08537037037037</v>
      </c>
      <c r="EN124">
        <v>1.731307407407408</v>
      </c>
      <c r="EO124">
        <v>1.633485555555556</v>
      </c>
      <c r="EP124">
        <v>15.18001851851852</v>
      </c>
      <c r="EQ124">
        <v>14.27835555555556</v>
      </c>
      <c r="ER124">
        <v>1999.983333333334</v>
      </c>
      <c r="ES124">
        <v>0.9800037777777776</v>
      </c>
      <c r="ET124">
        <v>0.01999632222222222</v>
      </c>
      <c r="EU124">
        <v>0</v>
      </c>
      <c r="EV124">
        <v>179.071037037037</v>
      </c>
      <c r="EW124">
        <v>5.00078</v>
      </c>
      <c r="EX124">
        <v>5658.408518518519</v>
      </c>
      <c r="EY124">
        <v>16379.51481481482</v>
      </c>
      <c r="EZ124">
        <v>42.77514814814813</v>
      </c>
      <c r="FA124">
        <v>44.54592592592592</v>
      </c>
      <c r="FB124">
        <v>43.35403703703704</v>
      </c>
      <c r="FC124">
        <v>43.61314814814814</v>
      </c>
      <c r="FD124">
        <v>43.41174074074073</v>
      </c>
      <c r="FE124">
        <v>1955.093333333333</v>
      </c>
      <c r="FF124">
        <v>39.89000000000001</v>
      </c>
      <c r="FG124">
        <v>0</v>
      </c>
      <c r="FH124">
        <v>1686162053</v>
      </c>
      <c r="FI124">
        <v>0</v>
      </c>
      <c r="FJ124">
        <v>32.93894535165195</v>
      </c>
      <c r="FK124">
        <v>0.366019432110042</v>
      </c>
      <c r="FL124">
        <v>-56.51169641169871</v>
      </c>
      <c r="FM124">
        <v>33230.99836532549</v>
      </c>
      <c r="FN124">
        <v>15</v>
      </c>
      <c r="FO124">
        <v>1686237652.1</v>
      </c>
      <c r="FP124" t="s">
        <v>431</v>
      </c>
      <c r="FQ124">
        <v>1686237637.6</v>
      </c>
      <c r="FR124">
        <v>1686237652.1</v>
      </c>
      <c r="FS124">
        <v>1</v>
      </c>
      <c r="FT124">
        <v>0.184</v>
      </c>
      <c r="FU124">
        <v>-0.079</v>
      </c>
      <c r="FV124">
        <v>-1.228</v>
      </c>
      <c r="FW124">
        <v>-0.379</v>
      </c>
      <c r="FX124">
        <v>962</v>
      </c>
      <c r="FY124">
        <v>1</v>
      </c>
      <c r="FZ124">
        <v>0.05</v>
      </c>
      <c r="GA124">
        <v>0.15</v>
      </c>
      <c r="GB124">
        <v>-4.98511877148731</v>
      </c>
      <c r="GC124">
        <v>-0.03353373439866841</v>
      </c>
      <c r="GD124">
        <v>34.13911013474496</v>
      </c>
      <c r="GE124">
        <v>1</v>
      </c>
      <c r="GF124">
        <v>0.8752725164250827</v>
      </c>
      <c r="GG124">
        <v>0.003280532623933294</v>
      </c>
      <c r="GH124">
        <v>0.6593475176884732</v>
      </c>
      <c r="GI124">
        <v>1</v>
      </c>
      <c r="GJ124">
        <v>2</v>
      </c>
      <c r="GK124">
        <v>2</v>
      </c>
      <c r="GL124" t="s">
        <v>432</v>
      </c>
      <c r="GM124">
        <v>3.10193</v>
      </c>
      <c r="GN124">
        <v>2.75803</v>
      </c>
      <c r="GO124">
        <v>0.186283</v>
      </c>
      <c r="GP124">
        <v>0.189664</v>
      </c>
      <c r="GQ124">
        <v>0.09352149999999999</v>
      </c>
      <c r="GR124">
        <v>0.0888423</v>
      </c>
      <c r="GS124">
        <v>20885.4</v>
      </c>
      <c r="GT124">
        <v>20450.7</v>
      </c>
      <c r="GU124">
        <v>26221.8</v>
      </c>
      <c r="GV124">
        <v>25586.4</v>
      </c>
      <c r="GW124">
        <v>38156</v>
      </c>
      <c r="GX124">
        <v>35338</v>
      </c>
      <c r="GY124">
        <v>45852.4</v>
      </c>
      <c r="GZ124">
        <v>41953.3</v>
      </c>
      <c r="HA124">
        <v>1.85987</v>
      </c>
      <c r="HB124">
        <v>1.78988</v>
      </c>
      <c r="HC124">
        <v>0.0298619</v>
      </c>
      <c r="HD124">
        <v>0</v>
      </c>
      <c r="HE124">
        <v>27.5314</v>
      </c>
      <c r="HF124">
        <v>999.9</v>
      </c>
      <c r="HG124">
        <v>32.6</v>
      </c>
      <c r="HH124">
        <v>39.2</v>
      </c>
      <c r="HI124">
        <v>25.6342</v>
      </c>
      <c r="HJ124">
        <v>62.2378</v>
      </c>
      <c r="HK124">
        <v>27.8486</v>
      </c>
      <c r="HL124">
        <v>1</v>
      </c>
      <c r="HM124">
        <v>0.341405</v>
      </c>
      <c r="HN124">
        <v>3.57051</v>
      </c>
      <c r="HO124">
        <v>20.2692</v>
      </c>
      <c r="HP124">
        <v>5.2116</v>
      </c>
      <c r="HQ124">
        <v>11.98</v>
      </c>
      <c r="HR124">
        <v>4.9628</v>
      </c>
      <c r="HS124">
        <v>3.27405</v>
      </c>
      <c r="HT124">
        <v>9999</v>
      </c>
      <c r="HU124">
        <v>9999</v>
      </c>
      <c r="HV124">
        <v>9999</v>
      </c>
      <c r="HW124">
        <v>63.1</v>
      </c>
      <c r="HX124">
        <v>1.86393</v>
      </c>
      <c r="HY124">
        <v>1.86017</v>
      </c>
      <c r="HZ124">
        <v>1.8584</v>
      </c>
      <c r="IA124">
        <v>1.85977</v>
      </c>
      <c r="IB124">
        <v>1.85977</v>
      </c>
      <c r="IC124">
        <v>1.85837</v>
      </c>
      <c r="ID124">
        <v>1.85745</v>
      </c>
      <c r="IE124">
        <v>1.85233</v>
      </c>
      <c r="IF124">
        <v>0</v>
      </c>
      <c r="IG124">
        <v>0</v>
      </c>
      <c r="IH124">
        <v>0</v>
      </c>
      <c r="II124">
        <v>0</v>
      </c>
      <c r="IJ124" t="s">
        <v>433</v>
      </c>
      <c r="IK124" t="s">
        <v>434</v>
      </c>
      <c r="IL124" t="s">
        <v>435</v>
      </c>
      <c r="IM124" t="s">
        <v>435</v>
      </c>
      <c r="IN124" t="s">
        <v>435</v>
      </c>
      <c r="IO124" t="s">
        <v>435</v>
      </c>
      <c r="IP124">
        <v>0</v>
      </c>
      <c r="IQ124">
        <v>100</v>
      </c>
      <c r="IR124">
        <v>100</v>
      </c>
      <c r="IS124">
        <v>-2.08</v>
      </c>
      <c r="IT124">
        <v>-0.4194</v>
      </c>
      <c r="IU124">
        <v>-0.978965299820194</v>
      </c>
      <c r="IV124">
        <v>-0.0009990091014681097</v>
      </c>
      <c r="IW124">
        <v>2.104149348677739E-07</v>
      </c>
      <c r="IX124">
        <v>-7.744919442628664E-11</v>
      </c>
      <c r="IY124">
        <v>-0.2997322961878402</v>
      </c>
      <c r="IZ124">
        <v>-0.02716134682049196</v>
      </c>
      <c r="JA124">
        <v>0.00140419417660109</v>
      </c>
      <c r="JB124">
        <v>-1.682636133130545E-05</v>
      </c>
      <c r="JC124">
        <v>3</v>
      </c>
      <c r="JD124">
        <v>2001</v>
      </c>
      <c r="JE124">
        <v>1</v>
      </c>
      <c r="JF124">
        <v>25</v>
      </c>
      <c r="JG124">
        <v>-1259.8</v>
      </c>
      <c r="JH124">
        <v>-1260</v>
      </c>
      <c r="JI124">
        <v>2.90405</v>
      </c>
      <c r="JJ124">
        <v>2.63794</v>
      </c>
      <c r="JK124">
        <v>1.49658</v>
      </c>
      <c r="JL124">
        <v>2.38403</v>
      </c>
      <c r="JM124">
        <v>1.54907</v>
      </c>
      <c r="JN124">
        <v>2.36938</v>
      </c>
      <c r="JO124">
        <v>41.9012</v>
      </c>
      <c r="JP124">
        <v>14.3684</v>
      </c>
      <c r="JQ124">
        <v>18</v>
      </c>
      <c r="JR124">
        <v>494.22</v>
      </c>
      <c r="JS124">
        <v>463.62</v>
      </c>
      <c r="JT124">
        <v>23.2174</v>
      </c>
      <c r="JU124">
        <v>31.4437</v>
      </c>
      <c r="JV124">
        <v>30.0008</v>
      </c>
      <c r="JW124">
        <v>31.4464</v>
      </c>
      <c r="JX124">
        <v>31.3905</v>
      </c>
      <c r="JY124">
        <v>58.2962</v>
      </c>
      <c r="JZ124">
        <v>26.2438</v>
      </c>
      <c r="KA124">
        <v>0</v>
      </c>
      <c r="KB124">
        <v>23.2033</v>
      </c>
      <c r="KC124">
        <v>1336.39</v>
      </c>
      <c r="KD124">
        <v>18.1789</v>
      </c>
      <c r="KE124">
        <v>100.202</v>
      </c>
      <c r="KF124">
        <v>99.8001</v>
      </c>
    </row>
    <row r="125" spans="1:292">
      <c r="A125">
        <v>105</v>
      </c>
      <c r="B125">
        <v>1686162057.6</v>
      </c>
      <c r="C125">
        <v>1692.099999904633</v>
      </c>
      <c r="D125" t="s">
        <v>643</v>
      </c>
      <c r="E125" t="s">
        <v>644</v>
      </c>
      <c r="F125">
        <v>5</v>
      </c>
      <c r="G125" t="s">
        <v>428</v>
      </c>
      <c r="H125">
        <v>1686162049.814285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K125*DK125*100.0/(AV125*EE125),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K125*DK125*100.0/(AV125*EE125),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1349.504826894388</v>
      </c>
      <c r="AJ125">
        <v>1319.323151515151</v>
      </c>
      <c r="AK125">
        <v>3.370414158387709</v>
      </c>
      <c r="AL125">
        <v>66.65959030394622</v>
      </c>
      <c r="AM125">
        <f>(AO125 - AN125 + DX125*1E3/(8.314*(DZ125+273.15)) * AQ125/DW125 * AP125) * DW125/(100*DK125) * 1000/(1000 - AO125)</f>
        <v>0</v>
      </c>
      <c r="AN125">
        <v>18.09940547657581</v>
      </c>
      <c r="AO125">
        <v>19.16401393939393</v>
      </c>
      <c r="AP125">
        <v>-3.072443712990305E-05</v>
      </c>
      <c r="AQ125">
        <v>105.1270775011947</v>
      </c>
      <c r="AR125">
        <v>0</v>
      </c>
      <c r="AS125">
        <v>0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429</v>
      </c>
      <c r="AX125" t="s">
        <v>429</v>
      </c>
      <c r="AY125">
        <v>0</v>
      </c>
      <c r="AZ125">
        <v>0</v>
      </c>
      <c r="BA125">
        <f>1-AY125/AZ125</f>
        <v>0</v>
      </c>
      <c r="BB125">
        <v>0</v>
      </c>
      <c r="BC125" t="s">
        <v>429</v>
      </c>
      <c r="BD125" t="s">
        <v>429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429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1.65</v>
      </c>
      <c r="DL125">
        <v>0.5</v>
      </c>
      <c r="DM125" t="s">
        <v>430</v>
      </c>
      <c r="DN125">
        <v>2</v>
      </c>
      <c r="DO125" t="b">
        <v>1</v>
      </c>
      <c r="DP125">
        <v>1686162049.814285</v>
      </c>
      <c r="DQ125">
        <v>1269.8875</v>
      </c>
      <c r="DR125">
        <v>1309.373214285715</v>
      </c>
      <c r="DS125">
        <v>19.16658214285714</v>
      </c>
      <c r="DT125">
        <v>18.09340714285714</v>
      </c>
      <c r="DU125">
        <v>1271.956428571429</v>
      </c>
      <c r="DV125">
        <v>19.58605714285715</v>
      </c>
      <c r="DW125">
        <v>500.0187499999998</v>
      </c>
      <c r="DX125">
        <v>90.32058571428568</v>
      </c>
      <c r="DY125">
        <v>0.1000860571428572</v>
      </c>
      <c r="DZ125">
        <v>26.81402499999999</v>
      </c>
      <c r="EA125">
        <v>28.01186071428571</v>
      </c>
      <c r="EB125">
        <v>999.9000000000002</v>
      </c>
      <c r="EC125">
        <v>0</v>
      </c>
      <c r="ED125">
        <v>0</v>
      </c>
      <c r="EE125">
        <v>9990.425714285713</v>
      </c>
      <c r="EF125">
        <v>0</v>
      </c>
      <c r="EG125">
        <v>1180.923214285714</v>
      </c>
      <c r="EH125">
        <v>-39.48568214285715</v>
      </c>
      <c r="EI125">
        <v>1294.703214285714</v>
      </c>
      <c r="EJ125">
        <v>1333.500714285714</v>
      </c>
      <c r="EK125">
        <v>1.073169642857143</v>
      </c>
      <c r="EL125">
        <v>1309.373214285715</v>
      </c>
      <c r="EM125">
        <v>18.09340714285714</v>
      </c>
      <c r="EN125">
        <v>1.731136428571429</v>
      </c>
      <c r="EO125">
        <v>1.634208214285714</v>
      </c>
      <c r="EP125">
        <v>15.17848214285715</v>
      </c>
      <c r="EQ125">
        <v>14.2852</v>
      </c>
      <c r="ER125">
        <v>1999.965</v>
      </c>
      <c r="ES125">
        <v>0.9800036428571427</v>
      </c>
      <c r="ET125">
        <v>0.01999645714285714</v>
      </c>
      <c r="EU125">
        <v>0</v>
      </c>
      <c r="EV125">
        <v>179.0661071428572</v>
      </c>
      <c r="EW125">
        <v>5.00078</v>
      </c>
      <c r="EX125">
        <v>5661.518571428571</v>
      </c>
      <c r="EY125">
        <v>16379.36428571429</v>
      </c>
      <c r="EZ125">
        <v>42.781</v>
      </c>
      <c r="FA125">
        <v>44.54871428571427</v>
      </c>
      <c r="FB125">
        <v>43.34585714285713</v>
      </c>
      <c r="FC125">
        <v>43.62246428571427</v>
      </c>
      <c r="FD125">
        <v>43.42157142857142</v>
      </c>
      <c r="FE125">
        <v>1955.075</v>
      </c>
      <c r="FF125">
        <v>39.89000000000001</v>
      </c>
      <c r="FG125">
        <v>0</v>
      </c>
      <c r="FH125">
        <v>1686162057.8</v>
      </c>
      <c r="FI125">
        <v>0</v>
      </c>
      <c r="FJ125">
        <v>33.01539637088865</v>
      </c>
      <c r="FK125">
        <v>0.3669235829500348</v>
      </c>
      <c r="FL125">
        <v>-56.68925165466329</v>
      </c>
      <c r="FM125">
        <v>33216.58003949519</v>
      </c>
      <c r="FN125">
        <v>15</v>
      </c>
      <c r="FO125">
        <v>1686237652.1</v>
      </c>
      <c r="FP125" t="s">
        <v>431</v>
      </c>
      <c r="FQ125">
        <v>1686237637.6</v>
      </c>
      <c r="FR125">
        <v>1686237652.1</v>
      </c>
      <c r="FS125">
        <v>1</v>
      </c>
      <c r="FT125">
        <v>0.184</v>
      </c>
      <c r="FU125">
        <v>-0.079</v>
      </c>
      <c r="FV125">
        <v>-1.228</v>
      </c>
      <c r="FW125">
        <v>-0.379</v>
      </c>
      <c r="FX125">
        <v>962</v>
      </c>
      <c r="FY125">
        <v>1</v>
      </c>
      <c r="FZ125">
        <v>0.05</v>
      </c>
      <c r="GA125">
        <v>0.15</v>
      </c>
      <c r="GB125">
        <v>-5.007584790429363</v>
      </c>
      <c r="GC125">
        <v>-0.03378571999768281</v>
      </c>
      <c r="GD125">
        <v>34.13931861653626</v>
      </c>
      <c r="GE125">
        <v>1</v>
      </c>
      <c r="GF125">
        <v>0.8753952615124164</v>
      </c>
      <c r="GG125">
        <v>0.003280117142464271</v>
      </c>
      <c r="GH125">
        <v>0.6591502288664708</v>
      </c>
      <c r="GI125">
        <v>1</v>
      </c>
      <c r="GJ125">
        <v>2</v>
      </c>
      <c r="GK125">
        <v>2</v>
      </c>
      <c r="GL125" t="s">
        <v>432</v>
      </c>
      <c r="GM125">
        <v>3.1018</v>
      </c>
      <c r="GN125">
        <v>2.75808</v>
      </c>
      <c r="GO125">
        <v>0.187748</v>
      </c>
      <c r="GP125">
        <v>0.191078</v>
      </c>
      <c r="GQ125">
        <v>0.0935135</v>
      </c>
      <c r="GR125">
        <v>0.0890217</v>
      </c>
      <c r="GS125">
        <v>20847.5</v>
      </c>
      <c r="GT125">
        <v>20415.1</v>
      </c>
      <c r="GU125">
        <v>26221.6</v>
      </c>
      <c r="GV125">
        <v>25586.6</v>
      </c>
      <c r="GW125">
        <v>38156.3</v>
      </c>
      <c r="GX125">
        <v>35331.2</v>
      </c>
      <c r="GY125">
        <v>45852.1</v>
      </c>
      <c r="GZ125">
        <v>41953.3</v>
      </c>
      <c r="HA125">
        <v>1.8597</v>
      </c>
      <c r="HB125">
        <v>1.79025</v>
      </c>
      <c r="HC125">
        <v>0.02902</v>
      </c>
      <c r="HD125">
        <v>0</v>
      </c>
      <c r="HE125">
        <v>27.5355</v>
      </c>
      <c r="HF125">
        <v>999.9</v>
      </c>
      <c r="HG125">
        <v>32.6</v>
      </c>
      <c r="HH125">
        <v>39.3</v>
      </c>
      <c r="HI125">
        <v>25.7742</v>
      </c>
      <c r="HJ125">
        <v>62.3378</v>
      </c>
      <c r="HK125">
        <v>28.0569</v>
      </c>
      <c r="HL125">
        <v>1</v>
      </c>
      <c r="HM125">
        <v>0.342457</v>
      </c>
      <c r="HN125">
        <v>3.66148</v>
      </c>
      <c r="HO125">
        <v>20.2672</v>
      </c>
      <c r="HP125">
        <v>5.2113</v>
      </c>
      <c r="HQ125">
        <v>11.98</v>
      </c>
      <c r="HR125">
        <v>4.9634</v>
      </c>
      <c r="HS125">
        <v>3.2741</v>
      </c>
      <c r="HT125">
        <v>9999</v>
      </c>
      <c r="HU125">
        <v>9999</v>
      </c>
      <c r="HV125">
        <v>9999</v>
      </c>
      <c r="HW125">
        <v>63.1</v>
      </c>
      <c r="HX125">
        <v>1.86394</v>
      </c>
      <c r="HY125">
        <v>1.86014</v>
      </c>
      <c r="HZ125">
        <v>1.8584</v>
      </c>
      <c r="IA125">
        <v>1.85978</v>
      </c>
      <c r="IB125">
        <v>1.85976</v>
      </c>
      <c r="IC125">
        <v>1.85837</v>
      </c>
      <c r="ID125">
        <v>1.85745</v>
      </c>
      <c r="IE125">
        <v>1.85233</v>
      </c>
      <c r="IF125">
        <v>0</v>
      </c>
      <c r="IG125">
        <v>0</v>
      </c>
      <c r="IH125">
        <v>0</v>
      </c>
      <c r="II125">
        <v>0</v>
      </c>
      <c r="IJ125" t="s">
        <v>433</v>
      </c>
      <c r="IK125" t="s">
        <v>434</v>
      </c>
      <c r="IL125" t="s">
        <v>435</v>
      </c>
      <c r="IM125" t="s">
        <v>435</v>
      </c>
      <c r="IN125" t="s">
        <v>435</v>
      </c>
      <c r="IO125" t="s">
        <v>435</v>
      </c>
      <c r="IP125">
        <v>0</v>
      </c>
      <c r="IQ125">
        <v>100</v>
      </c>
      <c r="IR125">
        <v>100</v>
      </c>
      <c r="IS125">
        <v>-2.09</v>
      </c>
      <c r="IT125">
        <v>-0.4195</v>
      </c>
      <c r="IU125">
        <v>-0.978965299820194</v>
      </c>
      <c r="IV125">
        <v>-0.0009990091014681097</v>
      </c>
      <c r="IW125">
        <v>2.104149348677739E-07</v>
      </c>
      <c r="IX125">
        <v>-7.744919442628664E-11</v>
      </c>
      <c r="IY125">
        <v>-0.2997322961878402</v>
      </c>
      <c r="IZ125">
        <v>-0.02716134682049196</v>
      </c>
      <c r="JA125">
        <v>0.00140419417660109</v>
      </c>
      <c r="JB125">
        <v>-1.682636133130545E-05</v>
      </c>
      <c r="JC125">
        <v>3</v>
      </c>
      <c r="JD125">
        <v>2001</v>
      </c>
      <c r="JE125">
        <v>1</v>
      </c>
      <c r="JF125">
        <v>25</v>
      </c>
      <c r="JG125">
        <v>-1259.7</v>
      </c>
      <c r="JH125">
        <v>-1259.9</v>
      </c>
      <c r="JI125">
        <v>2.93457</v>
      </c>
      <c r="JJ125">
        <v>2.62329</v>
      </c>
      <c r="JK125">
        <v>1.49658</v>
      </c>
      <c r="JL125">
        <v>2.38281</v>
      </c>
      <c r="JM125">
        <v>1.54907</v>
      </c>
      <c r="JN125">
        <v>2.41943</v>
      </c>
      <c r="JO125">
        <v>41.9012</v>
      </c>
      <c r="JP125">
        <v>14.3597</v>
      </c>
      <c r="JQ125">
        <v>18</v>
      </c>
      <c r="JR125">
        <v>494.145</v>
      </c>
      <c r="JS125">
        <v>463.89</v>
      </c>
      <c r="JT125">
        <v>23.2009</v>
      </c>
      <c r="JU125">
        <v>31.4485</v>
      </c>
      <c r="JV125">
        <v>30.0009</v>
      </c>
      <c r="JW125">
        <v>31.4505</v>
      </c>
      <c r="JX125">
        <v>31.3946</v>
      </c>
      <c r="JY125">
        <v>58.9153</v>
      </c>
      <c r="JZ125">
        <v>26.2438</v>
      </c>
      <c r="KA125">
        <v>0</v>
      </c>
      <c r="KB125">
        <v>23.1845</v>
      </c>
      <c r="KC125">
        <v>1356.64</v>
      </c>
      <c r="KD125">
        <v>18.1901</v>
      </c>
      <c r="KE125">
        <v>100.201</v>
      </c>
      <c r="KF125">
        <v>99.80029999999999</v>
      </c>
    </row>
    <row r="126" spans="1:292">
      <c r="A126">
        <v>106</v>
      </c>
      <c r="B126">
        <v>1686162062.6</v>
      </c>
      <c r="C126">
        <v>1697.099999904633</v>
      </c>
      <c r="D126" t="s">
        <v>645</v>
      </c>
      <c r="E126" t="s">
        <v>646</v>
      </c>
      <c r="F126">
        <v>5</v>
      </c>
      <c r="G126" t="s">
        <v>428</v>
      </c>
      <c r="H126">
        <v>1686162055.1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K126*DK126*100.0/(AV126*EE126),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K126*DK126*100.0/(AV126*EE126),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1365.912749274261</v>
      </c>
      <c r="AJ126">
        <v>1336.090969696969</v>
      </c>
      <c r="AK126">
        <v>3.358751776184449</v>
      </c>
      <c r="AL126">
        <v>66.65959030394622</v>
      </c>
      <c r="AM126">
        <f>(AO126 - AN126 + DX126*1E3/(8.314*(DZ126+273.15)) * AQ126/DW126 * AP126) * DW126/(100*DK126) * 1000/(1000 - AO126)</f>
        <v>0</v>
      </c>
      <c r="AN126">
        <v>18.17924686660728</v>
      </c>
      <c r="AO126">
        <v>19.1884103030303</v>
      </c>
      <c r="AP126">
        <v>0.005299807035733311</v>
      </c>
      <c r="AQ126">
        <v>105.1270775011947</v>
      </c>
      <c r="AR126">
        <v>0</v>
      </c>
      <c r="AS126">
        <v>0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429</v>
      </c>
      <c r="AX126" t="s">
        <v>429</v>
      </c>
      <c r="AY126">
        <v>0</v>
      </c>
      <c r="AZ126">
        <v>0</v>
      </c>
      <c r="BA126">
        <f>1-AY126/AZ126</f>
        <v>0</v>
      </c>
      <c r="BB126">
        <v>0</v>
      </c>
      <c r="BC126" t="s">
        <v>429</v>
      </c>
      <c r="BD126" t="s">
        <v>429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429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1.65</v>
      </c>
      <c r="DL126">
        <v>0.5</v>
      </c>
      <c r="DM126" t="s">
        <v>430</v>
      </c>
      <c r="DN126">
        <v>2</v>
      </c>
      <c r="DO126" t="b">
        <v>1</v>
      </c>
      <c r="DP126">
        <v>1686162055.1</v>
      </c>
      <c r="DQ126">
        <v>1287.354814814815</v>
      </c>
      <c r="DR126">
        <v>1326.817037037037</v>
      </c>
      <c r="DS126">
        <v>19.16956296296296</v>
      </c>
      <c r="DT126">
        <v>18.12363703703704</v>
      </c>
      <c r="DU126">
        <v>1289.438888888889</v>
      </c>
      <c r="DV126">
        <v>19.58901481481482</v>
      </c>
      <c r="DW126">
        <v>500.0242962962963</v>
      </c>
      <c r="DX126">
        <v>90.32003333333331</v>
      </c>
      <c r="DY126">
        <v>0.1000148925925926</v>
      </c>
      <c r="DZ126">
        <v>26.81568888888889</v>
      </c>
      <c r="EA126">
        <v>28.01195925925926</v>
      </c>
      <c r="EB126">
        <v>999.9000000000001</v>
      </c>
      <c r="EC126">
        <v>0</v>
      </c>
      <c r="ED126">
        <v>0</v>
      </c>
      <c r="EE126">
        <v>9997.085185185184</v>
      </c>
      <c r="EF126">
        <v>0</v>
      </c>
      <c r="EG126">
        <v>1184.678518518519</v>
      </c>
      <c r="EH126">
        <v>-39.46109629629629</v>
      </c>
      <c r="EI126">
        <v>1312.516296296296</v>
      </c>
      <c r="EJ126">
        <v>1351.307037037037</v>
      </c>
      <c r="EK126">
        <v>1.045915814814815</v>
      </c>
      <c r="EL126">
        <v>1326.817037037037</v>
      </c>
      <c r="EM126">
        <v>18.12363703703704</v>
      </c>
      <c r="EN126">
        <v>1.731394814814815</v>
      </c>
      <c r="EO126">
        <v>1.636928888888889</v>
      </c>
      <c r="EP126">
        <v>15.1808037037037</v>
      </c>
      <c r="EQ126">
        <v>14.31086296296296</v>
      </c>
      <c r="ER126">
        <v>1999.963703703704</v>
      </c>
      <c r="ES126">
        <v>0.9800036666666665</v>
      </c>
      <c r="ET126">
        <v>0.01999643333333333</v>
      </c>
      <c r="EU126">
        <v>0</v>
      </c>
      <c r="EV126">
        <v>178.9566666666667</v>
      </c>
      <c r="EW126">
        <v>5.00078</v>
      </c>
      <c r="EX126">
        <v>5666.137777777778</v>
      </c>
      <c r="EY126">
        <v>16379.35925925926</v>
      </c>
      <c r="EZ126">
        <v>42.78448148148147</v>
      </c>
      <c r="FA126">
        <v>44.54592592592592</v>
      </c>
      <c r="FB126">
        <v>43.32851851851851</v>
      </c>
      <c r="FC126">
        <v>43.63633333333333</v>
      </c>
      <c r="FD126">
        <v>43.45796296296295</v>
      </c>
      <c r="FE126">
        <v>1955.073703703704</v>
      </c>
      <c r="FF126">
        <v>39.89000000000001</v>
      </c>
      <c r="FG126">
        <v>0</v>
      </c>
      <c r="FH126">
        <v>1686162062.6</v>
      </c>
      <c r="FI126">
        <v>0</v>
      </c>
      <c r="FJ126">
        <v>33.09159235997647</v>
      </c>
      <c r="FK126">
        <v>0.3678239824975995</v>
      </c>
      <c r="FL126">
        <v>-56.86656454925699</v>
      </c>
      <c r="FM126">
        <v>33202.17778471996</v>
      </c>
      <c r="FN126">
        <v>15</v>
      </c>
      <c r="FO126">
        <v>1686237652.1</v>
      </c>
      <c r="FP126" t="s">
        <v>431</v>
      </c>
      <c r="FQ126">
        <v>1686237637.6</v>
      </c>
      <c r="FR126">
        <v>1686237652.1</v>
      </c>
      <c r="FS126">
        <v>1</v>
      </c>
      <c r="FT126">
        <v>0.184</v>
      </c>
      <c r="FU126">
        <v>-0.079</v>
      </c>
      <c r="FV126">
        <v>-1.228</v>
      </c>
      <c r="FW126">
        <v>-0.379</v>
      </c>
      <c r="FX126">
        <v>962</v>
      </c>
      <c r="FY126">
        <v>1</v>
      </c>
      <c r="FZ126">
        <v>0.05</v>
      </c>
      <c r="GA126">
        <v>0.15</v>
      </c>
      <c r="GB126">
        <v>-5.024314998729372</v>
      </c>
      <c r="GC126">
        <v>-0.03397330022707212</v>
      </c>
      <c r="GD126">
        <v>34.13936481970154</v>
      </c>
      <c r="GE126">
        <v>1</v>
      </c>
      <c r="GF126">
        <v>0.8754579037299185</v>
      </c>
      <c r="GG126">
        <v>0.003279449802687025</v>
      </c>
      <c r="GH126">
        <v>0.6589952925381266</v>
      </c>
      <c r="GI126">
        <v>1</v>
      </c>
      <c r="GJ126">
        <v>2</v>
      </c>
      <c r="GK126">
        <v>2</v>
      </c>
      <c r="GL126" t="s">
        <v>432</v>
      </c>
      <c r="GM126">
        <v>3.10195</v>
      </c>
      <c r="GN126">
        <v>2.75804</v>
      </c>
      <c r="GO126">
        <v>0.189195</v>
      </c>
      <c r="GP126">
        <v>0.192558</v>
      </c>
      <c r="GQ126">
        <v>0.09359679999999999</v>
      </c>
      <c r="GR126">
        <v>0.089174</v>
      </c>
      <c r="GS126">
        <v>20810.1</v>
      </c>
      <c r="GT126">
        <v>20377.4</v>
      </c>
      <c r="GU126">
        <v>26221.3</v>
      </c>
      <c r="GV126">
        <v>25586.2</v>
      </c>
      <c r="GW126">
        <v>38152.4</v>
      </c>
      <c r="GX126">
        <v>35325</v>
      </c>
      <c r="GY126">
        <v>45851.4</v>
      </c>
      <c r="GZ126">
        <v>41952.7</v>
      </c>
      <c r="HA126">
        <v>1.85995</v>
      </c>
      <c r="HB126">
        <v>1.78995</v>
      </c>
      <c r="HC126">
        <v>0.0284612</v>
      </c>
      <c r="HD126">
        <v>0</v>
      </c>
      <c r="HE126">
        <v>27.5396</v>
      </c>
      <c r="HF126">
        <v>999.9</v>
      </c>
      <c r="HG126">
        <v>32.6</v>
      </c>
      <c r="HH126">
        <v>39.2</v>
      </c>
      <c r="HI126">
        <v>25.6357</v>
      </c>
      <c r="HJ126">
        <v>61.8978</v>
      </c>
      <c r="HK126">
        <v>27.9407</v>
      </c>
      <c r="HL126">
        <v>1</v>
      </c>
      <c r="HM126">
        <v>0.343135</v>
      </c>
      <c r="HN126">
        <v>3.683</v>
      </c>
      <c r="HO126">
        <v>20.2667</v>
      </c>
      <c r="HP126">
        <v>5.2125</v>
      </c>
      <c r="HQ126">
        <v>11.98</v>
      </c>
      <c r="HR126">
        <v>4.9635</v>
      </c>
      <c r="HS126">
        <v>3.27408</v>
      </c>
      <c r="HT126">
        <v>9999</v>
      </c>
      <c r="HU126">
        <v>9999</v>
      </c>
      <c r="HV126">
        <v>9999</v>
      </c>
      <c r="HW126">
        <v>63.1</v>
      </c>
      <c r="HX126">
        <v>1.86393</v>
      </c>
      <c r="HY126">
        <v>1.86016</v>
      </c>
      <c r="HZ126">
        <v>1.85841</v>
      </c>
      <c r="IA126">
        <v>1.85977</v>
      </c>
      <c r="IB126">
        <v>1.85976</v>
      </c>
      <c r="IC126">
        <v>1.85837</v>
      </c>
      <c r="ID126">
        <v>1.85745</v>
      </c>
      <c r="IE126">
        <v>1.85234</v>
      </c>
      <c r="IF126">
        <v>0</v>
      </c>
      <c r="IG126">
        <v>0</v>
      </c>
      <c r="IH126">
        <v>0</v>
      </c>
      <c r="II126">
        <v>0</v>
      </c>
      <c r="IJ126" t="s">
        <v>433</v>
      </c>
      <c r="IK126" t="s">
        <v>434</v>
      </c>
      <c r="IL126" t="s">
        <v>435</v>
      </c>
      <c r="IM126" t="s">
        <v>435</v>
      </c>
      <c r="IN126" t="s">
        <v>435</v>
      </c>
      <c r="IO126" t="s">
        <v>435</v>
      </c>
      <c r="IP126">
        <v>0</v>
      </c>
      <c r="IQ126">
        <v>100</v>
      </c>
      <c r="IR126">
        <v>100</v>
      </c>
      <c r="IS126">
        <v>-2.1</v>
      </c>
      <c r="IT126">
        <v>-0.4193</v>
      </c>
      <c r="IU126">
        <v>-0.978965299820194</v>
      </c>
      <c r="IV126">
        <v>-0.0009990091014681097</v>
      </c>
      <c r="IW126">
        <v>2.104149348677739E-07</v>
      </c>
      <c r="IX126">
        <v>-7.744919442628664E-11</v>
      </c>
      <c r="IY126">
        <v>-0.2997322961878402</v>
      </c>
      <c r="IZ126">
        <v>-0.02716134682049196</v>
      </c>
      <c r="JA126">
        <v>0.00140419417660109</v>
      </c>
      <c r="JB126">
        <v>-1.682636133130545E-05</v>
      </c>
      <c r="JC126">
        <v>3</v>
      </c>
      <c r="JD126">
        <v>2001</v>
      </c>
      <c r="JE126">
        <v>1</v>
      </c>
      <c r="JF126">
        <v>25</v>
      </c>
      <c r="JG126">
        <v>-1259.6</v>
      </c>
      <c r="JH126">
        <v>-1259.8</v>
      </c>
      <c r="JI126">
        <v>2.96265</v>
      </c>
      <c r="JJ126">
        <v>2.63062</v>
      </c>
      <c r="JK126">
        <v>1.49658</v>
      </c>
      <c r="JL126">
        <v>2.38403</v>
      </c>
      <c r="JM126">
        <v>1.54785</v>
      </c>
      <c r="JN126">
        <v>2.45239</v>
      </c>
      <c r="JO126">
        <v>41.9275</v>
      </c>
      <c r="JP126">
        <v>14.3684</v>
      </c>
      <c r="JQ126">
        <v>18</v>
      </c>
      <c r="JR126">
        <v>494.327</v>
      </c>
      <c r="JS126">
        <v>463.729</v>
      </c>
      <c r="JT126">
        <v>23.1811</v>
      </c>
      <c r="JU126">
        <v>31.4541</v>
      </c>
      <c r="JV126">
        <v>30.0008</v>
      </c>
      <c r="JW126">
        <v>31.4548</v>
      </c>
      <c r="JX126">
        <v>31.3986</v>
      </c>
      <c r="JY126">
        <v>59.4687</v>
      </c>
      <c r="JZ126">
        <v>26.2438</v>
      </c>
      <c r="KA126">
        <v>0</v>
      </c>
      <c r="KB126">
        <v>23.1724</v>
      </c>
      <c r="KC126">
        <v>1370.14</v>
      </c>
      <c r="KD126">
        <v>18.1822</v>
      </c>
      <c r="KE126">
        <v>100.2</v>
      </c>
      <c r="KF126">
        <v>99.7989</v>
      </c>
    </row>
    <row r="127" spans="1:292">
      <c r="A127">
        <v>107</v>
      </c>
      <c r="B127">
        <v>1686162067.6</v>
      </c>
      <c r="C127">
        <v>1702.099999904633</v>
      </c>
      <c r="D127" t="s">
        <v>647</v>
      </c>
      <c r="E127" t="s">
        <v>648</v>
      </c>
      <c r="F127">
        <v>5</v>
      </c>
      <c r="G127" t="s">
        <v>428</v>
      </c>
      <c r="H127">
        <v>1686162059.814285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K127*DK127*100.0/(AV127*EE127),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K127*DK127*100.0/(AV127*EE127),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1383.665650091651</v>
      </c>
      <c r="AJ127">
        <v>1353.24903030303</v>
      </c>
      <c r="AK127">
        <v>3.434141547843731</v>
      </c>
      <c r="AL127">
        <v>66.65959030394622</v>
      </c>
      <c r="AM127">
        <f>(AO127 - AN127 + DX127*1E3/(8.314*(DZ127+273.15)) * AQ127/DW127 * AP127) * DW127/(100*DK127) * 1000/(1000 - AO127)</f>
        <v>0</v>
      </c>
      <c r="AN127">
        <v>18.19035383841645</v>
      </c>
      <c r="AO127">
        <v>19.20596666666666</v>
      </c>
      <c r="AP127">
        <v>0.001498396788330719</v>
      </c>
      <c r="AQ127">
        <v>105.1270775011947</v>
      </c>
      <c r="AR127">
        <v>0</v>
      </c>
      <c r="AS127">
        <v>0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429</v>
      </c>
      <c r="AX127" t="s">
        <v>429</v>
      </c>
      <c r="AY127">
        <v>0</v>
      </c>
      <c r="AZ127">
        <v>0</v>
      </c>
      <c r="BA127">
        <f>1-AY127/AZ127</f>
        <v>0</v>
      </c>
      <c r="BB127">
        <v>0</v>
      </c>
      <c r="BC127" t="s">
        <v>429</v>
      </c>
      <c r="BD127" t="s">
        <v>429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429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1.65</v>
      </c>
      <c r="DL127">
        <v>0.5</v>
      </c>
      <c r="DM127" t="s">
        <v>430</v>
      </c>
      <c r="DN127">
        <v>2</v>
      </c>
      <c r="DO127" t="b">
        <v>1</v>
      </c>
      <c r="DP127">
        <v>1686162059.814285</v>
      </c>
      <c r="DQ127">
        <v>1302.985357142857</v>
      </c>
      <c r="DR127">
        <v>1342.5325</v>
      </c>
      <c r="DS127">
        <v>19.17992857142857</v>
      </c>
      <c r="DT127">
        <v>18.1546</v>
      </c>
      <c r="DU127">
        <v>1305.081785714286</v>
      </c>
      <c r="DV127">
        <v>19.59929642857143</v>
      </c>
      <c r="DW127">
        <v>500.0178214285714</v>
      </c>
      <c r="DX127">
        <v>90.31973214285715</v>
      </c>
      <c r="DY127">
        <v>0.09997496071428572</v>
      </c>
      <c r="DZ127">
        <v>26.81683214285714</v>
      </c>
      <c r="EA127">
        <v>28.01116428571429</v>
      </c>
      <c r="EB127">
        <v>999.9000000000002</v>
      </c>
      <c r="EC127">
        <v>0</v>
      </c>
      <c r="ED127">
        <v>0</v>
      </c>
      <c r="EE127">
        <v>9999.601785714285</v>
      </c>
      <c r="EF127">
        <v>0</v>
      </c>
      <c r="EG127">
        <v>1187.483214285714</v>
      </c>
      <c r="EH127">
        <v>-39.54624642857142</v>
      </c>
      <c r="EI127">
        <v>1328.466071428572</v>
      </c>
      <c r="EJ127">
        <v>1367.355357142857</v>
      </c>
      <c r="EK127">
        <v>1.025319535714286</v>
      </c>
      <c r="EL127">
        <v>1342.5325</v>
      </c>
      <c r="EM127">
        <v>18.1546</v>
      </c>
      <c r="EN127">
        <v>1.732326071428572</v>
      </c>
      <c r="EO127">
        <v>1.639719285714285</v>
      </c>
      <c r="EP127">
        <v>15.18916428571429</v>
      </c>
      <c r="EQ127">
        <v>14.33718928571429</v>
      </c>
      <c r="ER127">
        <v>1999.948571428572</v>
      </c>
      <c r="ES127">
        <v>0.9800035357142856</v>
      </c>
      <c r="ET127">
        <v>0.01999656428571428</v>
      </c>
      <c r="EU127">
        <v>0</v>
      </c>
      <c r="EV127">
        <v>178.9074642857143</v>
      </c>
      <c r="EW127">
        <v>5.00078</v>
      </c>
      <c r="EX127">
        <v>5669.411071428573</v>
      </c>
      <c r="EY127">
        <v>16379.23928571429</v>
      </c>
      <c r="EZ127">
        <v>42.77875</v>
      </c>
      <c r="FA127">
        <v>44.54871428571427</v>
      </c>
      <c r="FB127">
        <v>43.33682142857141</v>
      </c>
      <c r="FC127">
        <v>43.63810714285713</v>
      </c>
      <c r="FD127">
        <v>43.46842857142856</v>
      </c>
      <c r="FE127">
        <v>1955.058571428572</v>
      </c>
      <c r="FF127">
        <v>39.89000000000001</v>
      </c>
      <c r="FG127">
        <v>0</v>
      </c>
      <c r="FH127">
        <v>1686162068</v>
      </c>
      <c r="FI127">
        <v>0</v>
      </c>
      <c r="FJ127">
        <v>33.17730625081646</v>
      </c>
      <c r="FK127">
        <v>0.3688367785977746</v>
      </c>
      <c r="FL127">
        <v>-57.06577466288097</v>
      </c>
      <c r="FM127">
        <v>33185.99286178968</v>
      </c>
      <c r="FN127">
        <v>15</v>
      </c>
      <c r="FO127">
        <v>1686237652.1</v>
      </c>
      <c r="FP127" t="s">
        <v>431</v>
      </c>
      <c r="FQ127">
        <v>1686237637.6</v>
      </c>
      <c r="FR127">
        <v>1686237652.1</v>
      </c>
      <c r="FS127">
        <v>1</v>
      </c>
      <c r="FT127">
        <v>0.184</v>
      </c>
      <c r="FU127">
        <v>-0.079</v>
      </c>
      <c r="FV127">
        <v>-1.228</v>
      </c>
      <c r="FW127">
        <v>-0.379</v>
      </c>
      <c r="FX127">
        <v>962</v>
      </c>
      <c r="FY127">
        <v>1</v>
      </c>
      <c r="FZ127">
        <v>0.05</v>
      </c>
      <c r="GA127">
        <v>0.15</v>
      </c>
      <c r="GB127">
        <v>-5.041328415898584</v>
      </c>
      <c r="GC127">
        <v>-0.0341643336341504</v>
      </c>
      <c r="GD127">
        <v>34.1397052545306</v>
      </c>
      <c r="GE127">
        <v>1</v>
      </c>
      <c r="GF127">
        <v>0.8755221578330402</v>
      </c>
      <c r="GG127">
        <v>0.003278801814607222</v>
      </c>
      <c r="GH127">
        <v>0.6588407752503387</v>
      </c>
      <c r="GI127">
        <v>1</v>
      </c>
      <c r="GJ127">
        <v>2</v>
      </c>
      <c r="GK127">
        <v>2</v>
      </c>
      <c r="GL127" t="s">
        <v>432</v>
      </c>
      <c r="GM127">
        <v>3.10188</v>
      </c>
      <c r="GN127">
        <v>2.75791</v>
      </c>
      <c r="GO127">
        <v>0.190662</v>
      </c>
      <c r="GP127">
        <v>0.193982</v>
      </c>
      <c r="GQ127">
        <v>0.09365420000000001</v>
      </c>
      <c r="GR127">
        <v>0.0891962</v>
      </c>
      <c r="GS127">
        <v>20772.2</v>
      </c>
      <c r="GT127">
        <v>20341.3</v>
      </c>
      <c r="GU127">
        <v>26221.1</v>
      </c>
      <c r="GV127">
        <v>25586</v>
      </c>
      <c r="GW127">
        <v>38149.8</v>
      </c>
      <c r="GX127">
        <v>35324.1</v>
      </c>
      <c r="GY127">
        <v>45851</v>
      </c>
      <c r="GZ127">
        <v>41952.5</v>
      </c>
      <c r="HA127">
        <v>1.85942</v>
      </c>
      <c r="HB127">
        <v>1.79027</v>
      </c>
      <c r="HC127">
        <v>0.029467</v>
      </c>
      <c r="HD127">
        <v>0</v>
      </c>
      <c r="HE127">
        <v>27.5437</v>
      </c>
      <c r="HF127">
        <v>999.9</v>
      </c>
      <c r="HG127">
        <v>32.6</v>
      </c>
      <c r="HH127">
        <v>39.2</v>
      </c>
      <c r="HI127">
        <v>25.6347</v>
      </c>
      <c r="HJ127">
        <v>62.0578</v>
      </c>
      <c r="HK127">
        <v>27.8486</v>
      </c>
      <c r="HL127">
        <v>1</v>
      </c>
      <c r="HM127">
        <v>0.343382</v>
      </c>
      <c r="HN127">
        <v>3.66356</v>
      </c>
      <c r="HO127">
        <v>20.2671</v>
      </c>
      <c r="HP127">
        <v>5.211</v>
      </c>
      <c r="HQ127">
        <v>11.98</v>
      </c>
      <c r="HR127">
        <v>4.96305</v>
      </c>
      <c r="HS127">
        <v>3.27383</v>
      </c>
      <c r="HT127">
        <v>9999</v>
      </c>
      <c r="HU127">
        <v>9999</v>
      </c>
      <c r="HV127">
        <v>9999</v>
      </c>
      <c r="HW127">
        <v>63.1</v>
      </c>
      <c r="HX127">
        <v>1.86392</v>
      </c>
      <c r="HY127">
        <v>1.86016</v>
      </c>
      <c r="HZ127">
        <v>1.85838</v>
      </c>
      <c r="IA127">
        <v>1.85976</v>
      </c>
      <c r="IB127">
        <v>1.85978</v>
      </c>
      <c r="IC127">
        <v>1.85837</v>
      </c>
      <c r="ID127">
        <v>1.85745</v>
      </c>
      <c r="IE127">
        <v>1.85234</v>
      </c>
      <c r="IF127">
        <v>0</v>
      </c>
      <c r="IG127">
        <v>0</v>
      </c>
      <c r="IH127">
        <v>0</v>
      </c>
      <c r="II127">
        <v>0</v>
      </c>
      <c r="IJ127" t="s">
        <v>433</v>
      </c>
      <c r="IK127" t="s">
        <v>434</v>
      </c>
      <c r="IL127" t="s">
        <v>435</v>
      </c>
      <c r="IM127" t="s">
        <v>435</v>
      </c>
      <c r="IN127" t="s">
        <v>435</v>
      </c>
      <c r="IO127" t="s">
        <v>435</v>
      </c>
      <c r="IP127">
        <v>0</v>
      </c>
      <c r="IQ127">
        <v>100</v>
      </c>
      <c r="IR127">
        <v>100</v>
      </c>
      <c r="IS127">
        <v>-2.12</v>
      </c>
      <c r="IT127">
        <v>-0.4191</v>
      </c>
      <c r="IU127">
        <v>-0.978965299820194</v>
      </c>
      <c r="IV127">
        <v>-0.0009990091014681097</v>
      </c>
      <c r="IW127">
        <v>2.104149348677739E-07</v>
      </c>
      <c r="IX127">
        <v>-7.744919442628664E-11</v>
      </c>
      <c r="IY127">
        <v>-0.2997322961878402</v>
      </c>
      <c r="IZ127">
        <v>-0.02716134682049196</v>
      </c>
      <c r="JA127">
        <v>0.00140419417660109</v>
      </c>
      <c r="JB127">
        <v>-1.682636133130545E-05</v>
      </c>
      <c r="JC127">
        <v>3</v>
      </c>
      <c r="JD127">
        <v>2001</v>
      </c>
      <c r="JE127">
        <v>1</v>
      </c>
      <c r="JF127">
        <v>25</v>
      </c>
      <c r="JG127">
        <v>-1259.5</v>
      </c>
      <c r="JH127">
        <v>-1259.7</v>
      </c>
      <c r="JI127">
        <v>2.99316</v>
      </c>
      <c r="JJ127">
        <v>2.63672</v>
      </c>
      <c r="JK127">
        <v>1.49658</v>
      </c>
      <c r="JL127">
        <v>2.38403</v>
      </c>
      <c r="JM127">
        <v>1.54907</v>
      </c>
      <c r="JN127">
        <v>2.37671</v>
      </c>
      <c r="JO127">
        <v>41.9275</v>
      </c>
      <c r="JP127">
        <v>14.3597</v>
      </c>
      <c r="JQ127">
        <v>18</v>
      </c>
      <c r="JR127">
        <v>494.05</v>
      </c>
      <c r="JS127">
        <v>463.967</v>
      </c>
      <c r="JT127">
        <v>23.1693</v>
      </c>
      <c r="JU127">
        <v>31.4594</v>
      </c>
      <c r="JV127">
        <v>30.0005</v>
      </c>
      <c r="JW127">
        <v>31.4602</v>
      </c>
      <c r="JX127">
        <v>31.4027</v>
      </c>
      <c r="JY127">
        <v>60.0874</v>
      </c>
      <c r="JZ127">
        <v>26.2438</v>
      </c>
      <c r="KA127">
        <v>0</v>
      </c>
      <c r="KB127">
        <v>23.1687</v>
      </c>
      <c r="KC127">
        <v>1390.36</v>
      </c>
      <c r="KD127">
        <v>18.1737</v>
      </c>
      <c r="KE127">
        <v>100.199</v>
      </c>
      <c r="KF127">
        <v>99.7983</v>
      </c>
    </row>
    <row r="128" spans="1:292">
      <c r="A128">
        <v>108</v>
      </c>
      <c r="B128">
        <v>1686162072.6</v>
      </c>
      <c r="C128">
        <v>1707.099999904633</v>
      </c>
      <c r="D128" t="s">
        <v>649</v>
      </c>
      <c r="E128" t="s">
        <v>650</v>
      </c>
      <c r="F128">
        <v>5</v>
      </c>
      <c r="G128" t="s">
        <v>428</v>
      </c>
      <c r="H128">
        <v>1686162065.1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K128*DK128*100.0/(AV128*EE128),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K128*DK128*100.0/(AV128*EE128),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1400.334126307781</v>
      </c>
      <c r="AJ128">
        <v>1370.178606060605</v>
      </c>
      <c r="AK128">
        <v>3.375987562604316</v>
      </c>
      <c r="AL128">
        <v>66.65959030394622</v>
      </c>
      <c r="AM128">
        <f>(AO128 - AN128 + DX128*1E3/(8.314*(DZ128+273.15)) * AQ128/DW128 * AP128) * DW128/(100*DK128) * 1000/(1000 - AO128)</f>
        <v>0</v>
      </c>
      <c r="AN128">
        <v>18.19600857334595</v>
      </c>
      <c r="AO128">
        <v>19.21683696969695</v>
      </c>
      <c r="AP128">
        <v>0.0004437150867614659</v>
      </c>
      <c r="AQ128">
        <v>105.1270775011947</v>
      </c>
      <c r="AR128">
        <v>0</v>
      </c>
      <c r="AS128">
        <v>0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429</v>
      </c>
      <c r="AX128" t="s">
        <v>429</v>
      </c>
      <c r="AY128">
        <v>0</v>
      </c>
      <c r="AZ128">
        <v>0</v>
      </c>
      <c r="BA128">
        <f>1-AY128/AZ128</f>
        <v>0</v>
      </c>
      <c r="BB128">
        <v>0</v>
      </c>
      <c r="BC128" t="s">
        <v>429</v>
      </c>
      <c r="BD128" t="s">
        <v>429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429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1.65</v>
      </c>
      <c r="DL128">
        <v>0.5</v>
      </c>
      <c r="DM128" t="s">
        <v>430</v>
      </c>
      <c r="DN128">
        <v>2</v>
      </c>
      <c r="DO128" t="b">
        <v>1</v>
      </c>
      <c r="DP128">
        <v>1686162065.1</v>
      </c>
      <c r="DQ128">
        <v>1320.529259259259</v>
      </c>
      <c r="DR128">
        <v>1360.180740740741</v>
      </c>
      <c r="DS128">
        <v>19.19667037037037</v>
      </c>
      <c r="DT128">
        <v>18.18723703703704</v>
      </c>
      <c r="DU128">
        <v>1322.64</v>
      </c>
      <c r="DV128">
        <v>19.61589259259259</v>
      </c>
      <c r="DW128">
        <v>500.0027407407408</v>
      </c>
      <c r="DX128">
        <v>90.31964444444442</v>
      </c>
      <c r="DY128">
        <v>0.09998644074074073</v>
      </c>
      <c r="DZ128">
        <v>26.81712962962963</v>
      </c>
      <c r="EA128">
        <v>28.01230740740741</v>
      </c>
      <c r="EB128">
        <v>999.9000000000001</v>
      </c>
      <c r="EC128">
        <v>0</v>
      </c>
      <c r="ED128">
        <v>0</v>
      </c>
      <c r="EE128">
        <v>9996.577777777777</v>
      </c>
      <c r="EF128">
        <v>0</v>
      </c>
      <c r="EG128">
        <v>1188.877407407407</v>
      </c>
      <c r="EH128">
        <v>-39.65125925925926</v>
      </c>
      <c r="EI128">
        <v>1346.375185185185</v>
      </c>
      <c r="EJ128">
        <v>1385.376296296296</v>
      </c>
      <c r="EK128">
        <v>1.009428407407407</v>
      </c>
      <c r="EL128">
        <v>1360.180740740741</v>
      </c>
      <c r="EM128">
        <v>18.18723703703704</v>
      </c>
      <c r="EN128">
        <v>1.733836666666667</v>
      </c>
      <c r="EO128">
        <v>1.642665555555556</v>
      </c>
      <c r="EP128">
        <v>15.20272592592593</v>
      </c>
      <c r="EQ128">
        <v>14.36496296296296</v>
      </c>
      <c r="ER128">
        <v>1999.983333333333</v>
      </c>
      <c r="ES128">
        <v>0.9800038888888887</v>
      </c>
      <c r="ET128">
        <v>0.01999621111111111</v>
      </c>
      <c r="EU128">
        <v>0</v>
      </c>
      <c r="EV128">
        <v>178.8510740740741</v>
      </c>
      <c r="EW128">
        <v>5.00078</v>
      </c>
      <c r="EX128">
        <v>5669.178518518519</v>
      </c>
      <c r="EY128">
        <v>16379.52222222222</v>
      </c>
      <c r="EZ128">
        <v>42.79133333333331</v>
      </c>
      <c r="FA128">
        <v>44.54592592592592</v>
      </c>
      <c r="FB128">
        <v>43.33777777777777</v>
      </c>
      <c r="FC128">
        <v>43.64322222222222</v>
      </c>
      <c r="FD128">
        <v>43.46733333333333</v>
      </c>
      <c r="FE128">
        <v>1955.093333333333</v>
      </c>
      <c r="FF128">
        <v>39.89000000000001</v>
      </c>
      <c r="FG128">
        <v>0</v>
      </c>
      <c r="FH128">
        <v>1686162072.8</v>
      </c>
      <c r="FI128">
        <v>0</v>
      </c>
      <c r="FJ128">
        <v>33.25337470296384</v>
      </c>
      <c r="FK128">
        <v>0.3697352205455004</v>
      </c>
      <c r="FL128">
        <v>-57.24262961282376</v>
      </c>
      <c r="FM128">
        <v>33171.62075884581</v>
      </c>
      <c r="FN128">
        <v>15</v>
      </c>
      <c r="FO128">
        <v>1686237652.1</v>
      </c>
      <c r="FP128" t="s">
        <v>431</v>
      </c>
      <c r="FQ128">
        <v>1686237637.6</v>
      </c>
      <c r="FR128">
        <v>1686237652.1</v>
      </c>
      <c r="FS128">
        <v>1</v>
      </c>
      <c r="FT128">
        <v>0.184</v>
      </c>
      <c r="FU128">
        <v>-0.079</v>
      </c>
      <c r="FV128">
        <v>-1.228</v>
      </c>
      <c r="FW128">
        <v>-0.379</v>
      </c>
      <c r="FX128">
        <v>962</v>
      </c>
      <c r="FY128">
        <v>1</v>
      </c>
      <c r="FZ128">
        <v>0.05</v>
      </c>
      <c r="GA128">
        <v>0.15</v>
      </c>
      <c r="GB128">
        <v>-5.063902607049238</v>
      </c>
      <c r="GC128">
        <v>-0.03441775297913787</v>
      </c>
      <c r="GD128">
        <v>34.14006030033421</v>
      </c>
      <c r="GE128">
        <v>1</v>
      </c>
      <c r="GF128">
        <v>0.8756138569874247</v>
      </c>
      <c r="GG128">
        <v>0.003278010534867911</v>
      </c>
      <c r="GH128">
        <v>0.6586361858833157</v>
      </c>
      <c r="GI128">
        <v>1</v>
      </c>
      <c r="GJ128">
        <v>2</v>
      </c>
      <c r="GK128">
        <v>2</v>
      </c>
      <c r="GL128" t="s">
        <v>432</v>
      </c>
      <c r="GM128">
        <v>3.10195</v>
      </c>
      <c r="GN128">
        <v>2.75802</v>
      </c>
      <c r="GO128">
        <v>0.192103</v>
      </c>
      <c r="GP128">
        <v>0.195471</v>
      </c>
      <c r="GQ128">
        <v>0.0936888</v>
      </c>
      <c r="GR128">
        <v>0.08920450000000001</v>
      </c>
      <c r="GS128">
        <v>20735</v>
      </c>
      <c r="GT128">
        <v>20303.6</v>
      </c>
      <c r="GU128">
        <v>26220.9</v>
      </c>
      <c r="GV128">
        <v>25585.8</v>
      </c>
      <c r="GW128">
        <v>38148.2</v>
      </c>
      <c r="GX128">
        <v>35323.5</v>
      </c>
      <c r="GY128">
        <v>45850.6</v>
      </c>
      <c r="GZ128">
        <v>41952</v>
      </c>
      <c r="HA128">
        <v>1.85982</v>
      </c>
      <c r="HB128">
        <v>1.78997</v>
      </c>
      <c r="HC128">
        <v>0.02864</v>
      </c>
      <c r="HD128">
        <v>0</v>
      </c>
      <c r="HE128">
        <v>27.5484</v>
      </c>
      <c r="HF128">
        <v>999.9</v>
      </c>
      <c r="HG128">
        <v>32.6</v>
      </c>
      <c r="HH128">
        <v>39.2</v>
      </c>
      <c r="HI128">
        <v>25.6347</v>
      </c>
      <c r="HJ128">
        <v>62.3378</v>
      </c>
      <c r="HK128">
        <v>28.0569</v>
      </c>
      <c r="HL128">
        <v>1</v>
      </c>
      <c r="HM128">
        <v>0.344068</v>
      </c>
      <c r="HN128">
        <v>3.70733</v>
      </c>
      <c r="HO128">
        <v>20.2662</v>
      </c>
      <c r="HP128">
        <v>5.21235</v>
      </c>
      <c r="HQ128">
        <v>11.98</v>
      </c>
      <c r="HR128">
        <v>4.9634</v>
      </c>
      <c r="HS128">
        <v>3.27415</v>
      </c>
      <c r="HT128">
        <v>9999</v>
      </c>
      <c r="HU128">
        <v>9999</v>
      </c>
      <c r="HV128">
        <v>9999</v>
      </c>
      <c r="HW128">
        <v>63.1</v>
      </c>
      <c r="HX128">
        <v>1.86394</v>
      </c>
      <c r="HY128">
        <v>1.86013</v>
      </c>
      <c r="HZ128">
        <v>1.85842</v>
      </c>
      <c r="IA128">
        <v>1.85975</v>
      </c>
      <c r="IB128">
        <v>1.85979</v>
      </c>
      <c r="IC128">
        <v>1.85836</v>
      </c>
      <c r="ID128">
        <v>1.85745</v>
      </c>
      <c r="IE128">
        <v>1.85233</v>
      </c>
      <c r="IF128">
        <v>0</v>
      </c>
      <c r="IG128">
        <v>0</v>
      </c>
      <c r="IH128">
        <v>0</v>
      </c>
      <c r="II128">
        <v>0</v>
      </c>
      <c r="IJ128" t="s">
        <v>433</v>
      </c>
      <c r="IK128" t="s">
        <v>434</v>
      </c>
      <c r="IL128" t="s">
        <v>435</v>
      </c>
      <c r="IM128" t="s">
        <v>435</v>
      </c>
      <c r="IN128" t="s">
        <v>435</v>
      </c>
      <c r="IO128" t="s">
        <v>435</v>
      </c>
      <c r="IP128">
        <v>0</v>
      </c>
      <c r="IQ128">
        <v>100</v>
      </c>
      <c r="IR128">
        <v>100</v>
      </c>
      <c r="IS128">
        <v>-2.13</v>
      </c>
      <c r="IT128">
        <v>-0.419</v>
      </c>
      <c r="IU128">
        <v>-0.978965299820194</v>
      </c>
      <c r="IV128">
        <v>-0.0009990091014681097</v>
      </c>
      <c r="IW128">
        <v>2.104149348677739E-07</v>
      </c>
      <c r="IX128">
        <v>-7.744919442628664E-11</v>
      </c>
      <c r="IY128">
        <v>-0.2997322961878402</v>
      </c>
      <c r="IZ128">
        <v>-0.02716134682049196</v>
      </c>
      <c r="JA128">
        <v>0.00140419417660109</v>
      </c>
      <c r="JB128">
        <v>-1.682636133130545E-05</v>
      </c>
      <c r="JC128">
        <v>3</v>
      </c>
      <c r="JD128">
        <v>2001</v>
      </c>
      <c r="JE128">
        <v>1</v>
      </c>
      <c r="JF128">
        <v>25</v>
      </c>
      <c r="JG128">
        <v>-1259.4</v>
      </c>
      <c r="JH128">
        <v>-1259.7</v>
      </c>
      <c r="JI128">
        <v>3.02002</v>
      </c>
      <c r="JJ128">
        <v>2.62451</v>
      </c>
      <c r="JK128">
        <v>1.49658</v>
      </c>
      <c r="JL128">
        <v>2.38403</v>
      </c>
      <c r="JM128">
        <v>1.54907</v>
      </c>
      <c r="JN128">
        <v>2.46094</v>
      </c>
      <c r="JO128">
        <v>41.9275</v>
      </c>
      <c r="JP128">
        <v>14.3684</v>
      </c>
      <c r="JQ128">
        <v>18</v>
      </c>
      <c r="JR128">
        <v>494.322</v>
      </c>
      <c r="JS128">
        <v>463.811</v>
      </c>
      <c r="JT128">
        <v>23.1558</v>
      </c>
      <c r="JU128">
        <v>31.4649</v>
      </c>
      <c r="JV128">
        <v>30.0007</v>
      </c>
      <c r="JW128">
        <v>31.4642</v>
      </c>
      <c r="JX128">
        <v>31.4075</v>
      </c>
      <c r="JY128">
        <v>60.6287</v>
      </c>
      <c r="JZ128">
        <v>26.2438</v>
      </c>
      <c r="KA128">
        <v>0</v>
      </c>
      <c r="KB128">
        <v>23.1503</v>
      </c>
      <c r="KC128">
        <v>1403.8</v>
      </c>
      <c r="KD128">
        <v>18.1715</v>
      </c>
      <c r="KE128">
        <v>100.198</v>
      </c>
      <c r="KF128">
        <v>99.79730000000001</v>
      </c>
    </row>
    <row r="129" spans="1:292">
      <c r="A129">
        <v>109</v>
      </c>
      <c r="B129">
        <v>1686162077.6</v>
      </c>
      <c r="C129">
        <v>1712.099999904633</v>
      </c>
      <c r="D129" t="s">
        <v>651</v>
      </c>
      <c r="E129" t="s">
        <v>652</v>
      </c>
      <c r="F129">
        <v>5</v>
      </c>
      <c r="G129" t="s">
        <v>428</v>
      </c>
      <c r="H129">
        <v>1686162069.814285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K129*DK129*100.0/(AV129*EE129),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K129*DK129*100.0/(AV129*EE129),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1417.973094730437</v>
      </c>
      <c r="AJ129">
        <v>1387.469333333333</v>
      </c>
      <c r="AK129">
        <v>3.444435200744183</v>
      </c>
      <c r="AL129">
        <v>66.65959030394622</v>
      </c>
      <c r="AM129">
        <f>(AO129 - AN129 + DX129*1E3/(8.314*(DZ129+273.15)) * AQ129/DW129 * AP129) * DW129/(100*DK129) * 1000/(1000 - AO129)</f>
        <v>0</v>
      </c>
      <c r="AN129">
        <v>18.20003841305631</v>
      </c>
      <c r="AO129">
        <v>19.22025878787879</v>
      </c>
      <c r="AP129">
        <v>8.78171617014696E-05</v>
      </c>
      <c r="AQ129">
        <v>105.1270775011947</v>
      </c>
      <c r="AR129">
        <v>0</v>
      </c>
      <c r="AS129">
        <v>0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429</v>
      </c>
      <c r="AX129" t="s">
        <v>429</v>
      </c>
      <c r="AY129">
        <v>0</v>
      </c>
      <c r="AZ129">
        <v>0</v>
      </c>
      <c r="BA129">
        <f>1-AY129/AZ129</f>
        <v>0</v>
      </c>
      <c r="BB129">
        <v>0</v>
      </c>
      <c r="BC129" t="s">
        <v>429</v>
      </c>
      <c r="BD129" t="s">
        <v>429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429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1.65</v>
      </c>
      <c r="DL129">
        <v>0.5</v>
      </c>
      <c r="DM129" t="s">
        <v>430</v>
      </c>
      <c r="DN129">
        <v>2</v>
      </c>
      <c r="DO129" t="b">
        <v>1</v>
      </c>
      <c r="DP129">
        <v>1686162069.814285</v>
      </c>
      <c r="DQ129">
        <v>1336.305357142857</v>
      </c>
      <c r="DR129">
        <v>1376.18</v>
      </c>
      <c r="DS129">
        <v>19.21015357142857</v>
      </c>
      <c r="DT129">
        <v>18.19511071428571</v>
      </c>
      <c r="DU129">
        <v>1338.429642857143</v>
      </c>
      <c r="DV129">
        <v>19.62925714285714</v>
      </c>
      <c r="DW129">
        <v>500.0012857142857</v>
      </c>
      <c r="DX129">
        <v>90.31952857142858</v>
      </c>
      <c r="DY129">
        <v>0.09998117500000001</v>
      </c>
      <c r="DZ129">
        <v>26.81788928571428</v>
      </c>
      <c r="EA129">
        <v>28.01442142857143</v>
      </c>
      <c r="EB129">
        <v>999.9000000000002</v>
      </c>
      <c r="EC129">
        <v>0</v>
      </c>
      <c r="ED129">
        <v>0</v>
      </c>
      <c r="EE129">
        <v>9996.361785714285</v>
      </c>
      <c r="EF129">
        <v>0</v>
      </c>
      <c r="EG129">
        <v>1188.983928571428</v>
      </c>
      <c r="EH129">
        <v>-39.87455</v>
      </c>
      <c r="EI129">
        <v>1362.478214285714</v>
      </c>
      <c r="EJ129">
        <v>1401.683214285714</v>
      </c>
      <c r="EK129">
        <v>1.015036071428571</v>
      </c>
      <c r="EL129">
        <v>1376.18</v>
      </c>
      <c r="EM129">
        <v>18.19511071428571</v>
      </c>
      <c r="EN129">
        <v>1.735053214285714</v>
      </c>
      <c r="EO129">
        <v>1.643374642857143</v>
      </c>
      <c r="EP129">
        <v>15.213625</v>
      </c>
      <c r="EQ129">
        <v>14.37164642857143</v>
      </c>
      <c r="ER129">
        <v>2000.005357142858</v>
      </c>
      <c r="ES129">
        <v>0.9800041785714286</v>
      </c>
      <c r="ET129">
        <v>0.01999592142857143</v>
      </c>
      <c r="EU129">
        <v>0</v>
      </c>
      <c r="EV129">
        <v>178.8723928571428</v>
      </c>
      <c r="EW129">
        <v>5.00078</v>
      </c>
      <c r="EX129">
        <v>5667.666785714285</v>
      </c>
      <c r="EY129">
        <v>16379.70357142857</v>
      </c>
      <c r="EZ129">
        <v>42.81442857142856</v>
      </c>
      <c r="FA129">
        <v>44.55092857142855</v>
      </c>
      <c r="FB129">
        <v>43.35025</v>
      </c>
      <c r="FC129">
        <v>43.64924999999999</v>
      </c>
      <c r="FD129">
        <v>43.44182142857143</v>
      </c>
      <c r="FE129">
        <v>1955.115357142857</v>
      </c>
      <c r="FF129">
        <v>39.89000000000001</v>
      </c>
      <c r="FG129">
        <v>0</v>
      </c>
      <c r="FH129">
        <v>1686162077.6</v>
      </c>
      <c r="FI129">
        <v>0</v>
      </c>
      <c r="FJ129">
        <v>33.3293491909174</v>
      </c>
      <c r="FK129">
        <v>0.3706322453477753</v>
      </c>
      <c r="FL129">
        <v>-57.41926791971507</v>
      </c>
      <c r="FM129">
        <v>33157.26288946888</v>
      </c>
      <c r="FN129">
        <v>15</v>
      </c>
      <c r="FO129">
        <v>1686237652.1</v>
      </c>
      <c r="FP129" t="s">
        <v>431</v>
      </c>
      <c r="FQ129">
        <v>1686237637.6</v>
      </c>
      <c r="FR129">
        <v>1686237652.1</v>
      </c>
      <c r="FS129">
        <v>1</v>
      </c>
      <c r="FT129">
        <v>0.184</v>
      </c>
      <c r="FU129">
        <v>-0.079</v>
      </c>
      <c r="FV129">
        <v>-1.228</v>
      </c>
      <c r="FW129">
        <v>-0.379</v>
      </c>
      <c r="FX129">
        <v>962</v>
      </c>
      <c r="FY129">
        <v>1</v>
      </c>
      <c r="FZ129">
        <v>0.05</v>
      </c>
      <c r="GA129">
        <v>0.15</v>
      </c>
      <c r="GB129">
        <v>-5.080975722308672</v>
      </c>
      <c r="GC129">
        <v>-0.03460957464161635</v>
      </c>
      <c r="GD129">
        <v>34.14048088355575</v>
      </c>
      <c r="GE129">
        <v>1</v>
      </c>
      <c r="GF129">
        <v>0.875684362965046</v>
      </c>
      <c r="GG129">
        <v>0.003277437867844639</v>
      </c>
      <c r="GH129">
        <v>0.6584832580044557</v>
      </c>
      <c r="GI129">
        <v>1</v>
      </c>
      <c r="GJ129">
        <v>2</v>
      </c>
      <c r="GK129">
        <v>2</v>
      </c>
      <c r="GL129" t="s">
        <v>432</v>
      </c>
      <c r="GM129">
        <v>3.10193</v>
      </c>
      <c r="GN129">
        <v>2.75807</v>
      </c>
      <c r="GO129">
        <v>0.193557</v>
      </c>
      <c r="GP129">
        <v>0.19686</v>
      </c>
      <c r="GQ129">
        <v>0.0936961</v>
      </c>
      <c r="GR129">
        <v>0.08922769999999999</v>
      </c>
      <c r="GS129">
        <v>20697.4</v>
      </c>
      <c r="GT129">
        <v>20268.3</v>
      </c>
      <c r="GU129">
        <v>26220.4</v>
      </c>
      <c r="GV129">
        <v>25585.7</v>
      </c>
      <c r="GW129">
        <v>38147.4</v>
      </c>
      <c r="GX129">
        <v>35322.7</v>
      </c>
      <c r="GY129">
        <v>45849.7</v>
      </c>
      <c r="GZ129">
        <v>41951.9</v>
      </c>
      <c r="HA129">
        <v>1.8594</v>
      </c>
      <c r="HB129">
        <v>1.79002</v>
      </c>
      <c r="HC129">
        <v>0.0282228</v>
      </c>
      <c r="HD129">
        <v>0</v>
      </c>
      <c r="HE129">
        <v>27.5519</v>
      </c>
      <c r="HF129">
        <v>999.9</v>
      </c>
      <c r="HG129">
        <v>32.6</v>
      </c>
      <c r="HH129">
        <v>39.3</v>
      </c>
      <c r="HI129">
        <v>25.7728</v>
      </c>
      <c r="HJ129">
        <v>62.1978</v>
      </c>
      <c r="HK129">
        <v>27.8365</v>
      </c>
      <c r="HL129">
        <v>1</v>
      </c>
      <c r="HM129">
        <v>0.344654</v>
      </c>
      <c r="HN129">
        <v>3.73138</v>
      </c>
      <c r="HO129">
        <v>20.2658</v>
      </c>
      <c r="HP129">
        <v>5.2113</v>
      </c>
      <c r="HQ129">
        <v>11.9801</v>
      </c>
      <c r="HR129">
        <v>4.9633</v>
      </c>
      <c r="HS129">
        <v>3.27408</v>
      </c>
      <c r="HT129">
        <v>9999</v>
      </c>
      <c r="HU129">
        <v>9999</v>
      </c>
      <c r="HV129">
        <v>9999</v>
      </c>
      <c r="HW129">
        <v>63.1</v>
      </c>
      <c r="HX129">
        <v>1.86397</v>
      </c>
      <c r="HY129">
        <v>1.86018</v>
      </c>
      <c r="HZ129">
        <v>1.85841</v>
      </c>
      <c r="IA129">
        <v>1.85977</v>
      </c>
      <c r="IB129">
        <v>1.85977</v>
      </c>
      <c r="IC129">
        <v>1.85837</v>
      </c>
      <c r="ID129">
        <v>1.85745</v>
      </c>
      <c r="IE129">
        <v>1.8523</v>
      </c>
      <c r="IF129">
        <v>0</v>
      </c>
      <c r="IG129">
        <v>0</v>
      </c>
      <c r="IH129">
        <v>0</v>
      </c>
      <c r="II129">
        <v>0</v>
      </c>
      <c r="IJ129" t="s">
        <v>433</v>
      </c>
      <c r="IK129" t="s">
        <v>434</v>
      </c>
      <c r="IL129" t="s">
        <v>435</v>
      </c>
      <c r="IM129" t="s">
        <v>435</v>
      </c>
      <c r="IN129" t="s">
        <v>435</v>
      </c>
      <c r="IO129" t="s">
        <v>435</v>
      </c>
      <c r="IP129">
        <v>0</v>
      </c>
      <c r="IQ129">
        <v>100</v>
      </c>
      <c r="IR129">
        <v>100</v>
      </c>
      <c r="IS129">
        <v>-2.14</v>
      </c>
      <c r="IT129">
        <v>-0.419</v>
      </c>
      <c r="IU129">
        <v>-0.978965299820194</v>
      </c>
      <c r="IV129">
        <v>-0.0009990091014681097</v>
      </c>
      <c r="IW129">
        <v>2.104149348677739E-07</v>
      </c>
      <c r="IX129">
        <v>-7.744919442628664E-11</v>
      </c>
      <c r="IY129">
        <v>-0.2997322961878402</v>
      </c>
      <c r="IZ129">
        <v>-0.02716134682049196</v>
      </c>
      <c r="JA129">
        <v>0.00140419417660109</v>
      </c>
      <c r="JB129">
        <v>-1.682636133130545E-05</v>
      </c>
      <c r="JC129">
        <v>3</v>
      </c>
      <c r="JD129">
        <v>2001</v>
      </c>
      <c r="JE129">
        <v>1</v>
      </c>
      <c r="JF129">
        <v>25</v>
      </c>
      <c r="JG129">
        <v>-1259.3</v>
      </c>
      <c r="JH129">
        <v>-1259.6</v>
      </c>
      <c r="JI129">
        <v>3.04565</v>
      </c>
      <c r="JJ129">
        <v>2.63306</v>
      </c>
      <c r="JK129">
        <v>1.49658</v>
      </c>
      <c r="JL129">
        <v>2.38403</v>
      </c>
      <c r="JM129">
        <v>1.54907</v>
      </c>
      <c r="JN129">
        <v>2.40234</v>
      </c>
      <c r="JO129">
        <v>41.9275</v>
      </c>
      <c r="JP129">
        <v>14.3509</v>
      </c>
      <c r="JQ129">
        <v>18</v>
      </c>
      <c r="JR129">
        <v>494.097</v>
      </c>
      <c r="JS129">
        <v>463.878</v>
      </c>
      <c r="JT129">
        <v>23.1385</v>
      </c>
      <c r="JU129">
        <v>31.4698</v>
      </c>
      <c r="JV129">
        <v>30.0006</v>
      </c>
      <c r="JW129">
        <v>31.4685</v>
      </c>
      <c r="JX129">
        <v>31.4122</v>
      </c>
      <c r="JY129">
        <v>61.2452</v>
      </c>
      <c r="JZ129">
        <v>26.2438</v>
      </c>
      <c r="KA129">
        <v>0</v>
      </c>
      <c r="KB129">
        <v>23.1335</v>
      </c>
      <c r="KC129">
        <v>1424.05</v>
      </c>
      <c r="KD129">
        <v>18.1715</v>
      </c>
      <c r="KE129">
        <v>100.197</v>
      </c>
      <c r="KF129">
        <v>99.797</v>
      </c>
    </row>
    <row r="130" spans="1:292">
      <c r="A130">
        <v>110</v>
      </c>
      <c r="B130">
        <v>1686162082.6</v>
      </c>
      <c r="C130">
        <v>1717.099999904633</v>
      </c>
      <c r="D130" t="s">
        <v>653</v>
      </c>
      <c r="E130" t="s">
        <v>654</v>
      </c>
      <c r="F130">
        <v>5</v>
      </c>
      <c r="G130" t="s">
        <v>428</v>
      </c>
      <c r="H130">
        <v>1686162075.1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K130*DK130*100.0/(AV130*EE130),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K130*DK130*100.0/(AV130*EE130),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1434.932085662793</v>
      </c>
      <c r="AJ130">
        <v>1404.541878787878</v>
      </c>
      <c r="AK130">
        <v>3.416195129861161</v>
      </c>
      <c r="AL130">
        <v>66.65959030394622</v>
      </c>
      <c r="AM130">
        <f>(AO130 - AN130 + DX130*1E3/(8.314*(DZ130+273.15)) * AQ130/DW130 * AP130) * DW130/(100*DK130) * 1000/(1000 - AO130)</f>
        <v>0</v>
      </c>
      <c r="AN130">
        <v>18.20438651952747</v>
      </c>
      <c r="AO130">
        <v>19.22123272727273</v>
      </c>
      <c r="AP130">
        <v>2.736665199005494E-05</v>
      </c>
      <c r="AQ130">
        <v>105.1270775011947</v>
      </c>
      <c r="AR130">
        <v>0</v>
      </c>
      <c r="AS130">
        <v>0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429</v>
      </c>
      <c r="AX130" t="s">
        <v>429</v>
      </c>
      <c r="AY130">
        <v>0</v>
      </c>
      <c r="AZ130">
        <v>0</v>
      </c>
      <c r="BA130">
        <f>1-AY130/AZ130</f>
        <v>0</v>
      </c>
      <c r="BB130">
        <v>0</v>
      </c>
      <c r="BC130" t="s">
        <v>429</v>
      </c>
      <c r="BD130" t="s">
        <v>429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429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1.65</v>
      </c>
      <c r="DL130">
        <v>0.5</v>
      </c>
      <c r="DM130" t="s">
        <v>430</v>
      </c>
      <c r="DN130">
        <v>2</v>
      </c>
      <c r="DO130" t="b">
        <v>1</v>
      </c>
      <c r="DP130">
        <v>1686162075.1</v>
      </c>
      <c r="DQ130">
        <v>1354.044074074074</v>
      </c>
      <c r="DR130">
        <v>1393.951481481481</v>
      </c>
      <c r="DS130">
        <v>19.21804444444444</v>
      </c>
      <c r="DT130">
        <v>18.20006666666667</v>
      </c>
      <c r="DU130">
        <v>1356.184444444445</v>
      </c>
      <c r="DV130">
        <v>19.63707777777778</v>
      </c>
      <c r="DW130">
        <v>499.9877407407407</v>
      </c>
      <c r="DX130">
        <v>90.31955925925928</v>
      </c>
      <c r="DY130">
        <v>0.1000193111111111</v>
      </c>
      <c r="DZ130">
        <v>26.81855925925926</v>
      </c>
      <c r="EA130">
        <v>28.01670740740741</v>
      </c>
      <c r="EB130">
        <v>999.9000000000001</v>
      </c>
      <c r="EC130">
        <v>0</v>
      </c>
      <c r="ED130">
        <v>0</v>
      </c>
      <c r="EE130">
        <v>9993.466666666665</v>
      </c>
      <c r="EF130">
        <v>0</v>
      </c>
      <c r="EG130">
        <v>1188.142962962963</v>
      </c>
      <c r="EH130">
        <v>-39.90763333333334</v>
      </c>
      <c r="EI130">
        <v>1380.576296296297</v>
      </c>
      <c r="EJ130">
        <v>1419.791481481481</v>
      </c>
      <c r="EK130">
        <v>1.01797962962963</v>
      </c>
      <c r="EL130">
        <v>1393.951481481481</v>
      </c>
      <c r="EM130">
        <v>18.20006666666667</v>
      </c>
      <c r="EN130">
        <v>1.735766666666666</v>
      </c>
      <c r="EO130">
        <v>1.643821851851852</v>
      </c>
      <c r="EP130">
        <v>15.22001851851852</v>
      </c>
      <c r="EQ130">
        <v>14.37585185185185</v>
      </c>
      <c r="ER130">
        <v>2000.017037037037</v>
      </c>
      <c r="ES130">
        <v>0.9800044444444445</v>
      </c>
      <c r="ET130">
        <v>0.01999565555555556</v>
      </c>
      <c r="EU130">
        <v>0</v>
      </c>
      <c r="EV130">
        <v>178.7918888888889</v>
      </c>
      <c r="EW130">
        <v>5.00078</v>
      </c>
      <c r="EX130">
        <v>5665.668148148148</v>
      </c>
      <c r="EY130">
        <v>16379.8</v>
      </c>
      <c r="EZ130">
        <v>42.8168148148148</v>
      </c>
      <c r="FA130">
        <v>44.55281481481479</v>
      </c>
      <c r="FB130">
        <v>43.35166666666666</v>
      </c>
      <c r="FC130">
        <v>43.65014814814813</v>
      </c>
      <c r="FD130">
        <v>43.44433333333333</v>
      </c>
      <c r="FE130">
        <v>1955.127037037037</v>
      </c>
      <c r="FF130">
        <v>39.89000000000001</v>
      </c>
      <c r="FG130">
        <v>0</v>
      </c>
      <c r="FH130">
        <v>1686162083</v>
      </c>
      <c r="FI130">
        <v>0</v>
      </c>
      <c r="FJ130">
        <v>33.41465723508315</v>
      </c>
      <c r="FK130">
        <v>0.3716389607994448</v>
      </c>
      <c r="FL130">
        <v>-57.61772287404499</v>
      </c>
      <c r="FM130">
        <v>33141.1275600913</v>
      </c>
      <c r="FN130">
        <v>15</v>
      </c>
      <c r="FO130">
        <v>1686237652.1</v>
      </c>
      <c r="FP130" t="s">
        <v>431</v>
      </c>
      <c r="FQ130">
        <v>1686237637.6</v>
      </c>
      <c r="FR130">
        <v>1686237652.1</v>
      </c>
      <c r="FS130">
        <v>1</v>
      </c>
      <c r="FT130">
        <v>0.184</v>
      </c>
      <c r="FU130">
        <v>-0.079</v>
      </c>
      <c r="FV130">
        <v>-1.228</v>
      </c>
      <c r="FW130">
        <v>-0.379</v>
      </c>
      <c r="FX130">
        <v>962</v>
      </c>
      <c r="FY130">
        <v>1</v>
      </c>
      <c r="FZ130">
        <v>0.05</v>
      </c>
      <c r="GA130">
        <v>0.15</v>
      </c>
      <c r="GB130">
        <v>-5.097947157299692</v>
      </c>
      <c r="GC130">
        <v>-0.03480019198529155</v>
      </c>
      <c r="GD130">
        <v>34.14080560679736</v>
      </c>
      <c r="GE130">
        <v>1</v>
      </c>
      <c r="GF130">
        <v>0.8757531684655235</v>
      </c>
      <c r="GG130">
        <v>0.003276844447474487</v>
      </c>
      <c r="GH130">
        <v>0.6583300822249328</v>
      </c>
      <c r="GI130">
        <v>1</v>
      </c>
      <c r="GJ130">
        <v>2</v>
      </c>
      <c r="GK130">
        <v>2</v>
      </c>
      <c r="GL130" t="s">
        <v>432</v>
      </c>
      <c r="GM130">
        <v>3.10187</v>
      </c>
      <c r="GN130">
        <v>2.75824</v>
      </c>
      <c r="GO130">
        <v>0.194987</v>
      </c>
      <c r="GP130">
        <v>0.19829</v>
      </c>
      <c r="GQ130">
        <v>0.0936968</v>
      </c>
      <c r="GR130">
        <v>0.089238</v>
      </c>
      <c r="GS130">
        <v>20660.3</v>
      </c>
      <c r="GT130">
        <v>20231.8</v>
      </c>
      <c r="GU130">
        <v>26220.1</v>
      </c>
      <c r="GV130">
        <v>25585.2</v>
      </c>
      <c r="GW130">
        <v>38147.1</v>
      </c>
      <c r="GX130">
        <v>35321.8</v>
      </c>
      <c r="GY130">
        <v>45849.2</v>
      </c>
      <c r="GZ130">
        <v>41951.1</v>
      </c>
      <c r="HA130">
        <v>1.85942</v>
      </c>
      <c r="HB130">
        <v>1.79005</v>
      </c>
      <c r="HC130">
        <v>0.0283569</v>
      </c>
      <c r="HD130">
        <v>0</v>
      </c>
      <c r="HE130">
        <v>27.556</v>
      </c>
      <c r="HF130">
        <v>999.9</v>
      </c>
      <c r="HG130">
        <v>32.6</v>
      </c>
      <c r="HH130">
        <v>39.3</v>
      </c>
      <c r="HI130">
        <v>25.7729</v>
      </c>
      <c r="HJ130">
        <v>62.4178</v>
      </c>
      <c r="HK130">
        <v>27.9968</v>
      </c>
      <c r="HL130">
        <v>1</v>
      </c>
      <c r="HM130">
        <v>0.345236</v>
      </c>
      <c r="HN130">
        <v>3.73354</v>
      </c>
      <c r="HO130">
        <v>20.2657</v>
      </c>
      <c r="HP130">
        <v>5.2131</v>
      </c>
      <c r="HQ130">
        <v>11.98</v>
      </c>
      <c r="HR130">
        <v>4.96375</v>
      </c>
      <c r="HS130">
        <v>3.27413</v>
      </c>
      <c r="HT130">
        <v>9999</v>
      </c>
      <c r="HU130">
        <v>9999</v>
      </c>
      <c r="HV130">
        <v>9999</v>
      </c>
      <c r="HW130">
        <v>63.1</v>
      </c>
      <c r="HX130">
        <v>1.86393</v>
      </c>
      <c r="HY130">
        <v>1.86016</v>
      </c>
      <c r="HZ130">
        <v>1.85844</v>
      </c>
      <c r="IA130">
        <v>1.85977</v>
      </c>
      <c r="IB130">
        <v>1.85977</v>
      </c>
      <c r="IC130">
        <v>1.85837</v>
      </c>
      <c r="ID130">
        <v>1.85745</v>
      </c>
      <c r="IE130">
        <v>1.85234</v>
      </c>
      <c r="IF130">
        <v>0</v>
      </c>
      <c r="IG130">
        <v>0</v>
      </c>
      <c r="IH130">
        <v>0</v>
      </c>
      <c r="II130">
        <v>0</v>
      </c>
      <c r="IJ130" t="s">
        <v>433</v>
      </c>
      <c r="IK130" t="s">
        <v>434</v>
      </c>
      <c r="IL130" t="s">
        <v>435</v>
      </c>
      <c r="IM130" t="s">
        <v>435</v>
      </c>
      <c r="IN130" t="s">
        <v>435</v>
      </c>
      <c r="IO130" t="s">
        <v>435</v>
      </c>
      <c r="IP130">
        <v>0</v>
      </c>
      <c r="IQ130">
        <v>100</v>
      </c>
      <c r="IR130">
        <v>100</v>
      </c>
      <c r="IS130">
        <v>-2.16</v>
      </c>
      <c r="IT130">
        <v>-0.419</v>
      </c>
      <c r="IU130">
        <v>-0.978965299820194</v>
      </c>
      <c r="IV130">
        <v>-0.0009990091014681097</v>
      </c>
      <c r="IW130">
        <v>2.104149348677739E-07</v>
      </c>
      <c r="IX130">
        <v>-7.744919442628664E-11</v>
      </c>
      <c r="IY130">
        <v>-0.2997322961878402</v>
      </c>
      <c r="IZ130">
        <v>-0.02716134682049196</v>
      </c>
      <c r="JA130">
        <v>0.00140419417660109</v>
      </c>
      <c r="JB130">
        <v>-1.682636133130545E-05</v>
      </c>
      <c r="JC130">
        <v>3</v>
      </c>
      <c r="JD130">
        <v>2001</v>
      </c>
      <c r="JE130">
        <v>1</v>
      </c>
      <c r="JF130">
        <v>25</v>
      </c>
      <c r="JG130">
        <v>-1259.2</v>
      </c>
      <c r="JH130">
        <v>-1259.5</v>
      </c>
      <c r="JI130">
        <v>3.07861</v>
      </c>
      <c r="JJ130">
        <v>2.62573</v>
      </c>
      <c r="JK130">
        <v>1.49658</v>
      </c>
      <c r="JL130">
        <v>2.38281</v>
      </c>
      <c r="JM130">
        <v>1.54907</v>
      </c>
      <c r="JN130">
        <v>2.3938</v>
      </c>
      <c r="JO130">
        <v>41.9538</v>
      </c>
      <c r="JP130">
        <v>14.3684</v>
      </c>
      <c r="JQ130">
        <v>18</v>
      </c>
      <c r="JR130">
        <v>494.152</v>
      </c>
      <c r="JS130">
        <v>463.925</v>
      </c>
      <c r="JT130">
        <v>23.1243</v>
      </c>
      <c r="JU130">
        <v>31.4753</v>
      </c>
      <c r="JV130">
        <v>30.0007</v>
      </c>
      <c r="JW130">
        <v>31.474</v>
      </c>
      <c r="JX130">
        <v>31.4164</v>
      </c>
      <c r="JY130">
        <v>61.7914</v>
      </c>
      <c r="JZ130">
        <v>26.2438</v>
      </c>
      <c r="KA130">
        <v>0</v>
      </c>
      <c r="KB130">
        <v>23.1222</v>
      </c>
      <c r="KC130">
        <v>1437.5</v>
      </c>
      <c r="KD130">
        <v>18.1715</v>
      </c>
      <c r="KE130">
        <v>100.195</v>
      </c>
      <c r="KF130">
        <v>99.79510000000001</v>
      </c>
    </row>
    <row r="131" spans="1:292">
      <c r="A131">
        <v>111</v>
      </c>
      <c r="B131">
        <v>1686162087.6</v>
      </c>
      <c r="C131">
        <v>1722.099999904633</v>
      </c>
      <c r="D131" t="s">
        <v>655</v>
      </c>
      <c r="E131" t="s">
        <v>656</v>
      </c>
      <c r="F131">
        <v>5</v>
      </c>
      <c r="G131" t="s">
        <v>428</v>
      </c>
      <c r="H131">
        <v>1686162079.814285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K131*DK131*100.0/(AV131*EE131),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K131*DK131*100.0/(AV131*EE131),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1452.426388705968</v>
      </c>
      <c r="AJ131">
        <v>1421.796787878787</v>
      </c>
      <c r="AK131">
        <v>3.45808033699152</v>
      </c>
      <c r="AL131">
        <v>66.65959030394622</v>
      </c>
      <c r="AM131">
        <f>(AO131 - AN131 + DX131*1E3/(8.314*(DZ131+273.15)) * AQ131/DW131 * AP131) * DW131/(100*DK131) * 1000/(1000 - AO131)</f>
        <v>0</v>
      </c>
      <c r="AN131">
        <v>18.20942422689284</v>
      </c>
      <c r="AO131">
        <v>19.22165696969697</v>
      </c>
      <c r="AP131">
        <v>2.233937838036074E-05</v>
      </c>
      <c r="AQ131">
        <v>105.1270775011947</v>
      </c>
      <c r="AR131">
        <v>0</v>
      </c>
      <c r="AS131">
        <v>0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429</v>
      </c>
      <c r="AX131" t="s">
        <v>429</v>
      </c>
      <c r="AY131">
        <v>0</v>
      </c>
      <c r="AZ131">
        <v>0</v>
      </c>
      <c r="BA131">
        <f>1-AY131/AZ131</f>
        <v>0</v>
      </c>
      <c r="BB131">
        <v>0</v>
      </c>
      <c r="BC131" t="s">
        <v>429</v>
      </c>
      <c r="BD131" t="s">
        <v>429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429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1.65</v>
      </c>
      <c r="DL131">
        <v>0.5</v>
      </c>
      <c r="DM131" t="s">
        <v>430</v>
      </c>
      <c r="DN131">
        <v>2</v>
      </c>
      <c r="DO131" t="b">
        <v>1</v>
      </c>
      <c r="DP131">
        <v>1686162079.814285</v>
      </c>
      <c r="DQ131">
        <v>1369.895714285714</v>
      </c>
      <c r="DR131">
        <v>1409.96</v>
      </c>
      <c r="DS131">
        <v>19.22029642857143</v>
      </c>
      <c r="DT131">
        <v>18.20416071428571</v>
      </c>
      <c r="DU131">
        <v>1372.048928571429</v>
      </c>
      <c r="DV131">
        <v>19.63931071428571</v>
      </c>
      <c r="DW131">
        <v>499.9966071428571</v>
      </c>
      <c r="DX131">
        <v>90.31957142857142</v>
      </c>
      <c r="DY131">
        <v>0.09997313928571429</v>
      </c>
      <c r="DZ131">
        <v>26.81840357142857</v>
      </c>
      <c r="EA131">
        <v>28.01444642857143</v>
      </c>
      <c r="EB131">
        <v>999.9000000000002</v>
      </c>
      <c r="EC131">
        <v>0</v>
      </c>
      <c r="ED131">
        <v>0</v>
      </c>
      <c r="EE131">
        <v>10001.23928571429</v>
      </c>
      <c r="EF131">
        <v>0</v>
      </c>
      <c r="EG131">
        <v>1183.805</v>
      </c>
      <c r="EH131">
        <v>-40.06417857142857</v>
      </c>
      <c r="EI131">
        <v>1396.741785714286</v>
      </c>
      <c r="EJ131">
        <v>1436.102142857143</v>
      </c>
      <c r="EK131">
        <v>1.0161325</v>
      </c>
      <c r="EL131">
        <v>1409.96</v>
      </c>
      <c r="EM131">
        <v>18.20416071428571</v>
      </c>
      <c r="EN131">
        <v>1.735970714285714</v>
      </c>
      <c r="EO131">
        <v>1.644192142857143</v>
      </c>
      <c r="EP131">
        <v>15.22185357142857</v>
      </c>
      <c r="EQ131">
        <v>14.37933571428571</v>
      </c>
      <c r="ER131">
        <v>2000.011071428571</v>
      </c>
      <c r="ES131">
        <v>0.9800044999999999</v>
      </c>
      <c r="ET131">
        <v>0.0199956</v>
      </c>
      <c r="EU131">
        <v>0</v>
      </c>
      <c r="EV131">
        <v>178.7591071428571</v>
      </c>
      <c r="EW131">
        <v>5.00078</v>
      </c>
      <c r="EX131">
        <v>5649.586071428572</v>
      </c>
      <c r="EY131">
        <v>16379.76428571429</v>
      </c>
      <c r="EZ131">
        <v>42.80549999999999</v>
      </c>
      <c r="FA131">
        <v>44.55757142857141</v>
      </c>
      <c r="FB131">
        <v>43.35471428571428</v>
      </c>
      <c r="FC131">
        <v>43.65375</v>
      </c>
      <c r="FD131">
        <v>43.4575</v>
      </c>
      <c r="FE131">
        <v>1955.121071428571</v>
      </c>
      <c r="FF131">
        <v>39.89000000000001</v>
      </c>
      <c r="FG131">
        <v>0</v>
      </c>
      <c r="FH131">
        <v>1686162087.8</v>
      </c>
      <c r="FI131">
        <v>0</v>
      </c>
      <c r="FJ131">
        <v>33.49048671706968</v>
      </c>
      <c r="FK131">
        <v>0.3725337652348665</v>
      </c>
      <c r="FL131">
        <v>-57.79427241122911</v>
      </c>
      <c r="FM131">
        <v>33126.77435729649</v>
      </c>
      <c r="FN131">
        <v>15</v>
      </c>
      <c r="FO131">
        <v>1686237652.1</v>
      </c>
      <c r="FP131" t="s">
        <v>431</v>
      </c>
      <c r="FQ131">
        <v>1686237637.6</v>
      </c>
      <c r="FR131">
        <v>1686237652.1</v>
      </c>
      <c r="FS131">
        <v>1</v>
      </c>
      <c r="FT131">
        <v>0.184</v>
      </c>
      <c r="FU131">
        <v>-0.079</v>
      </c>
      <c r="FV131">
        <v>-1.228</v>
      </c>
      <c r="FW131">
        <v>-0.379</v>
      </c>
      <c r="FX131">
        <v>962</v>
      </c>
      <c r="FY131">
        <v>1</v>
      </c>
      <c r="FZ131">
        <v>0.05</v>
      </c>
      <c r="GA131">
        <v>0.15</v>
      </c>
      <c r="GB131">
        <v>-5.118845521201679</v>
      </c>
      <c r="GC131">
        <v>-0.03503509144463608</v>
      </c>
      <c r="GD131">
        <v>34.14137266706059</v>
      </c>
      <c r="GE131">
        <v>1</v>
      </c>
      <c r="GF131">
        <v>0.875834790292642</v>
      </c>
      <c r="GG131">
        <v>0.003276088951981441</v>
      </c>
      <c r="GH131">
        <v>0.658142510659774</v>
      </c>
      <c r="GI131">
        <v>1</v>
      </c>
      <c r="GJ131">
        <v>2</v>
      </c>
      <c r="GK131">
        <v>2</v>
      </c>
      <c r="GL131" t="s">
        <v>432</v>
      </c>
      <c r="GM131">
        <v>3.10188</v>
      </c>
      <c r="GN131">
        <v>2.75798</v>
      </c>
      <c r="GO131">
        <v>0.19642</v>
      </c>
      <c r="GP131">
        <v>0.199688</v>
      </c>
      <c r="GQ131">
        <v>0.09369570000000001</v>
      </c>
      <c r="GR131">
        <v>0.0892519</v>
      </c>
      <c r="GS131">
        <v>20623.3</v>
      </c>
      <c r="GT131">
        <v>20196.4</v>
      </c>
      <c r="GU131">
        <v>26219.8</v>
      </c>
      <c r="GV131">
        <v>25585.1</v>
      </c>
      <c r="GW131">
        <v>38146.9</v>
      </c>
      <c r="GX131">
        <v>35321.3</v>
      </c>
      <c r="GY131">
        <v>45848.7</v>
      </c>
      <c r="GZ131">
        <v>41951</v>
      </c>
      <c r="HA131">
        <v>1.85968</v>
      </c>
      <c r="HB131">
        <v>1.78975</v>
      </c>
      <c r="HC131">
        <v>0.0268444</v>
      </c>
      <c r="HD131">
        <v>0</v>
      </c>
      <c r="HE131">
        <v>27.5596</v>
      </c>
      <c r="HF131">
        <v>999.9</v>
      </c>
      <c r="HG131">
        <v>32.6</v>
      </c>
      <c r="HH131">
        <v>39.3</v>
      </c>
      <c r="HI131">
        <v>25.7767</v>
      </c>
      <c r="HJ131">
        <v>62.2779</v>
      </c>
      <c r="HK131">
        <v>27.9728</v>
      </c>
      <c r="HL131">
        <v>1</v>
      </c>
      <c r="HM131">
        <v>0.345777</v>
      </c>
      <c r="HN131">
        <v>3.77676</v>
      </c>
      <c r="HO131">
        <v>20.2645</v>
      </c>
      <c r="HP131">
        <v>5.21085</v>
      </c>
      <c r="HQ131">
        <v>11.98</v>
      </c>
      <c r="HR131">
        <v>4.9632</v>
      </c>
      <c r="HS131">
        <v>3.27397</v>
      </c>
      <c r="HT131">
        <v>9999</v>
      </c>
      <c r="HU131">
        <v>9999</v>
      </c>
      <c r="HV131">
        <v>9999</v>
      </c>
      <c r="HW131">
        <v>63.1</v>
      </c>
      <c r="HX131">
        <v>1.86392</v>
      </c>
      <c r="HY131">
        <v>1.86015</v>
      </c>
      <c r="HZ131">
        <v>1.85843</v>
      </c>
      <c r="IA131">
        <v>1.85975</v>
      </c>
      <c r="IB131">
        <v>1.85975</v>
      </c>
      <c r="IC131">
        <v>1.85836</v>
      </c>
      <c r="ID131">
        <v>1.85745</v>
      </c>
      <c r="IE131">
        <v>1.85231</v>
      </c>
      <c r="IF131">
        <v>0</v>
      </c>
      <c r="IG131">
        <v>0</v>
      </c>
      <c r="IH131">
        <v>0</v>
      </c>
      <c r="II131">
        <v>0</v>
      </c>
      <c r="IJ131" t="s">
        <v>433</v>
      </c>
      <c r="IK131" t="s">
        <v>434</v>
      </c>
      <c r="IL131" t="s">
        <v>435</v>
      </c>
      <c r="IM131" t="s">
        <v>435</v>
      </c>
      <c r="IN131" t="s">
        <v>435</v>
      </c>
      <c r="IO131" t="s">
        <v>435</v>
      </c>
      <c r="IP131">
        <v>0</v>
      </c>
      <c r="IQ131">
        <v>100</v>
      </c>
      <c r="IR131">
        <v>100</v>
      </c>
      <c r="IS131">
        <v>-2.17</v>
      </c>
      <c r="IT131">
        <v>-0.419</v>
      </c>
      <c r="IU131">
        <v>-0.978965299820194</v>
      </c>
      <c r="IV131">
        <v>-0.0009990091014681097</v>
      </c>
      <c r="IW131">
        <v>2.104149348677739E-07</v>
      </c>
      <c r="IX131">
        <v>-7.744919442628664E-11</v>
      </c>
      <c r="IY131">
        <v>-0.2997322961878402</v>
      </c>
      <c r="IZ131">
        <v>-0.02716134682049196</v>
      </c>
      <c r="JA131">
        <v>0.00140419417660109</v>
      </c>
      <c r="JB131">
        <v>-1.682636133130545E-05</v>
      </c>
      <c r="JC131">
        <v>3</v>
      </c>
      <c r="JD131">
        <v>2001</v>
      </c>
      <c r="JE131">
        <v>1</v>
      </c>
      <c r="JF131">
        <v>25</v>
      </c>
      <c r="JG131">
        <v>-1259.2</v>
      </c>
      <c r="JH131">
        <v>-1259.4</v>
      </c>
      <c r="JI131">
        <v>3.10181</v>
      </c>
      <c r="JJ131">
        <v>2.62329</v>
      </c>
      <c r="JK131">
        <v>1.49658</v>
      </c>
      <c r="JL131">
        <v>2.38281</v>
      </c>
      <c r="JM131">
        <v>1.54785</v>
      </c>
      <c r="JN131">
        <v>2.4646</v>
      </c>
      <c r="JO131">
        <v>41.9538</v>
      </c>
      <c r="JP131">
        <v>14.3684</v>
      </c>
      <c r="JQ131">
        <v>18</v>
      </c>
      <c r="JR131">
        <v>494.338</v>
      </c>
      <c r="JS131">
        <v>463.769</v>
      </c>
      <c r="JT131">
        <v>23.1068</v>
      </c>
      <c r="JU131">
        <v>31.4808</v>
      </c>
      <c r="JV131">
        <v>30.0007</v>
      </c>
      <c r="JW131">
        <v>31.4787</v>
      </c>
      <c r="JX131">
        <v>31.4211</v>
      </c>
      <c r="JY131">
        <v>62.3771</v>
      </c>
      <c r="JZ131">
        <v>26.2438</v>
      </c>
      <c r="KA131">
        <v>0</v>
      </c>
      <c r="KB131">
        <v>23.1008</v>
      </c>
      <c r="KC131">
        <v>1457.69</v>
      </c>
      <c r="KD131">
        <v>18.1715</v>
      </c>
      <c r="KE131">
        <v>100.194</v>
      </c>
      <c r="KF131">
        <v>99.79470000000001</v>
      </c>
    </row>
    <row r="132" spans="1:292">
      <c r="A132">
        <v>112</v>
      </c>
      <c r="B132">
        <v>1686162092.6</v>
      </c>
      <c r="C132">
        <v>1727.099999904633</v>
      </c>
      <c r="D132" t="s">
        <v>657</v>
      </c>
      <c r="E132" t="s">
        <v>658</v>
      </c>
      <c r="F132">
        <v>5</v>
      </c>
      <c r="G132" t="s">
        <v>428</v>
      </c>
      <c r="H132">
        <v>1686162085.1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K132*DK132*100.0/(AV132*EE132),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K132*DK132*100.0/(AV132*EE132),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1468.841568625459</v>
      </c>
      <c r="AJ132">
        <v>1438.777151515151</v>
      </c>
      <c r="AK132">
        <v>3.382865628962474</v>
      </c>
      <c r="AL132">
        <v>66.65959030394622</v>
      </c>
      <c r="AM132">
        <f>(AO132 - AN132 + DX132*1E3/(8.314*(DZ132+273.15)) * AQ132/DW132 * AP132) * DW132/(100*DK132) * 1000/(1000 - AO132)</f>
        <v>0</v>
      </c>
      <c r="AN132">
        <v>18.21346780624238</v>
      </c>
      <c r="AO132">
        <v>19.21727818181818</v>
      </c>
      <c r="AP132">
        <v>-5.852924169261569E-05</v>
      </c>
      <c r="AQ132">
        <v>105.1270775011947</v>
      </c>
      <c r="AR132">
        <v>0</v>
      </c>
      <c r="AS132">
        <v>0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429</v>
      </c>
      <c r="AX132" t="s">
        <v>429</v>
      </c>
      <c r="AY132">
        <v>0</v>
      </c>
      <c r="AZ132">
        <v>0</v>
      </c>
      <c r="BA132">
        <f>1-AY132/AZ132</f>
        <v>0</v>
      </c>
      <c r="BB132">
        <v>0</v>
      </c>
      <c r="BC132" t="s">
        <v>429</v>
      </c>
      <c r="BD132" t="s">
        <v>429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429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1.65</v>
      </c>
      <c r="DL132">
        <v>0.5</v>
      </c>
      <c r="DM132" t="s">
        <v>430</v>
      </c>
      <c r="DN132">
        <v>2</v>
      </c>
      <c r="DO132" t="b">
        <v>1</v>
      </c>
      <c r="DP132">
        <v>1686162085.1</v>
      </c>
      <c r="DQ132">
        <v>1387.681111111111</v>
      </c>
      <c r="DR132">
        <v>1427.605185185185</v>
      </c>
      <c r="DS132">
        <v>19.22027777777777</v>
      </c>
      <c r="DT132">
        <v>18.20887777777778</v>
      </c>
      <c r="DU132">
        <v>1389.84962962963</v>
      </c>
      <c r="DV132">
        <v>19.63929629629629</v>
      </c>
      <c r="DW132">
        <v>500.0095555555556</v>
      </c>
      <c r="DX132">
        <v>90.31944074074073</v>
      </c>
      <c r="DY132">
        <v>0.09999730370370372</v>
      </c>
      <c r="DZ132">
        <v>26.81616296296296</v>
      </c>
      <c r="EA132">
        <v>28.01297037037037</v>
      </c>
      <c r="EB132">
        <v>999.9000000000001</v>
      </c>
      <c r="EC132">
        <v>0</v>
      </c>
      <c r="ED132">
        <v>0</v>
      </c>
      <c r="EE132">
        <v>9997.077407407407</v>
      </c>
      <c r="EF132">
        <v>0</v>
      </c>
      <c r="EG132">
        <v>1162.431111111111</v>
      </c>
      <c r="EH132">
        <v>-39.92476666666667</v>
      </c>
      <c r="EI132">
        <v>1414.875925925926</v>
      </c>
      <c r="EJ132">
        <v>1454.081851851852</v>
      </c>
      <c r="EK132">
        <v>1.011402962962963</v>
      </c>
      <c r="EL132">
        <v>1427.605185185185</v>
      </c>
      <c r="EM132">
        <v>18.20887777777778</v>
      </c>
      <c r="EN132">
        <v>1.735966666666667</v>
      </c>
      <c r="EO132">
        <v>1.644615555555556</v>
      </c>
      <c r="EP132">
        <v>15.22182592592593</v>
      </c>
      <c r="EQ132">
        <v>14.38331851851852</v>
      </c>
      <c r="ER132">
        <v>2000.008148148148</v>
      </c>
      <c r="ES132">
        <v>0.9800045555555555</v>
      </c>
      <c r="ET132">
        <v>0.01999554074074075</v>
      </c>
      <c r="EU132">
        <v>0</v>
      </c>
      <c r="EV132">
        <v>178.7148888888889</v>
      </c>
      <c r="EW132">
        <v>5.00078</v>
      </c>
      <c r="EX132">
        <v>5641.318888888888</v>
      </c>
      <c r="EY132">
        <v>16379.72962962963</v>
      </c>
      <c r="EZ132">
        <v>42.81214814814813</v>
      </c>
      <c r="FA132">
        <v>44.56899999999999</v>
      </c>
      <c r="FB132">
        <v>43.33777777777777</v>
      </c>
      <c r="FC132">
        <v>43.65248148148148</v>
      </c>
      <c r="FD132">
        <v>43.47437037037036</v>
      </c>
      <c r="FE132">
        <v>1955.118148148148</v>
      </c>
      <c r="FF132">
        <v>39.89000000000001</v>
      </c>
      <c r="FG132">
        <v>0</v>
      </c>
      <c r="FH132">
        <v>1686162092.6</v>
      </c>
      <c r="FI132">
        <v>0</v>
      </c>
      <c r="FJ132">
        <v>33.56616726597615</v>
      </c>
      <c r="FK132">
        <v>0.3734263458174089</v>
      </c>
      <c r="FL132">
        <v>-57.97037193314053</v>
      </c>
      <c r="FM132">
        <v>33112.45132460426</v>
      </c>
      <c r="FN132">
        <v>15</v>
      </c>
      <c r="FO132">
        <v>1686237652.1</v>
      </c>
      <c r="FP132" t="s">
        <v>431</v>
      </c>
      <c r="FQ132">
        <v>1686237637.6</v>
      </c>
      <c r="FR132">
        <v>1686237652.1</v>
      </c>
      <c r="FS132">
        <v>1</v>
      </c>
      <c r="FT132">
        <v>0.184</v>
      </c>
      <c r="FU132">
        <v>-0.079</v>
      </c>
      <c r="FV132">
        <v>-1.228</v>
      </c>
      <c r="FW132">
        <v>-0.379</v>
      </c>
      <c r="FX132">
        <v>962</v>
      </c>
      <c r="FY132">
        <v>1</v>
      </c>
      <c r="FZ132">
        <v>0.05</v>
      </c>
      <c r="GA132">
        <v>0.15</v>
      </c>
      <c r="GB132">
        <v>-5.135670532853239</v>
      </c>
      <c r="GC132">
        <v>-0.03522399082331096</v>
      </c>
      <c r="GD132">
        <v>34.14156674417211</v>
      </c>
      <c r="GE132">
        <v>1</v>
      </c>
      <c r="GF132">
        <v>0.8758989721686833</v>
      </c>
      <c r="GG132">
        <v>0.003275439105047647</v>
      </c>
      <c r="GH132">
        <v>0.6579886463362661</v>
      </c>
      <c r="GI132">
        <v>1</v>
      </c>
      <c r="GJ132">
        <v>2</v>
      </c>
      <c r="GK132">
        <v>2</v>
      </c>
      <c r="GL132" t="s">
        <v>432</v>
      </c>
      <c r="GM132">
        <v>3.10198</v>
      </c>
      <c r="GN132">
        <v>2.75792</v>
      </c>
      <c r="GO132">
        <v>0.197823</v>
      </c>
      <c r="GP132">
        <v>0.20106</v>
      </c>
      <c r="GQ132">
        <v>0.0936826</v>
      </c>
      <c r="GR132">
        <v>0.08926630000000001</v>
      </c>
      <c r="GS132">
        <v>20587</v>
      </c>
      <c r="GT132">
        <v>20161.5</v>
      </c>
      <c r="GU132">
        <v>26219.5</v>
      </c>
      <c r="GV132">
        <v>25584.7</v>
      </c>
      <c r="GW132">
        <v>38147.2</v>
      </c>
      <c r="GX132">
        <v>35320.5</v>
      </c>
      <c r="GY132">
        <v>45848.2</v>
      </c>
      <c r="GZ132">
        <v>41950.6</v>
      </c>
      <c r="HA132">
        <v>1.85963</v>
      </c>
      <c r="HB132">
        <v>1.7899</v>
      </c>
      <c r="HC132">
        <v>0.0270605</v>
      </c>
      <c r="HD132">
        <v>0</v>
      </c>
      <c r="HE132">
        <v>27.563</v>
      </c>
      <c r="HF132">
        <v>999.9</v>
      </c>
      <c r="HG132">
        <v>32.6</v>
      </c>
      <c r="HH132">
        <v>39.3</v>
      </c>
      <c r="HI132">
        <v>25.7723</v>
      </c>
      <c r="HJ132">
        <v>62.1979</v>
      </c>
      <c r="HK132">
        <v>27.8245</v>
      </c>
      <c r="HL132">
        <v>1</v>
      </c>
      <c r="HM132">
        <v>0.346164</v>
      </c>
      <c r="HN132">
        <v>3.75084</v>
      </c>
      <c r="HO132">
        <v>20.2654</v>
      </c>
      <c r="HP132">
        <v>5.2116</v>
      </c>
      <c r="HQ132">
        <v>11.98</v>
      </c>
      <c r="HR132">
        <v>4.9634</v>
      </c>
      <c r="HS132">
        <v>3.274</v>
      </c>
      <c r="HT132">
        <v>9999</v>
      </c>
      <c r="HU132">
        <v>9999</v>
      </c>
      <c r="HV132">
        <v>9999</v>
      </c>
      <c r="HW132">
        <v>63.1</v>
      </c>
      <c r="HX132">
        <v>1.86393</v>
      </c>
      <c r="HY132">
        <v>1.86016</v>
      </c>
      <c r="HZ132">
        <v>1.8584</v>
      </c>
      <c r="IA132">
        <v>1.85974</v>
      </c>
      <c r="IB132">
        <v>1.85978</v>
      </c>
      <c r="IC132">
        <v>1.85837</v>
      </c>
      <c r="ID132">
        <v>1.85745</v>
      </c>
      <c r="IE132">
        <v>1.85233</v>
      </c>
      <c r="IF132">
        <v>0</v>
      </c>
      <c r="IG132">
        <v>0</v>
      </c>
      <c r="IH132">
        <v>0</v>
      </c>
      <c r="II132">
        <v>0</v>
      </c>
      <c r="IJ132" t="s">
        <v>433</v>
      </c>
      <c r="IK132" t="s">
        <v>434</v>
      </c>
      <c r="IL132" t="s">
        <v>435</v>
      </c>
      <c r="IM132" t="s">
        <v>435</v>
      </c>
      <c r="IN132" t="s">
        <v>435</v>
      </c>
      <c r="IO132" t="s">
        <v>435</v>
      </c>
      <c r="IP132">
        <v>0</v>
      </c>
      <c r="IQ132">
        <v>100</v>
      </c>
      <c r="IR132">
        <v>100</v>
      </c>
      <c r="IS132">
        <v>-2.19</v>
      </c>
      <c r="IT132">
        <v>-0.4191</v>
      </c>
      <c r="IU132">
        <v>-0.978965299820194</v>
      </c>
      <c r="IV132">
        <v>-0.0009990091014681097</v>
      </c>
      <c r="IW132">
        <v>2.104149348677739E-07</v>
      </c>
      <c r="IX132">
        <v>-7.744919442628664E-11</v>
      </c>
      <c r="IY132">
        <v>-0.2997322961878402</v>
      </c>
      <c r="IZ132">
        <v>-0.02716134682049196</v>
      </c>
      <c r="JA132">
        <v>0.00140419417660109</v>
      </c>
      <c r="JB132">
        <v>-1.682636133130545E-05</v>
      </c>
      <c r="JC132">
        <v>3</v>
      </c>
      <c r="JD132">
        <v>2001</v>
      </c>
      <c r="JE132">
        <v>1</v>
      </c>
      <c r="JF132">
        <v>25</v>
      </c>
      <c r="JG132">
        <v>-1259.1</v>
      </c>
      <c r="JH132">
        <v>-1259.3</v>
      </c>
      <c r="JI132">
        <v>3.13354</v>
      </c>
      <c r="JJ132">
        <v>2.63062</v>
      </c>
      <c r="JK132">
        <v>1.49658</v>
      </c>
      <c r="JL132">
        <v>2.38403</v>
      </c>
      <c r="JM132">
        <v>1.54907</v>
      </c>
      <c r="JN132">
        <v>2.39136</v>
      </c>
      <c r="JO132">
        <v>41.9538</v>
      </c>
      <c r="JP132">
        <v>14.3509</v>
      </c>
      <c r="JQ132">
        <v>18</v>
      </c>
      <c r="JR132">
        <v>494.343</v>
      </c>
      <c r="JS132">
        <v>463.905</v>
      </c>
      <c r="JT132">
        <v>23.0924</v>
      </c>
      <c r="JU132">
        <v>31.487</v>
      </c>
      <c r="JV132">
        <v>30.0005</v>
      </c>
      <c r="JW132">
        <v>31.4835</v>
      </c>
      <c r="JX132">
        <v>31.4266</v>
      </c>
      <c r="JY132">
        <v>62.9177</v>
      </c>
      <c r="JZ132">
        <v>26.2438</v>
      </c>
      <c r="KA132">
        <v>0</v>
      </c>
      <c r="KB132">
        <v>23.0933</v>
      </c>
      <c r="KC132">
        <v>1471.2</v>
      </c>
      <c r="KD132">
        <v>18.1715</v>
      </c>
      <c r="KE132">
        <v>100.193</v>
      </c>
      <c r="KF132">
        <v>99.7936</v>
      </c>
    </row>
    <row r="133" spans="1:292">
      <c r="A133">
        <v>113</v>
      </c>
      <c r="B133">
        <v>1686162097.6</v>
      </c>
      <c r="C133">
        <v>1732.099999904633</v>
      </c>
      <c r="D133" t="s">
        <v>659</v>
      </c>
      <c r="E133" t="s">
        <v>660</v>
      </c>
      <c r="F133">
        <v>5</v>
      </c>
      <c r="G133" t="s">
        <v>428</v>
      </c>
      <c r="H133">
        <v>1686162089.814285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K133*DK133*100.0/(AV133*EE133),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K133*DK133*100.0/(AV133*EE133),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1486.2027693397</v>
      </c>
      <c r="AJ133">
        <v>1455.764424242423</v>
      </c>
      <c r="AK133">
        <v>3.402677187844776</v>
      </c>
      <c r="AL133">
        <v>66.65959030394622</v>
      </c>
      <c r="AM133">
        <f>(AO133 - AN133 + DX133*1E3/(8.314*(DZ133+273.15)) * AQ133/DW133 * AP133) * DW133/(100*DK133) * 1000/(1000 - AO133)</f>
        <v>0</v>
      </c>
      <c r="AN133">
        <v>18.21563024898467</v>
      </c>
      <c r="AO133">
        <v>19.21785939393939</v>
      </c>
      <c r="AP133">
        <v>1.107152644198341E-05</v>
      </c>
      <c r="AQ133">
        <v>105.1270775011947</v>
      </c>
      <c r="AR133">
        <v>0</v>
      </c>
      <c r="AS133">
        <v>0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429</v>
      </c>
      <c r="AX133" t="s">
        <v>429</v>
      </c>
      <c r="AY133">
        <v>0</v>
      </c>
      <c r="AZ133">
        <v>0</v>
      </c>
      <c r="BA133">
        <f>1-AY133/AZ133</f>
        <v>0</v>
      </c>
      <c r="BB133">
        <v>0</v>
      </c>
      <c r="BC133" t="s">
        <v>429</v>
      </c>
      <c r="BD133" t="s">
        <v>429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429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1.65</v>
      </c>
      <c r="DL133">
        <v>0.5</v>
      </c>
      <c r="DM133" t="s">
        <v>430</v>
      </c>
      <c r="DN133">
        <v>2</v>
      </c>
      <c r="DO133" t="b">
        <v>1</v>
      </c>
      <c r="DP133">
        <v>1686162089.814285</v>
      </c>
      <c r="DQ133">
        <v>1403.472857142857</v>
      </c>
      <c r="DR133">
        <v>1443.371071428571</v>
      </c>
      <c r="DS133">
        <v>19.21940357142857</v>
      </c>
      <c r="DT133">
        <v>18.21252857142857</v>
      </c>
      <c r="DU133">
        <v>1405.654285714286</v>
      </c>
      <c r="DV133">
        <v>19.63842500000001</v>
      </c>
      <c r="DW133">
        <v>500.0293214285713</v>
      </c>
      <c r="DX133">
        <v>90.31924285714285</v>
      </c>
      <c r="DY133">
        <v>0.1000588357142857</v>
      </c>
      <c r="DZ133">
        <v>26.81325714285715</v>
      </c>
      <c r="EA133">
        <v>28.00281428571429</v>
      </c>
      <c r="EB133">
        <v>999.9000000000002</v>
      </c>
      <c r="EC133">
        <v>0</v>
      </c>
      <c r="ED133">
        <v>0</v>
      </c>
      <c r="EE133">
        <v>9990.485357142856</v>
      </c>
      <c r="EF133">
        <v>0</v>
      </c>
      <c r="EG133">
        <v>1162.848571428571</v>
      </c>
      <c r="EH133">
        <v>-39.89877142857143</v>
      </c>
      <c r="EI133">
        <v>1430.975</v>
      </c>
      <c r="EJ133">
        <v>1470.145357142857</v>
      </c>
      <c r="EK133">
        <v>1.006877678571428</v>
      </c>
      <c r="EL133">
        <v>1443.371071428571</v>
      </c>
      <c r="EM133">
        <v>18.21252857142857</v>
      </c>
      <c r="EN133">
        <v>1.735883214285714</v>
      </c>
      <c r="EO133">
        <v>1.6449425</v>
      </c>
      <c r="EP133">
        <v>15.22107857142857</v>
      </c>
      <c r="EQ133">
        <v>14.38637857142857</v>
      </c>
      <c r="ER133">
        <v>2000.007857142857</v>
      </c>
      <c r="ES133">
        <v>0.9800046071428571</v>
      </c>
      <c r="ET133">
        <v>0.01999548928571429</v>
      </c>
      <c r="EU133">
        <v>0</v>
      </c>
      <c r="EV133">
        <v>178.7755357142858</v>
      </c>
      <c r="EW133">
        <v>5.00078</v>
      </c>
      <c r="EX133">
        <v>5642.806785714286</v>
      </c>
      <c r="EY133">
        <v>16379.71785714286</v>
      </c>
      <c r="EZ133">
        <v>42.82557142857142</v>
      </c>
      <c r="FA133">
        <v>44.56874999999997</v>
      </c>
      <c r="FB133">
        <v>43.35692857142858</v>
      </c>
      <c r="FC133">
        <v>43.66714285714285</v>
      </c>
      <c r="FD133">
        <v>43.4685357142857</v>
      </c>
      <c r="FE133">
        <v>1955.117857142857</v>
      </c>
      <c r="FF133">
        <v>39.89000000000001</v>
      </c>
      <c r="FG133">
        <v>0</v>
      </c>
      <c r="FH133">
        <v>1686162098</v>
      </c>
      <c r="FI133">
        <v>0</v>
      </c>
      <c r="FJ133">
        <v>33.65132524088542</v>
      </c>
      <c r="FK133">
        <v>0.3744306869949647</v>
      </c>
      <c r="FL133">
        <v>-58.16800791898873</v>
      </c>
      <c r="FM133">
        <v>33096.36970859375</v>
      </c>
      <c r="FN133">
        <v>15</v>
      </c>
      <c r="FO133">
        <v>1686237652.1</v>
      </c>
      <c r="FP133" t="s">
        <v>431</v>
      </c>
      <c r="FQ133">
        <v>1686237637.6</v>
      </c>
      <c r="FR133">
        <v>1686237652.1</v>
      </c>
      <c r="FS133">
        <v>1</v>
      </c>
      <c r="FT133">
        <v>0.184</v>
      </c>
      <c r="FU133">
        <v>-0.079</v>
      </c>
      <c r="FV133">
        <v>-1.228</v>
      </c>
      <c r="FW133">
        <v>-0.379</v>
      </c>
      <c r="FX133">
        <v>962</v>
      </c>
      <c r="FY133">
        <v>1</v>
      </c>
      <c r="FZ133">
        <v>0.05</v>
      </c>
      <c r="GA133">
        <v>0.15</v>
      </c>
      <c r="GB133">
        <v>-5.156323195056518</v>
      </c>
      <c r="GC133">
        <v>-0.03545598193822067</v>
      </c>
      <c r="GD133">
        <v>34.14190477079866</v>
      </c>
      <c r="GE133">
        <v>1</v>
      </c>
      <c r="GF133">
        <v>0.8759743070148782</v>
      </c>
      <c r="GG133">
        <v>0.003274606882164799</v>
      </c>
      <c r="GH133">
        <v>0.6578001405052156</v>
      </c>
      <c r="GI133">
        <v>1</v>
      </c>
      <c r="GJ133">
        <v>2</v>
      </c>
      <c r="GK133">
        <v>2</v>
      </c>
      <c r="GL133" t="s">
        <v>432</v>
      </c>
      <c r="GM133">
        <v>3.10194</v>
      </c>
      <c r="GN133">
        <v>2.75778</v>
      </c>
      <c r="GO133">
        <v>0.19921</v>
      </c>
      <c r="GP133">
        <v>0.202409</v>
      </c>
      <c r="GQ133">
        <v>0.09368070000000001</v>
      </c>
      <c r="GR133">
        <v>0.0892819</v>
      </c>
      <c r="GS133">
        <v>20551.1</v>
      </c>
      <c r="GT133">
        <v>20127.4</v>
      </c>
      <c r="GU133">
        <v>26219.2</v>
      </c>
      <c r="GV133">
        <v>25584.7</v>
      </c>
      <c r="GW133">
        <v>38147.2</v>
      </c>
      <c r="GX133">
        <v>35319.9</v>
      </c>
      <c r="GY133">
        <v>45847.8</v>
      </c>
      <c r="GZ133">
        <v>41950.3</v>
      </c>
      <c r="HA133">
        <v>1.85947</v>
      </c>
      <c r="HB133">
        <v>1.7898</v>
      </c>
      <c r="HC133">
        <v>0.0257939</v>
      </c>
      <c r="HD133">
        <v>0</v>
      </c>
      <c r="HE133">
        <v>27.5648</v>
      </c>
      <c r="HF133">
        <v>999.9</v>
      </c>
      <c r="HG133">
        <v>32.6</v>
      </c>
      <c r="HH133">
        <v>39.3</v>
      </c>
      <c r="HI133">
        <v>25.7772</v>
      </c>
      <c r="HJ133">
        <v>62.1779</v>
      </c>
      <c r="HK133">
        <v>28.0208</v>
      </c>
      <c r="HL133">
        <v>1</v>
      </c>
      <c r="HM133">
        <v>0.346568</v>
      </c>
      <c r="HN133">
        <v>3.7504</v>
      </c>
      <c r="HO133">
        <v>20.2651</v>
      </c>
      <c r="HP133">
        <v>5.2104</v>
      </c>
      <c r="HQ133">
        <v>11.98</v>
      </c>
      <c r="HR133">
        <v>4.963</v>
      </c>
      <c r="HS133">
        <v>3.2738</v>
      </c>
      <c r="HT133">
        <v>9999</v>
      </c>
      <c r="HU133">
        <v>9999</v>
      </c>
      <c r="HV133">
        <v>9999</v>
      </c>
      <c r="HW133">
        <v>63.1</v>
      </c>
      <c r="HX133">
        <v>1.86396</v>
      </c>
      <c r="HY133">
        <v>1.86017</v>
      </c>
      <c r="HZ133">
        <v>1.8584</v>
      </c>
      <c r="IA133">
        <v>1.85978</v>
      </c>
      <c r="IB133">
        <v>1.85977</v>
      </c>
      <c r="IC133">
        <v>1.85837</v>
      </c>
      <c r="ID133">
        <v>1.85745</v>
      </c>
      <c r="IE133">
        <v>1.85236</v>
      </c>
      <c r="IF133">
        <v>0</v>
      </c>
      <c r="IG133">
        <v>0</v>
      </c>
      <c r="IH133">
        <v>0</v>
      </c>
      <c r="II133">
        <v>0</v>
      </c>
      <c r="IJ133" t="s">
        <v>433</v>
      </c>
      <c r="IK133" t="s">
        <v>434</v>
      </c>
      <c r="IL133" t="s">
        <v>435</v>
      </c>
      <c r="IM133" t="s">
        <v>435</v>
      </c>
      <c r="IN133" t="s">
        <v>435</v>
      </c>
      <c r="IO133" t="s">
        <v>435</v>
      </c>
      <c r="IP133">
        <v>0</v>
      </c>
      <c r="IQ133">
        <v>100</v>
      </c>
      <c r="IR133">
        <v>100</v>
      </c>
      <c r="IS133">
        <v>-2.21</v>
      </c>
      <c r="IT133">
        <v>-0.4191</v>
      </c>
      <c r="IU133">
        <v>-0.978965299820194</v>
      </c>
      <c r="IV133">
        <v>-0.0009990091014681097</v>
      </c>
      <c r="IW133">
        <v>2.104149348677739E-07</v>
      </c>
      <c r="IX133">
        <v>-7.744919442628664E-11</v>
      </c>
      <c r="IY133">
        <v>-0.2997322961878402</v>
      </c>
      <c r="IZ133">
        <v>-0.02716134682049196</v>
      </c>
      <c r="JA133">
        <v>0.00140419417660109</v>
      </c>
      <c r="JB133">
        <v>-1.682636133130545E-05</v>
      </c>
      <c r="JC133">
        <v>3</v>
      </c>
      <c r="JD133">
        <v>2001</v>
      </c>
      <c r="JE133">
        <v>1</v>
      </c>
      <c r="JF133">
        <v>25</v>
      </c>
      <c r="JG133">
        <v>-1259</v>
      </c>
      <c r="JH133">
        <v>-1259.2</v>
      </c>
      <c r="JI133">
        <v>3.15918</v>
      </c>
      <c r="JJ133">
        <v>2.62207</v>
      </c>
      <c r="JK133">
        <v>1.49658</v>
      </c>
      <c r="JL133">
        <v>2.38403</v>
      </c>
      <c r="JM133">
        <v>1.54785</v>
      </c>
      <c r="JN133">
        <v>2.4353</v>
      </c>
      <c r="JO133">
        <v>41.9538</v>
      </c>
      <c r="JP133">
        <v>14.3597</v>
      </c>
      <c r="JQ133">
        <v>18</v>
      </c>
      <c r="JR133">
        <v>494.284</v>
      </c>
      <c r="JS133">
        <v>463.877</v>
      </c>
      <c r="JT133">
        <v>23.0862</v>
      </c>
      <c r="JU133">
        <v>31.4925</v>
      </c>
      <c r="JV133">
        <v>30.0005</v>
      </c>
      <c r="JW133">
        <v>31.4877</v>
      </c>
      <c r="JX133">
        <v>31.4313</v>
      </c>
      <c r="JY133">
        <v>63.5306</v>
      </c>
      <c r="JZ133">
        <v>26.2438</v>
      </c>
      <c r="KA133">
        <v>0</v>
      </c>
      <c r="KB133">
        <v>23.0866</v>
      </c>
      <c r="KC133">
        <v>1491.35</v>
      </c>
      <c r="KD133">
        <v>18.1715</v>
      </c>
      <c r="KE133">
        <v>100.192</v>
      </c>
      <c r="KF133">
        <v>99.7932</v>
      </c>
    </row>
    <row r="134" spans="1:292">
      <c r="A134">
        <v>114</v>
      </c>
      <c r="B134">
        <v>1686162102.6</v>
      </c>
      <c r="C134">
        <v>1737.099999904633</v>
      </c>
      <c r="D134" t="s">
        <v>661</v>
      </c>
      <c r="E134" t="s">
        <v>662</v>
      </c>
      <c r="F134">
        <v>5</v>
      </c>
      <c r="G134" t="s">
        <v>428</v>
      </c>
      <c r="H134">
        <v>1686162095.1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K134*DK134*100.0/(AV134*EE134),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K134*DK134*100.0/(AV134*EE134),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1503.041167201103</v>
      </c>
      <c r="AJ134">
        <v>1472.717090909091</v>
      </c>
      <c r="AK134">
        <v>3.400920115036847</v>
      </c>
      <c r="AL134">
        <v>66.65959030394622</v>
      </c>
      <c r="AM134">
        <f>(AO134 - AN134 + DX134*1E3/(8.314*(DZ134+273.15)) * AQ134/DW134 * AP134) * DW134/(100*DK134) * 1000/(1000 - AO134)</f>
        <v>0</v>
      </c>
      <c r="AN134">
        <v>18.22259358212374</v>
      </c>
      <c r="AO134">
        <v>19.21939515151515</v>
      </c>
      <c r="AP134">
        <v>2.46843243520838E-05</v>
      </c>
      <c r="AQ134">
        <v>105.1270775011947</v>
      </c>
      <c r="AR134">
        <v>0</v>
      </c>
      <c r="AS134">
        <v>0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429</v>
      </c>
      <c r="AX134" t="s">
        <v>429</v>
      </c>
      <c r="AY134">
        <v>0</v>
      </c>
      <c r="AZ134">
        <v>0</v>
      </c>
      <c r="BA134">
        <f>1-AY134/AZ134</f>
        <v>0</v>
      </c>
      <c r="BB134">
        <v>0</v>
      </c>
      <c r="BC134" t="s">
        <v>429</v>
      </c>
      <c r="BD134" t="s">
        <v>429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429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1.65</v>
      </c>
      <c r="DL134">
        <v>0.5</v>
      </c>
      <c r="DM134" t="s">
        <v>430</v>
      </c>
      <c r="DN134">
        <v>2</v>
      </c>
      <c r="DO134" t="b">
        <v>1</v>
      </c>
      <c r="DP134">
        <v>1686162095.1</v>
      </c>
      <c r="DQ134">
        <v>1421.112592592593</v>
      </c>
      <c r="DR134">
        <v>1460.933333333333</v>
      </c>
      <c r="DS134">
        <v>19.21841851851852</v>
      </c>
      <c r="DT134">
        <v>18.21721851851852</v>
      </c>
      <c r="DU134">
        <v>1423.311111111111</v>
      </c>
      <c r="DV134">
        <v>19.63745555555556</v>
      </c>
      <c r="DW134">
        <v>500.0137777777778</v>
      </c>
      <c r="DX134">
        <v>90.31851851851852</v>
      </c>
      <c r="DY134">
        <v>0.1000240703703704</v>
      </c>
      <c r="DZ134">
        <v>26.80926666666667</v>
      </c>
      <c r="EA134">
        <v>27.99366666666667</v>
      </c>
      <c r="EB134">
        <v>999.9000000000001</v>
      </c>
      <c r="EC134">
        <v>0</v>
      </c>
      <c r="ED134">
        <v>0</v>
      </c>
      <c r="EE134">
        <v>9991.18037037037</v>
      </c>
      <c r="EF134">
        <v>0</v>
      </c>
      <c r="EG134">
        <v>1166.866296296296</v>
      </c>
      <c r="EH134">
        <v>-39.82083703703703</v>
      </c>
      <c r="EI134">
        <v>1448.959259259259</v>
      </c>
      <c r="EJ134">
        <v>1488.041481481481</v>
      </c>
      <c r="EK134">
        <v>1.001209962962963</v>
      </c>
      <c r="EL134">
        <v>1460.933333333333</v>
      </c>
      <c r="EM134">
        <v>18.21721851851852</v>
      </c>
      <c r="EN134">
        <v>1.735779259259259</v>
      </c>
      <c r="EO134">
        <v>1.645352222222222</v>
      </c>
      <c r="EP134">
        <v>15.22015555555556</v>
      </c>
      <c r="EQ134">
        <v>14.39022962962963</v>
      </c>
      <c r="ER134">
        <v>2000.001481481482</v>
      </c>
      <c r="ES134">
        <v>0.9800045555555555</v>
      </c>
      <c r="ET134">
        <v>0.01999554074074074</v>
      </c>
      <c r="EU134">
        <v>0</v>
      </c>
      <c r="EV134">
        <v>178.8136666666667</v>
      </c>
      <c r="EW134">
        <v>5.00078</v>
      </c>
      <c r="EX134">
        <v>5659.647037037037</v>
      </c>
      <c r="EY134">
        <v>16379.64814814815</v>
      </c>
      <c r="EZ134">
        <v>42.84459259259258</v>
      </c>
      <c r="FA134">
        <v>44.57366666666665</v>
      </c>
      <c r="FB134">
        <v>43.36555555555555</v>
      </c>
      <c r="FC134">
        <v>43.67103703703703</v>
      </c>
      <c r="FD134">
        <v>43.47655555555554</v>
      </c>
      <c r="FE134">
        <v>1955.111481481482</v>
      </c>
      <c r="FF134">
        <v>39.89000000000001</v>
      </c>
      <c r="FG134">
        <v>0</v>
      </c>
      <c r="FH134">
        <v>1686162102.8</v>
      </c>
      <c r="FI134">
        <v>0</v>
      </c>
      <c r="FJ134">
        <v>33.72693887948985</v>
      </c>
      <c r="FK134">
        <v>0.3753221742320352</v>
      </c>
      <c r="FL134">
        <v>-58.34341393088588</v>
      </c>
      <c r="FM134">
        <v>33082.09270197814</v>
      </c>
      <c r="FN134">
        <v>15</v>
      </c>
      <c r="FO134">
        <v>1686237652.1</v>
      </c>
      <c r="FP134" t="s">
        <v>431</v>
      </c>
      <c r="FQ134">
        <v>1686237637.6</v>
      </c>
      <c r="FR134">
        <v>1686237652.1</v>
      </c>
      <c r="FS134">
        <v>1</v>
      </c>
      <c r="FT134">
        <v>0.184</v>
      </c>
      <c r="FU134">
        <v>-0.079</v>
      </c>
      <c r="FV134">
        <v>-1.228</v>
      </c>
      <c r="FW134">
        <v>-0.379</v>
      </c>
      <c r="FX134">
        <v>962</v>
      </c>
      <c r="FY134">
        <v>1</v>
      </c>
      <c r="FZ134">
        <v>0.05</v>
      </c>
      <c r="GA134">
        <v>0.15</v>
      </c>
      <c r="GB134">
        <v>-5.173198906783881</v>
      </c>
      <c r="GC134">
        <v>-0.03564555623555939</v>
      </c>
      <c r="GD134">
        <v>34.14216845963711</v>
      </c>
      <c r="GE134">
        <v>1</v>
      </c>
      <c r="GF134">
        <v>0.8760327535923618</v>
      </c>
      <c r="GG134">
        <v>0.00327388702277561</v>
      </c>
      <c r="GH134">
        <v>0.657645443174573</v>
      </c>
      <c r="GI134">
        <v>1</v>
      </c>
      <c r="GJ134">
        <v>2</v>
      </c>
      <c r="GK134">
        <v>2</v>
      </c>
      <c r="GL134" t="s">
        <v>432</v>
      </c>
      <c r="GM134">
        <v>3.10195</v>
      </c>
      <c r="GN134">
        <v>2.75813</v>
      </c>
      <c r="GO134">
        <v>0.200588</v>
      </c>
      <c r="GP134">
        <v>0.203817</v>
      </c>
      <c r="GQ134">
        <v>0.093681</v>
      </c>
      <c r="GR134">
        <v>0.0892935</v>
      </c>
      <c r="GS134">
        <v>20515.4</v>
      </c>
      <c r="GT134">
        <v>20091.4</v>
      </c>
      <c r="GU134">
        <v>26218.8</v>
      </c>
      <c r="GV134">
        <v>25584.3</v>
      </c>
      <c r="GW134">
        <v>38147</v>
      </c>
      <c r="GX134">
        <v>35319.1</v>
      </c>
      <c r="GY134">
        <v>45847.4</v>
      </c>
      <c r="GZ134">
        <v>41949.8</v>
      </c>
      <c r="HA134">
        <v>1.85933</v>
      </c>
      <c r="HB134">
        <v>1.79005</v>
      </c>
      <c r="HC134">
        <v>0.0254214</v>
      </c>
      <c r="HD134">
        <v>0</v>
      </c>
      <c r="HE134">
        <v>27.566</v>
      </c>
      <c r="HF134">
        <v>999.9</v>
      </c>
      <c r="HG134">
        <v>32.7</v>
      </c>
      <c r="HH134">
        <v>39.3</v>
      </c>
      <c r="HI134">
        <v>25.8534</v>
      </c>
      <c r="HJ134">
        <v>62.4279</v>
      </c>
      <c r="HK134">
        <v>27.9567</v>
      </c>
      <c r="HL134">
        <v>1</v>
      </c>
      <c r="HM134">
        <v>0.346397</v>
      </c>
      <c r="HN134">
        <v>3.47642</v>
      </c>
      <c r="HO134">
        <v>20.2713</v>
      </c>
      <c r="HP134">
        <v>5.2113</v>
      </c>
      <c r="HQ134">
        <v>11.98</v>
      </c>
      <c r="HR134">
        <v>4.96335</v>
      </c>
      <c r="HS134">
        <v>3.2742</v>
      </c>
      <c r="HT134">
        <v>9999</v>
      </c>
      <c r="HU134">
        <v>9999</v>
      </c>
      <c r="HV134">
        <v>9999</v>
      </c>
      <c r="HW134">
        <v>63.1</v>
      </c>
      <c r="HX134">
        <v>1.86394</v>
      </c>
      <c r="HY134">
        <v>1.86017</v>
      </c>
      <c r="HZ134">
        <v>1.8584</v>
      </c>
      <c r="IA134">
        <v>1.85975</v>
      </c>
      <c r="IB134">
        <v>1.85978</v>
      </c>
      <c r="IC134">
        <v>1.85837</v>
      </c>
      <c r="ID134">
        <v>1.85745</v>
      </c>
      <c r="IE134">
        <v>1.85236</v>
      </c>
      <c r="IF134">
        <v>0</v>
      </c>
      <c r="IG134">
        <v>0</v>
      </c>
      <c r="IH134">
        <v>0</v>
      </c>
      <c r="II134">
        <v>0</v>
      </c>
      <c r="IJ134" t="s">
        <v>433</v>
      </c>
      <c r="IK134" t="s">
        <v>434</v>
      </c>
      <c r="IL134" t="s">
        <v>435</v>
      </c>
      <c r="IM134" t="s">
        <v>435</v>
      </c>
      <c r="IN134" t="s">
        <v>435</v>
      </c>
      <c r="IO134" t="s">
        <v>435</v>
      </c>
      <c r="IP134">
        <v>0</v>
      </c>
      <c r="IQ134">
        <v>100</v>
      </c>
      <c r="IR134">
        <v>100</v>
      </c>
      <c r="IS134">
        <v>-2.22</v>
      </c>
      <c r="IT134">
        <v>-0.419</v>
      </c>
      <c r="IU134">
        <v>-0.978965299820194</v>
      </c>
      <c r="IV134">
        <v>-0.0009990091014681097</v>
      </c>
      <c r="IW134">
        <v>2.104149348677739E-07</v>
      </c>
      <c r="IX134">
        <v>-7.744919442628664E-11</v>
      </c>
      <c r="IY134">
        <v>-0.2997322961878402</v>
      </c>
      <c r="IZ134">
        <v>-0.02716134682049196</v>
      </c>
      <c r="JA134">
        <v>0.00140419417660109</v>
      </c>
      <c r="JB134">
        <v>-1.682636133130545E-05</v>
      </c>
      <c r="JC134">
        <v>3</v>
      </c>
      <c r="JD134">
        <v>2001</v>
      </c>
      <c r="JE134">
        <v>1</v>
      </c>
      <c r="JF134">
        <v>25</v>
      </c>
      <c r="JG134">
        <v>-1258.9</v>
      </c>
      <c r="JH134">
        <v>-1259.2</v>
      </c>
      <c r="JI134">
        <v>3.1897</v>
      </c>
      <c r="JJ134">
        <v>2.62817</v>
      </c>
      <c r="JK134">
        <v>1.49658</v>
      </c>
      <c r="JL134">
        <v>2.38403</v>
      </c>
      <c r="JM134">
        <v>1.54907</v>
      </c>
      <c r="JN134">
        <v>2.44995</v>
      </c>
      <c r="JO134">
        <v>41.9538</v>
      </c>
      <c r="JP134">
        <v>14.3684</v>
      </c>
      <c r="JQ134">
        <v>18</v>
      </c>
      <c r="JR134">
        <v>494.234</v>
      </c>
      <c r="JS134">
        <v>464.067</v>
      </c>
      <c r="JT134">
        <v>23.1138</v>
      </c>
      <c r="JU134">
        <v>31.4981</v>
      </c>
      <c r="JV134">
        <v>30</v>
      </c>
      <c r="JW134">
        <v>31.4932</v>
      </c>
      <c r="JX134">
        <v>31.4354</v>
      </c>
      <c r="JY134">
        <v>64.038</v>
      </c>
      <c r="JZ134">
        <v>26.2438</v>
      </c>
      <c r="KA134">
        <v>0</v>
      </c>
      <c r="KB134">
        <v>23.1476</v>
      </c>
      <c r="KC134">
        <v>1504.78</v>
      </c>
      <c r="KD134">
        <v>18.1715</v>
      </c>
      <c r="KE134">
        <v>100.191</v>
      </c>
      <c r="KF134">
        <v>99.79179999999999</v>
      </c>
    </row>
    <row r="135" spans="1:292">
      <c r="A135">
        <v>115</v>
      </c>
      <c r="B135">
        <v>1686162107.6</v>
      </c>
      <c r="C135">
        <v>1742.099999904633</v>
      </c>
      <c r="D135" t="s">
        <v>663</v>
      </c>
      <c r="E135" t="s">
        <v>664</v>
      </c>
      <c r="F135">
        <v>5</v>
      </c>
      <c r="G135" t="s">
        <v>428</v>
      </c>
      <c r="H135">
        <v>1686162099.814285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K135*DK135*100.0/(AV135*EE135),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K135*DK135*100.0/(AV135*EE135),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1519.913503162742</v>
      </c>
      <c r="AJ135">
        <v>1489.613090909091</v>
      </c>
      <c r="AK135">
        <v>3.351999059908397</v>
      </c>
      <c r="AL135">
        <v>66.65959030394622</v>
      </c>
      <c r="AM135">
        <f>(AO135 - AN135 + DX135*1E3/(8.314*(DZ135+273.15)) * AQ135/DW135 * AP135) * DW135/(100*DK135) * 1000/(1000 - AO135)</f>
        <v>0</v>
      </c>
      <c r="AN135">
        <v>18.2262554767473</v>
      </c>
      <c r="AO135">
        <v>19.21767333333333</v>
      </c>
      <c r="AP135">
        <v>-6.105214641436532E-06</v>
      </c>
      <c r="AQ135">
        <v>105.1270775011947</v>
      </c>
      <c r="AR135">
        <v>0</v>
      </c>
      <c r="AS135">
        <v>0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429</v>
      </c>
      <c r="AX135" t="s">
        <v>429</v>
      </c>
      <c r="AY135">
        <v>0</v>
      </c>
      <c r="AZ135">
        <v>0</v>
      </c>
      <c r="BA135">
        <f>1-AY135/AZ135</f>
        <v>0</v>
      </c>
      <c r="BB135">
        <v>0</v>
      </c>
      <c r="BC135" t="s">
        <v>429</v>
      </c>
      <c r="BD135" t="s">
        <v>429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429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1.65</v>
      </c>
      <c r="DL135">
        <v>0.5</v>
      </c>
      <c r="DM135" t="s">
        <v>430</v>
      </c>
      <c r="DN135">
        <v>2</v>
      </c>
      <c r="DO135" t="b">
        <v>1</v>
      </c>
      <c r="DP135">
        <v>1686162099.814285</v>
      </c>
      <c r="DQ135">
        <v>1436.802857142857</v>
      </c>
      <c r="DR135">
        <v>1476.642142857143</v>
      </c>
      <c r="DS135">
        <v>19.21811071428571</v>
      </c>
      <c r="DT135">
        <v>18.22125357142857</v>
      </c>
      <c r="DU135">
        <v>1439.015714285714</v>
      </c>
      <c r="DV135">
        <v>19.63715</v>
      </c>
      <c r="DW135">
        <v>499.9801428571428</v>
      </c>
      <c r="DX135">
        <v>90.31782142857142</v>
      </c>
      <c r="DY135">
        <v>0.09997801071428572</v>
      </c>
      <c r="DZ135">
        <v>26.80705357142856</v>
      </c>
      <c r="EA135">
        <v>27.98706785714286</v>
      </c>
      <c r="EB135">
        <v>999.9000000000002</v>
      </c>
      <c r="EC135">
        <v>0</v>
      </c>
      <c r="ED135">
        <v>0</v>
      </c>
      <c r="EE135">
        <v>9995.819642857143</v>
      </c>
      <c r="EF135">
        <v>0</v>
      </c>
      <c r="EG135">
        <v>1188.673214285714</v>
      </c>
      <c r="EH135">
        <v>-39.83872857142858</v>
      </c>
      <c r="EI135">
        <v>1464.956785714285</v>
      </c>
      <c r="EJ135">
        <v>1504.048214285714</v>
      </c>
      <c r="EK135">
        <v>0.9968580714285714</v>
      </c>
      <c r="EL135">
        <v>1476.642142857143</v>
      </c>
      <c r="EM135">
        <v>18.22125357142857</v>
      </c>
      <c r="EN135">
        <v>1.735737142857143</v>
      </c>
      <c r="EO135">
        <v>1.645703928571429</v>
      </c>
      <c r="EP135">
        <v>15.21977857142857</v>
      </c>
      <c r="EQ135">
        <v>14.39352857142857</v>
      </c>
      <c r="ER135">
        <v>2000.013571428572</v>
      </c>
      <c r="ES135">
        <v>0.9800046071428571</v>
      </c>
      <c r="ET135">
        <v>0.01999548928571429</v>
      </c>
      <c r="EU135">
        <v>0</v>
      </c>
      <c r="EV135">
        <v>178.8864285714286</v>
      </c>
      <c r="EW135">
        <v>5.00078</v>
      </c>
      <c r="EX135">
        <v>5669.740357142858</v>
      </c>
      <c r="EY135">
        <v>16379.74642857142</v>
      </c>
      <c r="EZ135">
        <v>42.83899999999999</v>
      </c>
      <c r="FA135">
        <v>44.57774999999999</v>
      </c>
      <c r="FB135">
        <v>43.38592857142856</v>
      </c>
      <c r="FC135">
        <v>43.68503571428572</v>
      </c>
      <c r="FD135">
        <v>43.48857142857143</v>
      </c>
      <c r="FE135">
        <v>1955.123571428572</v>
      </c>
      <c r="FF135">
        <v>39.89000000000001</v>
      </c>
      <c r="FG135">
        <v>0</v>
      </c>
      <c r="FH135">
        <v>1686162108.2</v>
      </c>
      <c r="FI135">
        <v>0</v>
      </c>
      <c r="FJ135">
        <v>33.81194997073551</v>
      </c>
      <c r="FK135">
        <v>0.3763242386917986</v>
      </c>
      <c r="FL135">
        <v>-58.54044480118397</v>
      </c>
      <c r="FM135">
        <v>33066.05079625415</v>
      </c>
      <c r="FN135">
        <v>15</v>
      </c>
      <c r="FO135">
        <v>1686237652.1</v>
      </c>
      <c r="FP135" t="s">
        <v>431</v>
      </c>
      <c r="FQ135">
        <v>1686237637.6</v>
      </c>
      <c r="FR135">
        <v>1686237652.1</v>
      </c>
      <c r="FS135">
        <v>1</v>
      </c>
      <c r="FT135">
        <v>0.184</v>
      </c>
      <c r="FU135">
        <v>-0.079</v>
      </c>
      <c r="FV135">
        <v>-1.228</v>
      </c>
      <c r="FW135">
        <v>-0.379</v>
      </c>
      <c r="FX135">
        <v>962</v>
      </c>
      <c r="FY135">
        <v>1</v>
      </c>
      <c r="FZ135">
        <v>0.05</v>
      </c>
      <c r="GA135">
        <v>0.15</v>
      </c>
      <c r="GB135">
        <v>-5.19565680820026</v>
      </c>
      <c r="GC135">
        <v>-0.03589783773417415</v>
      </c>
      <c r="GD135">
        <v>34.14248908760106</v>
      </c>
      <c r="GE135">
        <v>1</v>
      </c>
      <c r="GF135">
        <v>0.8761085497112581</v>
      </c>
      <c r="GG135">
        <v>0.003272901025017553</v>
      </c>
      <c r="GH135">
        <v>0.6574389823881022</v>
      </c>
      <c r="GI135">
        <v>1</v>
      </c>
      <c r="GJ135">
        <v>2</v>
      </c>
      <c r="GK135">
        <v>2</v>
      </c>
      <c r="GL135" t="s">
        <v>432</v>
      </c>
      <c r="GM135">
        <v>3.1019</v>
      </c>
      <c r="GN135">
        <v>2.75831</v>
      </c>
      <c r="GO135">
        <v>0.20195</v>
      </c>
      <c r="GP135">
        <v>0.205118</v>
      </c>
      <c r="GQ135">
        <v>0.09367979999999999</v>
      </c>
      <c r="GR135">
        <v>0.08930780000000001</v>
      </c>
      <c r="GS135">
        <v>20480.3</v>
      </c>
      <c r="GT135">
        <v>20058.7</v>
      </c>
      <c r="GU135">
        <v>26218.6</v>
      </c>
      <c r="GV135">
        <v>25584.5</v>
      </c>
      <c r="GW135">
        <v>38147.2</v>
      </c>
      <c r="GX135">
        <v>35318.9</v>
      </c>
      <c r="GY135">
        <v>45847.3</v>
      </c>
      <c r="GZ135">
        <v>41949.9</v>
      </c>
      <c r="HA135">
        <v>1.8593</v>
      </c>
      <c r="HB135">
        <v>1.78985</v>
      </c>
      <c r="HC135">
        <v>0.0260249</v>
      </c>
      <c r="HD135">
        <v>0</v>
      </c>
      <c r="HE135">
        <v>27.5671</v>
      </c>
      <c r="HF135">
        <v>999.9</v>
      </c>
      <c r="HG135">
        <v>32.6</v>
      </c>
      <c r="HH135">
        <v>39.3</v>
      </c>
      <c r="HI135">
        <v>25.7742</v>
      </c>
      <c r="HJ135">
        <v>62.1979</v>
      </c>
      <c r="HK135">
        <v>28.0048</v>
      </c>
      <c r="HL135">
        <v>1</v>
      </c>
      <c r="HM135">
        <v>0.346151</v>
      </c>
      <c r="HN135">
        <v>3.52683</v>
      </c>
      <c r="HO135">
        <v>20.2705</v>
      </c>
      <c r="HP135">
        <v>5.21205</v>
      </c>
      <c r="HQ135">
        <v>11.98</v>
      </c>
      <c r="HR135">
        <v>4.9636</v>
      </c>
      <c r="HS135">
        <v>3.27413</v>
      </c>
      <c r="HT135">
        <v>9999</v>
      </c>
      <c r="HU135">
        <v>9999</v>
      </c>
      <c r="HV135">
        <v>9999</v>
      </c>
      <c r="HW135">
        <v>63.1</v>
      </c>
      <c r="HX135">
        <v>1.86391</v>
      </c>
      <c r="HY135">
        <v>1.86014</v>
      </c>
      <c r="HZ135">
        <v>1.85841</v>
      </c>
      <c r="IA135">
        <v>1.85975</v>
      </c>
      <c r="IB135">
        <v>1.85977</v>
      </c>
      <c r="IC135">
        <v>1.85837</v>
      </c>
      <c r="ID135">
        <v>1.85745</v>
      </c>
      <c r="IE135">
        <v>1.85232</v>
      </c>
      <c r="IF135">
        <v>0</v>
      </c>
      <c r="IG135">
        <v>0</v>
      </c>
      <c r="IH135">
        <v>0</v>
      </c>
      <c r="II135">
        <v>0</v>
      </c>
      <c r="IJ135" t="s">
        <v>433</v>
      </c>
      <c r="IK135" t="s">
        <v>434</v>
      </c>
      <c r="IL135" t="s">
        <v>435</v>
      </c>
      <c r="IM135" t="s">
        <v>435</v>
      </c>
      <c r="IN135" t="s">
        <v>435</v>
      </c>
      <c r="IO135" t="s">
        <v>435</v>
      </c>
      <c r="IP135">
        <v>0</v>
      </c>
      <c r="IQ135">
        <v>100</v>
      </c>
      <c r="IR135">
        <v>100</v>
      </c>
      <c r="IS135">
        <v>-2.23</v>
      </c>
      <c r="IT135">
        <v>-0.419</v>
      </c>
      <c r="IU135">
        <v>-0.978965299820194</v>
      </c>
      <c r="IV135">
        <v>-0.0009990091014681097</v>
      </c>
      <c r="IW135">
        <v>2.104149348677739E-07</v>
      </c>
      <c r="IX135">
        <v>-7.744919442628664E-11</v>
      </c>
      <c r="IY135">
        <v>-0.2997322961878402</v>
      </c>
      <c r="IZ135">
        <v>-0.02716134682049196</v>
      </c>
      <c r="JA135">
        <v>0.00140419417660109</v>
      </c>
      <c r="JB135">
        <v>-1.682636133130545E-05</v>
      </c>
      <c r="JC135">
        <v>3</v>
      </c>
      <c r="JD135">
        <v>2001</v>
      </c>
      <c r="JE135">
        <v>1</v>
      </c>
      <c r="JF135">
        <v>25</v>
      </c>
      <c r="JG135">
        <v>-1258.8</v>
      </c>
      <c r="JH135">
        <v>-1259.1</v>
      </c>
      <c r="JI135">
        <v>3.21655</v>
      </c>
      <c r="JJ135">
        <v>2.61963</v>
      </c>
      <c r="JK135">
        <v>1.49658</v>
      </c>
      <c r="JL135">
        <v>2.38281</v>
      </c>
      <c r="JM135">
        <v>1.54907</v>
      </c>
      <c r="JN135">
        <v>2.44751</v>
      </c>
      <c r="JO135">
        <v>41.9802</v>
      </c>
      <c r="JP135">
        <v>14.3597</v>
      </c>
      <c r="JQ135">
        <v>18</v>
      </c>
      <c r="JR135">
        <v>494.254</v>
      </c>
      <c r="JS135">
        <v>463.975</v>
      </c>
      <c r="JT135">
        <v>23.1521</v>
      </c>
      <c r="JU135">
        <v>31.5037</v>
      </c>
      <c r="JV135">
        <v>29.9999</v>
      </c>
      <c r="JW135">
        <v>31.4979</v>
      </c>
      <c r="JX135">
        <v>31.4402</v>
      </c>
      <c r="JY135">
        <v>64.63930000000001</v>
      </c>
      <c r="JZ135">
        <v>26.2438</v>
      </c>
      <c r="KA135">
        <v>0</v>
      </c>
      <c r="KB135">
        <v>23.1584</v>
      </c>
      <c r="KC135">
        <v>1524.98</v>
      </c>
      <c r="KD135">
        <v>18.1715</v>
      </c>
      <c r="KE135">
        <v>100.191</v>
      </c>
      <c r="KF135">
        <v>99.7923</v>
      </c>
    </row>
    <row r="136" spans="1:292">
      <c r="A136">
        <v>116</v>
      </c>
      <c r="B136">
        <v>1686162112.6</v>
      </c>
      <c r="C136">
        <v>1747.099999904633</v>
      </c>
      <c r="D136" t="s">
        <v>665</v>
      </c>
      <c r="E136" t="s">
        <v>666</v>
      </c>
      <c r="F136">
        <v>5</v>
      </c>
      <c r="G136" t="s">
        <v>428</v>
      </c>
      <c r="H136">
        <v>1686162105.1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K136*DK136*100.0/(AV136*EE136),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K136*DK136*100.0/(AV136*EE136),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1536.883857229215</v>
      </c>
      <c r="AJ136">
        <v>1506.509939393938</v>
      </c>
      <c r="AK136">
        <v>3.400126218105159</v>
      </c>
      <c r="AL136">
        <v>66.65959030394622</v>
      </c>
      <c r="AM136">
        <f>(AO136 - AN136 + DX136*1E3/(8.314*(DZ136+273.15)) * AQ136/DW136 * AP136) * DW136/(100*DK136) * 1000/(1000 - AO136)</f>
        <v>0</v>
      </c>
      <c r="AN136">
        <v>18.22955132318433</v>
      </c>
      <c r="AO136">
        <v>19.21808242424243</v>
      </c>
      <c r="AP136">
        <v>1.250466953377258E-06</v>
      </c>
      <c r="AQ136">
        <v>105.1270775011947</v>
      </c>
      <c r="AR136">
        <v>0</v>
      </c>
      <c r="AS136">
        <v>0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429</v>
      </c>
      <c r="AX136" t="s">
        <v>429</v>
      </c>
      <c r="AY136">
        <v>0</v>
      </c>
      <c r="AZ136">
        <v>0</v>
      </c>
      <c r="BA136">
        <f>1-AY136/AZ136</f>
        <v>0</v>
      </c>
      <c r="BB136">
        <v>0</v>
      </c>
      <c r="BC136" t="s">
        <v>429</v>
      </c>
      <c r="BD136" t="s">
        <v>429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429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1.65</v>
      </c>
      <c r="DL136">
        <v>0.5</v>
      </c>
      <c r="DM136" t="s">
        <v>430</v>
      </c>
      <c r="DN136">
        <v>2</v>
      </c>
      <c r="DO136" t="b">
        <v>1</v>
      </c>
      <c r="DP136">
        <v>1686162105.1</v>
      </c>
      <c r="DQ136">
        <v>1454.324074074074</v>
      </c>
      <c r="DR136">
        <v>1494.223703703703</v>
      </c>
      <c r="DS136">
        <v>19.21801851851852</v>
      </c>
      <c r="DT136">
        <v>18.22600740740741</v>
      </c>
      <c r="DU136">
        <v>1456.552222222222</v>
      </c>
      <c r="DV136">
        <v>19.63705925925926</v>
      </c>
      <c r="DW136">
        <v>499.9712592592593</v>
      </c>
      <c r="DX136">
        <v>90.31821111111113</v>
      </c>
      <c r="DY136">
        <v>0.09994197777777777</v>
      </c>
      <c r="DZ136">
        <v>26.80572222222222</v>
      </c>
      <c r="EA136">
        <v>27.98989259259259</v>
      </c>
      <c r="EB136">
        <v>999.9000000000001</v>
      </c>
      <c r="EC136">
        <v>0</v>
      </c>
      <c r="ED136">
        <v>0</v>
      </c>
      <c r="EE136">
        <v>10004.44185185185</v>
      </c>
      <c r="EF136">
        <v>0</v>
      </c>
      <c r="EG136">
        <v>1192.964074074074</v>
      </c>
      <c r="EH136">
        <v>-39.89915925925926</v>
      </c>
      <c r="EI136">
        <v>1482.821481481481</v>
      </c>
      <c r="EJ136">
        <v>1521.964074074074</v>
      </c>
      <c r="EK136">
        <v>0.9920007037037036</v>
      </c>
      <c r="EL136">
        <v>1494.223703703703</v>
      </c>
      <c r="EM136">
        <v>18.22600740740741</v>
      </c>
      <c r="EN136">
        <v>1.735736296296296</v>
      </c>
      <c r="EO136">
        <v>1.646141111111111</v>
      </c>
      <c r="EP136">
        <v>15.21977777777778</v>
      </c>
      <c r="EQ136">
        <v>14.39764074074074</v>
      </c>
      <c r="ER136">
        <v>2000.025555555556</v>
      </c>
      <c r="ES136">
        <v>0.9800046666666666</v>
      </c>
      <c r="ET136">
        <v>0.01999543333333334</v>
      </c>
      <c r="EU136">
        <v>0</v>
      </c>
      <c r="EV136">
        <v>178.9564814814815</v>
      </c>
      <c r="EW136">
        <v>5.00078</v>
      </c>
      <c r="EX136">
        <v>5673.301111111111</v>
      </c>
      <c r="EY136">
        <v>16379.85555555556</v>
      </c>
      <c r="EZ136">
        <v>42.84229629629629</v>
      </c>
      <c r="FA136">
        <v>44.58766666666666</v>
      </c>
      <c r="FB136">
        <v>43.39329629629629</v>
      </c>
      <c r="FC136">
        <v>43.67803703703703</v>
      </c>
      <c r="FD136">
        <v>43.49744444444444</v>
      </c>
      <c r="FE136">
        <v>1955.135555555556</v>
      </c>
      <c r="FF136">
        <v>39.89000000000001</v>
      </c>
      <c r="FG136">
        <v>0</v>
      </c>
      <c r="FH136">
        <v>1686162113</v>
      </c>
      <c r="FI136">
        <v>0</v>
      </c>
      <c r="FJ136">
        <v>33.88745652908678</v>
      </c>
      <c r="FK136">
        <v>0.3772140413907108</v>
      </c>
      <c r="FL136">
        <v>-58.71531676131143</v>
      </c>
      <c r="FM136">
        <v>33051.80877504063</v>
      </c>
      <c r="FN136">
        <v>15</v>
      </c>
      <c r="FO136">
        <v>1686237652.1</v>
      </c>
      <c r="FP136" t="s">
        <v>431</v>
      </c>
      <c r="FQ136">
        <v>1686237637.6</v>
      </c>
      <c r="FR136">
        <v>1686237652.1</v>
      </c>
      <c r="FS136">
        <v>1</v>
      </c>
      <c r="FT136">
        <v>0.184</v>
      </c>
      <c r="FU136">
        <v>-0.079</v>
      </c>
      <c r="FV136">
        <v>-1.228</v>
      </c>
      <c r="FW136">
        <v>-0.379</v>
      </c>
      <c r="FX136">
        <v>962</v>
      </c>
      <c r="FY136">
        <v>1</v>
      </c>
      <c r="FZ136">
        <v>0.05</v>
      </c>
      <c r="GA136">
        <v>0.15</v>
      </c>
      <c r="GB136">
        <v>-5.212563659643359</v>
      </c>
      <c r="GC136">
        <v>-0.03608785163658777</v>
      </c>
      <c r="GD136">
        <v>34.14280297662778</v>
      </c>
      <c r="GE136">
        <v>1</v>
      </c>
      <c r="GF136">
        <v>0.8761631463123704</v>
      </c>
      <c r="GG136">
        <v>0.003272133956110373</v>
      </c>
      <c r="GH136">
        <v>0.6572838820390301</v>
      </c>
      <c r="GI136">
        <v>1</v>
      </c>
      <c r="GJ136">
        <v>2</v>
      </c>
      <c r="GK136">
        <v>2</v>
      </c>
      <c r="GL136" t="s">
        <v>432</v>
      </c>
      <c r="GM136">
        <v>3.10189</v>
      </c>
      <c r="GN136">
        <v>2.75812</v>
      </c>
      <c r="GO136">
        <v>0.203318</v>
      </c>
      <c r="GP136">
        <v>0.2065</v>
      </c>
      <c r="GQ136">
        <v>0.0936809</v>
      </c>
      <c r="GR136">
        <v>0.0893207</v>
      </c>
      <c r="GS136">
        <v>20444.8</v>
      </c>
      <c r="GT136">
        <v>20023.6</v>
      </c>
      <c r="GU136">
        <v>26218.2</v>
      </c>
      <c r="GV136">
        <v>25584.2</v>
      </c>
      <c r="GW136">
        <v>38146.8</v>
      </c>
      <c r="GX136">
        <v>35318.3</v>
      </c>
      <c r="GY136">
        <v>45846.7</v>
      </c>
      <c r="GZ136">
        <v>41949.7</v>
      </c>
      <c r="HA136">
        <v>1.85945</v>
      </c>
      <c r="HB136">
        <v>1.7895</v>
      </c>
      <c r="HC136">
        <v>0.0266209</v>
      </c>
      <c r="HD136">
        <v>0</v>
      </c>
      <c r="HE136">
        <v>27.5695</v>
      </c>
      <c r="HF136">
        <v>999.9</v>
      </c>
      <c r="HG136">
        <v>32.6</v>
      </c>
      <c r="HH136">
        <v>39.3</v>
      </c>
      <c r="HI136">
        <v>25.7754</v>
      </c>
      <c r="HJ136">
        <v>62.2679</v>
      </c>
      <c r="HK136">
        <v>28.0048</v>
      </c>
      <c r="HL136">
        <v>1</v>
      </c>
      <c r="HM136">
        <v>0.346969</v>
      </c>
      <c r="HN136">
        <v>3.56002</v>
      </c>
      <c r="HO136">
        <v>20.2697</v>
      </c>
      <c r="HP136">
        <v>5.21175</v>
      </c>
      <c r="HQ136">
        <v>11.98</v>
      </c>
      <c r="HR136">
        <v>4.96345</v>
      </c>
      <c r="HS136">
        <v>3.274</v>
      </c>
      <c r="HT136">
        <v>9999</v>
      </c>
      <c r="HU136">
        <v>9999</v>
      </c>
      <c r="HV136">
        <v>9999</v>
      </c>
      <c r="HW136">
        <v>63.1</v>
      </c>
      <c r="HX136">
        <v>1.86389</v>
      </c>
      <c r="HY136">
        <v>1.86013</v>
      </c>
      <c r="HZ136">
        <v>1.85842</v>
      </c>
      <c r="IA136">
        <v>1.85974</v>
      </c>
      <c r="IB136">
        <v>1.85974</v>
      </c>
      <c r="IC136">
        <v>1.85837</v>
      </c>
      <c r="ID136">
        <v>1.85745</v>
      </c>
      <c r="IE136">
        <v>1.8523</v>
      </c>
      <c r="IF136">
        <v>0</v>
      </c>
      <c r="IG136">
        <v>0</v>
      </c>
      <c r="IH136">
        <v>0</v>
      </c>
      <c r="II136">
        <v>0</v>
      </c>
      <c r="IJ136" t="s">
        <v>433</v>
      </c>
      <c r="IK136" t="s">
        <v>434</v>
      </c>
      <c r="IL136" t="s">
        <v>435</v>
      </c>
      <c r="IM136" t="s">
        <v>435</v>
      </c>
      <c r="IN136" t="s">
        <v>435</v>
      </c>
      <c r="IO136" t="s">
        <v>435</v>
      </c>
      <c r="IP136">
        <v>0</v>
      </c>
      <c r="IQ136">
        <v>100</v>
      </c>
      <c r="IR136">
        <v>100</v>
      </c>
      <c r="IS136">
        <v>-2.25</v>
      </c>
      <c r="IT136">
        <v>-0.419</v>
      </c>
      <c r="IU136">
        <v>-0.978965299820194</v>
      </c>
      <c r="IV136">
        <v>-0.0009990091014681097</v>
      </c>
      <c r="IW136">
        <v>2.104149348677739E-07</v>
      </c>
      <c r="IX136">
        <v>-7.744919442628664E-11</v>
      </c>
      <c r="IY136">
        <v>-0.2997322961878402</v>
      </c>
      <c r="IZ136">
        <v>-0.02716134682049196</v>
      </c>
      <c r="JA136">
        <v>0.00140419417660109</v>
      </c>
      <c r="JB136">
        <v>-1.682636133130545E-05</v>
      </c>
      <c r="JC136">
        <v>3</v>
      </c>
      <c r="JD136">
        <v>2001</v>
      </c>
      <c r="JE136">
        <v>1</v>
      </c>
      <c r="JF136">
        <v>25</v>
      </c>
      <c r="JG136">
        <v>-1258.8</v>
      </c>
      <c r="JH136">
        <v>-1259</v>
      </c>
      <c r="JI136">
        <v>3.24585</v>
      </c>
      <c r="JJ136">
        <v>2.62207</v>
      </c>
      <c r="JK136">
        <v>1.49658</v>
      </c>
      <c r="JL136">
        <v>2.38281</v>
      </c>
      <c r="JM136">
        <v>1.54907</v>
      </c>
      <c r="JN136">
        <v>2.39136</v>
      </c>
      <c r="JO136">
        <v>41.9802</v>
      </c>
      <c r="JP136">
        <v>14.3597</v>
      </c>
      <c r="JQ136">
        <v>18</v>
      </c>
      <c r="JR136">
        <v>494.38</v>
      </c>
      <c r="JS136">
        <v>463.787</v>
      </c>
      <c r="JT136">
        <v>23.1697</v>
      </c>
      <c r="JU136">
        <v>31.5092</v>
      </c>
      <c r="JV136">
        <v>30.0006</v>
      </c>
      <c r="JW136">
        <v>31.5027</v>
      </c>
      <c r="JX136">
        <v>31.445</v>
      </c>
      <c r="JY136">
        <v>65.1674</v>
      </c>
      <c r="JZ136">
        <v>26.2438</v>
      </c>
      <c r="KA136">
        <v>0</v>
      </c>
      <c r="KB136">
        <v>23.1678</v>
      </c>
      <c r="KC136">
        <v>1538.44</v>
      </c>
      <c r="KD136">
        <v>18.1715</v>
      </c>
      <c r="KE136">
        <v>100.189</v>
      </c>
      <c r="KF136">
        <v>99.7916</v>
      </c>
    </row>
    <row r="137" spans="1:292">
      <c r="A137">
        <v>117</v>
      </c>
      <c r="B137">
        <v>1686162117.6</v>
      </c>
      <c r="C137">
        <v>1752.099999904633</v>
      </c>
      <c r="D137" t="s">
        <v>667</v>
      </c>
      <c r="E137" t="s">
        <v>668</v>
      </c>
      <c r="F137">
        <v>5</v>
      </c>
      <c r="G137" t="s">
        <v>428</v>
      </c>
      <c r="H137">
        <v>1686162109.814285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K137*DK137*100.0/(AV137*EE137),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K137*DK137*100.0/(AV137*EE137),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1554.37215346276</v>
      </c>
      <c r="AJ137">
        <v>1523.711636363636</v>
      </c>
      <c r="AK137">
        <v>3.431076052527816</v>
      </c>
      <c r="AL137">
        <v>66.65959030394622</v>
      </c>
      <c r="AM137">
        <f>(AO137 - AN137 + DX137*1E3/(8.314*(DZ137+273.15)) * AQ137/DW137 * AP137) * DW137/(100*DK137) * 1000/(1000 - AO137)</f>
        <v>0</v>
      </c>
      <c r="AN137">
        <v>18.23405450925188</v>
      </c>
      <c r="AO137">
        <v>19.21731393939394</v>
      </c>
      <c r="AP137">
        <v>5.220156649492003E-06</v>
      </c>
      <c r="AQ137">
        <v>105.1270775011947</v>
      </c>
      <c r="AR137">
        <v>0</v>
      </c>
      <c r="AS137">
        <v>0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429</v>
      </c>
      <c r="AX137" t="s">
        <v>429</v>
      </c>
      <c r="AY137">
        <v>0</v>
      </c>
      <c r="AZ137">
        <v>0</v>
      </c>
      <c r="BA137">
        <f>1-AY137/AZ137</f>
        <v>0</v>
      </c>
      <c r="BB137">
        <v>0</v>
      </c>
      <c r="BC137" t="s">
        <v>429</v>
      </c>
      <c r="BD137" t="s">
        <v>429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429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1.65</v>
      </c>
      <c r="DL137">
        <v>0.5</v>
      </c>
      <c r="DM137" t="s">
        <v>430</v>
      </c>
      <c r="DN137">
        <v>2</v>
      </c>
      <c r="DO137" t="b">
        <v>1</v>
      </c>
      <c r="DP137">
        <v>1686162109.814285</v>
      </c>
      <c r="DQ137">
        <v>1470.043928571429</v>
      </c>
      <c r="DR137">
        <v>1510.022857142857</v>
      </c>
      <c r="DS137">
        <v>19.21797142857143</v>
      </c>
      <c r="DT137">
        <v>18.22956785714286</v>
      </c>
      <c r="DU137">
        <v>1472.285714285714</v>
      </c>
      <c r="DV137">
        <v>19.637</v>
      </c>
      <c r="DW137">
        <v>499.9939642857144</v>
      </c>
      <c r="DX137">
        <v>90.3183892857143</v>
      </c>
      <c r="DY137">
        <v>0.09998397142857142</v>
      </c>
      <c r="DZ137">
        <v>26.80613571428572</v>
      </c>
      <c r="EA137">
        <v>27.99192142857143</v>
      </c>
      <c r="EB137">
        <v>999.9000000000002</v>
      </c>
      <c r="EC137">
        <v>0</v>
      </c>
      <c r="ED137">
        <v>0</v>
      </c>
      <c r="EE137">
        <v>10001.39821428571</v>
      </c>
      <c r="EF137">
        <v>0</v>
      </c>
      <c r="EG137">
        <v>1195.597142857143</v>
      </c>
      <c r="EH137">
        <v>-39.97838214285714</v>
      </c>
      <c r="EI137">
        <v>1498.849642857143</v>
      </c>
      <c r="EJ137">
        <v>1538.061785714286</v>
      </c>
      <c r="EK137">
        <v>0.9883862500000001</v>
      </c>
      <c r="EL137">
        <v>1510.022857142857</v>
      </c>
      <c r="EM137">
        <v>18.22956785714286</v>
      </c>
      <c r="EN137">
        <v>1.735736428571429</v>
      </c>
      <c r="EO137">
        <v>1.646466785714286</v>
      </c>
      <c r="EP137">
        <v>15.21976785714286</v>
      </c>
      <c r="EQ137">
        <v>14.40069642857143</v>
      </c>
      <c r="ER137">
        <v>2000.019642857143</v>
      </c>
      <c r="ES137">
        <v>0.9800046071428571</v>
      </c>
      <c r="ET137">
        <v>0.01999549285714286</v>
      </c>
      <c r="EU137">
        <v>0</v>
      </c>
      <c r="EV137">
        <v>178.9369285714285</v>
      </c>
      <c r="EW137">
        <v>5.00078</v>
      </c>
      <c r="EX137">
        <v>5676.898571428573</v>
      </c>
      <c r="EY137">
        <v>16379.81428571429</v>
      </c>
      <c r="EZ137">
        <v>42.85239285714285</v>
      </c>
      <c r="FA137">
        <v>44.59800000000001</v>
      </c>
      <c r="FB137">
        <v>43.40382142857142</v>
      </c>
      <c r="FC137">
        <v>43.69171428571427</v>
      </c>
      <c r="FD137">
        <v>43.48417857142856</v>
      </c>
      <c r="FE137">
        <v>1955.129642857143</v>
      </c>
      <c r="FF137">
        <v>39.89000000000001</v>
      </c>
      <c r="FG137">
        <v>0</v>
      </c>
      <c r="FH137">
        <v>1686162118.4</v>
      </c>
      <c r="FI137">
        <v>0</v>
      </c>
      <c r="FJ137">
        <v>33.97225306612967</v>
      </c>
      <c r="FK137">
        <v>0.3782128314916109</v>
      </c>
      <c r="FL137">
        <v>-58.91173108086201</v>
      </c>
      <c r="FM137">
        <v>33035.80724918799</v>
      </c>
      <c r="FN137">
        <v>15</v>
      </c>
      <c r="FO137">
        <v>1686237652.1</v>
      </c>
      <c r="FP137" t="s">
        <v>431</v>
      </c>
      <c r="FQ137">
        <v>1686237637.6</v>
      </c>
      <c r="FR137">
        <v>1686237652.1</v>
      </c>
      <c r="FS137">
        <v>1</v>
      </c>
      <c r="FT137">
        <v>0.184</v>
      </c>
      <c r="FU137">
        <v>-0.079</v>
      </c>
      <c r="FV137">
        <v>-1.228</v>
      </c>
      <c r="FW137">
        <v>-0.379</v>
      </c>
      <c r="FX137">
        <v>962</v>
      </c>
      <c r="FY137">
        <v>1</v>
      </c>
      <c r="FZ137">
        <v>0.05</v>
      </c>
      <c r="GA137">
        <v>0.15</v>
      </c>
      <c r="GB137">
        <v>-5.233323278646323</v>
      </c>
      <c r="GC137">
        <v>-0.03632129051766581</v>
      </c>
      <c r="GD137">
        <v>34.14329516448842</v>
      </c>
      <c r="GE137">
        <v>1</v>
      </c>
      <c r="GF137">
        <v>0.8762274527389292</v>
      </c>
      <c r="GG137">
        <v>0.003271166702598781</v>
      </c>
      <c r="GH137">
        <v>0.657094070067082</v>
      </c>
      <c r="GI137">
        <v>1</v>
      </c>
      <c r="GJ137">
        <v>2</v>
      </c>
      <c r="GK137">
        <v>2</v>
      </c>
      <c r="GL137" t="s">
        <v>432</v>
      </c>
      <c r="GM137">
        <v>3.10188</v>
      </c>
      <c r="GN137">
        <v>2.75808</v>
      </c>
      <c r="GO137">
        <v>0.204678</v>
      </c>
      <c r="GP137">
        <v>0.207838</v>
      </c>
      <c r="GQ137">
        <v>0.0936772</v>
      </c>
      <c r="GR137">
        <v>0.0893284</v>
      </c>
      <c r="GS137">
        <v>20409.7</v>
      </c>
      <c r="GT137">
        <v>19989.6</v>
      </c>
      <c r="GU137">
        <v>26218</v>
      </c>
      <c r="GV137">
        <v>25584</v>
      </c>
      <c r="GW137">
        <v>38146.9</v>
      </c>
      <c r="GX137">
        <v>35317.6</v>
      </c>
      <c r="GY137">
        <v>45846.5</v>
      </c>
      <c r="GZ137">
        <v>41949.1</v>
      </c>
      <c r="HA137">
        <v>1.85915</v>
      </c>
      <c r="HB137">
        <v>1.7898</v>
      </c>
      <c r="HC137">
        <v>0.0259951</v>
      </c>
      <c r="HD137">
        <v>0</v>
      </c>
      <c r="HE137">
        <v>27.57</v>
      </c>
      <c r="HF137">
        <v>999.9</v>
      </c>
      <c r="HG137">
        <v>32.6</v>
      </c>
      <c r="HH137">
        <v>39.3</v>
      </c>
      <c r="HI137">
        <v>25.7742</v>
      </c>
      <c r="HJ137">
        <v>62.3079</v>
      </c>
      <c r="HK137">
        <v>28.0569</v>
      </c>
      <c r="HL137">
        <v>1</v>
      </c>
      <c r="HM137">
        <v>0.347823</v>
      </c>
      <c r="HN137">
        <v>3.64644</v>
      </c>
      <c r="HO137">
        <v>20.2681</v>
      </c>
      <c r="HP137">
        <v>5.21205</v>
      </c>
      <c r="HQ137">
        <v>11.98</v>
      </c>
      <c r="HR137">
        <v>4.9636</v>
      </c>
      <c r="HS137">
        <v>3.27408</v>
      </c>
      <c r="HT137">
        <v>9999</v>
      </c>
      <c r="HU137">
        <v>9999</v>
      </c>
      <c r="HV137">
        <v>9999</v>
      </c>
      <c r="HW137">
        <v>63.1</v>
      </c>
      <c r="HX137">
        <v>1.8639</v>
      </c>
      <c r="HY137">
        <v>1.86008</v>
      </c>
      <c r="HZ137">
        <v>1.85841</v>
      </c>
      <c r="IA137">
        <v>1.85975</v>
      </c>
      <c r="IB137">
        <v>1.85975</v>
      </c>
      <c r="IC137">
        <v>1.85837</v>
      </c>
      <c r="ID137">
        <v>1.85745</v>
      </c>
      <c r="IE137">
        <v>1.8523</v>
      </c>
      <c r="IF137">
        <v>0</v>
      </c>
      <c r="IG137">
        <v>0</v>
      </c>
      <c r="IH137">
        <v>0</v>
      </c>
      <c r="II137">
        <v>0</v>
      </c>
      <c r="IJ137" t="s">
        <v>433</v>
      </c>
      <c r="IK137" t="s">
        <v>434</v>
      </c>
      <c r="IL137" t="s">
        <v>435</v>
      </c>
      <c r="IM137" t="s">
        <v>435</v>
      </c>
      <c r="IN137" t="s">
        <v>435</v>
      </c>
      <c r="IO137" t="s">
        <v>435</v>
      </c>
      <c r="IP137">
        <v>0</v>
      </c>
      <c r="IQ137">
        <v>100</v>
      </c>
      <c r="IR137">
        <v>100</v>
      </c>
      <c r="IS137">
        <v>-2.27</v>
      </c>
      <c r="IT137">
        <v>-0.419</v>
      </c>
      <c r="IU137">
        <v>-0.978965299820194</v>
      </c>
      <c r="IV137">
        <v>-0.0009990091014681097</v>
      </c>
      <c r="IW137">
        <v>2.104149348677739E-07</v>
      </c>
      <c r="IX137">
        <v>-7.744919442628664E-11</v>
      </c>
      <c r="IY137">
        <v>-0.2997322961878402</v>
      </c>
      <c r="IZ137">
        <v>-0.02716134682049196</v>
      </c>
      <c r="JA137">
        <v>0.00140419417660109</v>
      </c>
      <c r="JB137">
        <v>-1.682636133130545E-05</v>
      </c>
      <c r="JC137">
        <v>3</v>
      </c>
      <c r="JD137">
        <v>2001</v>
      </c>
      <c r="JE137">
        <v>1</v>
      </c>
      <c r="JF137">
        <v>25</v>
      </c>
      <c r="JG137">
        <v>-1258.7</v>
      </c>
      <c r="JH137">
        <v>-1258.9</v>
      </c>
      <c r="JI137">
        <v>3.27271</v>
      </c>
      <c r="JJ137">
        <v>2.62939</v>
      </c>
      <c r="JK137">
        <v>1.49658</v>
      </c>
      <c r="JL137">
        <v>2.38281</v>
      </c>
      <c r="JM137">
        <v>1.54907</v>
      </c>
      <c r="JN137">
        <v>2.37427</v>
      </c>
      <c r="JO137">
        <v>41.9802</v>
      </c>
      <c r="JP137">
        <v>14.3422</v>
      </c>
      <c r="JQ137">
        <v>18</v>
      </c>
      <c r="JR137">
        <v>494.231</v>
      </c>
      <c r="JS137">
        <v>464.005</v>
      </c>
      <c r="JT137">
        <v>23.1699</v>
      </c>
      <c r="JU137">
        <v>31.5147</v>
      </c>
      <c r="JV137">
        <v>30.0008</v>
      </c>
      <c r="JW137">
        <v>31.507</v>
      </c>
      <c r="JX137">
        <v>31.4484</v>
      </c>
      <c r="JY137">
        <v>65.7637</v>
      </c>
      <c r="JZ137">
        <v>26.2438</v>
      </c>
      <c r="KA137">
        <v>0</v>
      </c>
      <c r="KB137">
        <v>23.1593</v>
      </c>
      <c r="KC137">
        <v>1558.73</v>
      </c>
      <c r="KD137">
        <v>18.1715</v>
      </c>
      <c r="KE137">
        <v>100.189</v>
      </c>
      <c r="KF137">
        <v>99.7902</v>
      </c>
    </row>
    <row r="138" spans="1:292">
      <c r="A138">
        <v>118</v>
      </c>
      <c r="B138">
        <v>1686162122.6</v>
      </c>
      <c r="C138">
        <v>1757.099999904633</v>
      </c>
      <c r="D138" t="s">
        <v>669</v>
      </c>
      <c r="E138" t="s">
        <v>670</v>
      </c>
      <c r="F138">
        <v>5</v>
      </c>
      <c r="G138" t="s">
        <v>428</v>
      </c>
      <c r="H138">
        <v>1686162115.1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K138*DK138*100.0/(AV138*EE138),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K138*DK138*100.0/(AV138*EE138),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1571.154539279074</v>
      </c>
      <c r="AJ138">
        <v>1540.802181818181</v>
      </c>
      <c r="AK138">
        <v>3.438467704370758</v>
      </c>
      <c r="AL138">
        <v>66.65959030394622</v>
      </c>
      <c r="AM138">
        <f>(AO138 - AN138 + DX138*1E3/(8.314*(DZ138+273.15)) * AQ138/DW138 * AP138) * DW138/(100*DK138) * 1000/(1000 - AO138)</f>
        <v>0</v>
      </c>
      <c r="AN138">
        <v>18.23669036724559</v>
      </c>
      <c r="AO138">
        <v>19.21770424242424</v>
      </c>
      <c r="AP138">
        <v>8.331649090930697E-06</v>
      </c>
      <c r="AQ138">
        <v>105.1270775011947</v>
      </c>
      <c r="AR138">
        <v>0</v>
      </c>
      <c r="AS138">
        <v>0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429</v>
      </c>
      <c r="AX138" t="s">
        <v>429</v>
      </c>
      <c r="AY138">
        <v>0</v>
      </c>
      <c r="AZ138">
        <v>0</v>
      </c>
      <c r="BA138">
        <f>1-AY138/AZ138</f>
        <v>0</v>
      </c>
      <c r="BB138">
        <v>0</v>
      </c>
      <c r="BC138" t="s">
        <v>429</v>
      </c>
      <c r="BD138" t="s">
        <v>429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429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1.65</v>
      </c>
      <c r="DL138">
        <v>0.5</v>
      </c>
      <c r="DM138" t="s">
        <v>430</v>
      </c>
      <c r="DN138">
        <v>2</v>
      </c>
      <c r="DO138" t="b">
        <v>1</v>
      </c>
      <c r="DP138">
        <v>1686162115.1</v>
      </c>
      <c r="DQ138">
        <v>1487.654814814815</v>
      </c>
      <c r="DR138">
        <v>1527.769259259259</v>
      </c>
      <c r="DS138">
        <v>19.21782222222222</v>
      </c>
      <c r="DT138">
        <v>18.2333</v>
      </c>
      <c r="DU138">
        <v>1489.911111111111</v>
      </c>
      <c r="DV138">
        <v>19.63685185185185</v>
      </c>
      <c r="DW138">
        <v>500.0158518518519</v>
      </c>
      <c r="DX138">
        <v>90.31938148148149</v>
      </c>
      <c r="DY138">
        <v>0.100026</v>
      </c>
      <c r="DZ138">
        <v>26.80912962962963</v>
      </c>
      <c r="EA138">
        <v>27.99468518518519</v>
      </c>
      <c r="EB138">
        <v>999.9000000000001</v>
      </c>
      <c r="EC138">
        <v>0</v>
      </c>
      <c r="ED138">
        <v>0</v>
      </c>
      <c r="EE138">
        <v>9997.868518518519</v>
      </c>
      <c r="EF138">
        <v>0</v>
      </c>
      <c r="EG138">
        <v>1198.811851851852</v>
      </c>
      <c r="EH138">
        <v>-40.11438518518518</v>
      </c>
      <c r="EI138">
        <v>1516.805185185185</v>
      </c>
      <c r="EJ138">
        <v>1556.142222222222</v>
      </c>
      <c r="EK138">
        <v>0.9845128888888889</v>
      </c>
      <c r="EL138">
        <v>1527.769259259259</v>
      </c>
      <c r="EM138">
        <v>18.2333</v>
      </c>
      <c r="EN138">
        <v>1.735742592592593</v>
      </c>
      <c r="EO138">
        <v>1.646821111111111</v>
      </c>
      <c r="EP138">
        <v>15.21981851851852</v>
      </c>
      <c r="EQ138">
        <v>14.40402962962963</v>
      </c>
      <c r="ER138">
        <v>2000.007037037037</v>
      </c>
      <c r="ES138">
        <v>0.9800045555555555</v>
      </c>
      <c r="ET138">
        <v>0.01999554444444445</v>
      </c>
      <c r="EU138">
        <v>0</v>
      </c>
      <c r="EV138">
        <v>178.9717037037037</v>
      </c>
      <c r="EW138">
        <v>5.00078</v>
      </c>
      <c r="EX138">
        <v>5681.697407407407</v>
      </c>
      <c r="EY138">
        <v>16379.71481481482</v>
      </c>
      <c r="EZ138">
        <v>42.8538148148148</v>
      </c>
      <c r="FA138">
        <v>44.60166666666666</v>
      </c>
      <c r="FB138">
        <v>43.40259259259259</v>
      </c>
      <c r="FC138">
        <v>43.68488888888889</v>
      </c>
      <c r="FD138">
        <v>43.4881111111111</v>
      </c>
      <c r="FE138">
        <v>1955.117037037037</v>
      </c>
      <c r="FF138">
        <v>39.89000000000001</v>
      </c>
      <c r="FG138">
        <v>0</v>
      </c>
      <c r="FH138">
        <v>1686162122.6</v>
      </c>
      <c r="FI138">
        <v>0</v>
      </c>
      <c r="FJ138">
        <v>34.03818886435946</v>
      </c>
      <c r="FK138">
        <v>0.3789893666173036</v>
      </c>
      <c r="FL138">
        <v>-59.06426017292697</v>
      </c>
      <c r="FM138">
        <v>33023.37718420882</v>
      </c>
      <c r="FN138">
        <v>15</v>
      </c>
      <c r="FO138">
        <v>1686237652.1</v>
      </c>
      <c r="FP138" t="s">
        <v>431</v>
      </c>
      <c r="FQ138">
        <v>1686237637.6</v>
      </c>
      <c r="FR138">
        <v>1686237652.1</v>
      </c>
      <c r="FS138">
        <v>1</v>
      </c>
      <c r="FT138">
        <v>0.184</v>
      </c>
      <c r="FU138">
        <v>-0.079</v>
      </c>
      <c r="FV138">
        <v>-1.228</v>
      </c>
      <c r="FW138">
        <v>-0.379</v>
      </c>
      <c r="FX138">
        <v>962</v>
      </c>
      <c r="FY138">
        <v>1</v>
      </c>
      <c r="FZ138">
        <v>0.05</v>
      </c>
      <c r="GA138">
        <v>0.15</v>
      </c>
      <c r="GB138">
        <v>-5.250251104454963</v>
      </c>
      <c r="GC138">
        <v>-0.0365116161248353</v>
      </c>
      <c r="GD138">
        <v>34.14364816199119</v>
      </c>
      <c r="GE138">
        <v>1</v>
      </c>
      <c r="GF138">
        <v>0.876278734180426</v>
      </c>
      <c r="GG138">
        <v>0.003270358888538648</v>
      </c>
      <c r="GH138">
        <v>0.6569386832594176</v>
      </c>
      <c r="GI138">
        <v>1</v>
      </c>
      <c r="GJ138">
        <v>2</v>
      </c>
      <c r="GK138">
        <v>2</v>
      </c>
      <c r="GL138" t="s">
        <v>432</v>
      </c>
      <c r="GM138">
        <v>3.10199</v>
      </c>
      <c r="GN138">
        <v>2.75813</v>
      </c>
      <c r="GO138">
        <v>0.20604</v>
      </c>
      <c r="GP138">
        <v>0.209186</v>
      </c>
      <c r="GQ138">
        <v>0.0936746</v>
      </c>
      <c r="GR138">
        <v>0.0893491</v>
      </c>
      <c r="GS138">
        <v>20374.6</v>
      </c>
      <c r="GT138">
        <v>19955.1</v>
      </c>
      <c r="GU138">
        <v>26217.9</v>
      </c>
      <c r="GV138">
        <v>25583.5</v>
      </c>
      <c r="GW138">
        <v>38146.7</v>
      </c>
      <c r="GX138">
        <v>35316.7</v>
      </c>
      <c r="GY138">
        <v>45845.9</v>
      </c>
      <c r="GZ138">
        <v>41948.7</v>
      </c>
      <c r="HA138">
        <v>1.85942</v>
      </c>
      <c r="HB138">
        <v>1.78967</v>
      </c>
      <c r="HC138">
        <v>0.0255033</v>
      </c>
      <c r="HD138">
        <v>0</v>
      </c>
      <c r="HE138">
        <v>27.5718</v>
      </c>
      <c r="HF138">
        <v>999.9</v>
      </c>
      <c r="HG138">
        <v>32.6</v>
      </c>
      <c r="HH138">
        <v>39.3</v>
      </c>
      <c r="HI138">
        <v>25.7764</v>
      </c>
      <c r="HJ138">
        <v>62.0779</v>
      </c>
      <c r="HK138">
        <v>27.8165</v>
      </c>
      <c r="HL138">
        <v>1</v>
      </c>
      <c r="HM138">
        <v>0.348318</v>
      </c>
      <c r="HN138">
        <v>3.63347</v>
      </c>
      <c r="HO138">
        <v>20.2683</v>
      </c>
      <c r="HP138">
        <v>5.2116</v>
      </c>
      <c r="HQ138">
        <v>11.98</v>
      </c>
      <c r="HR138">
        <v>4.9636</v>
      </c>
      <c r="HS138">
        <v>3.27397</v>
      </c>
      <c r="HT138">
        <v>9999</v>
      </c>
      <c r="HU138">
        <v>9999</v>
      </c>
      <c r="HV138">
        <v>9999</v>
      </c>
      <c r="HW138">
        <v>63.1</v>
      </c>
      <c r="HX138">
        <v>1.86392</v>
      </c>
      <c r="HY138">
        <v>1.86014</v>
      </c>
      <c r="HZ138">
        <v>1.8584</v>
      </c>
      <c r="IA138">
        <v>1.85976</v>
      </c>
      <c r="IB138">
        <v>1.85977</v>
      </c>
      <c r="IC138">
        <v>1.85837</v>
      </c>
      <c r="ID138">
        <v>1.85745</v>
      </c>
      <c r="IE138">
        <v>1.85233</v>
      </c>
      <c r="IF138">
        <v>0</v>
      </c>
      <c r="IG138">
        <v>0</v>
      </c>
      <c r="IH138">
        <v>0</v>
      </c>
      <c r="II138">
        <v>0</v>
      </c>
      <c r="IJ138" t="s">
        <v>433</v>
      </c>
      <c r="IK138" t="s">
        <v>434</v>
      </c>
      <c r="IL138" t="s">
        <v>435</v>
      </c>
      <c r="IM138" t="s">
        <v>435</v>
      </c>
      <c r="IN138" t="s">
        <v>435</v>
      </c>
      <c r="IO138" t="s">
        <v>435</v>
      </c>
      <c r="IP138">
        <v>0</v>
      </c>
      <c r="IQ138">
        <v>100</v>
      </c>
      <c r="IR138">
        <v>100</v>
      </c>
      <c r="IS138">
        <v>-2.28</v>
      </c>
      <c r="IT138">
        <v>-0.419</v>
      </c>
      <c r="IU138">
        <v>-0.978965299820194</v>
      </c>
      <c r="IV138">
        <v>-0.0009990091014681097</v>
      </c>
      <c r="IW138">
        <v>2.104149348677739E-07</v>
      </c>
      <c r="IX138">
        <v>-7.744919442628664E-11</v>
      </c>
      <c r="IY138">
        <v>-0.2997322961878402</v>
      </c>
      <c r="IZ138">
        <v>-0.02716134682049196</v>
      </c>
      <c r="JA138">
        <v>0.00140419417660109</v>
      </c>
      <c r="JB138">
        <v>-1.682636133130545E-05</v>
      </c>
      <c r="JC138">
        <v>3</v>
      </c>
      <c r="JD138">
        <v>2001</v>
      </c>
      <c r="JE138">
        <v>1</v>
      </c>
      <c r="JF138">
        <v>25</v>
      </c>
      <c r="JG138">
        <v>-1258.6</v>
      </c>
      <c r="JH138">
        <v>-1258.8</v>
      </c>
      <c r="JI138">
        <v>3.302</v>
      </c>
      <c r="JJ138">
        <v>2.62695</v>
      </c>
      <c r="JK138">
        <v>1.49658</v>
      </c>
      <c r="JL138">
        <v>2.38281</v>
      </c>
      <c r="JM138">
        <v>1.54907</v>
      </c>
      <c r="JN138">
        <v>2.42065</v>
      </c>
      <c r="JO138">
        <v>41.9802</v>
      </c>
      <c r="JP138">
        <v>14.3422</v>
      </c>
      <c r="JQ138">
        <v>18</v>
      </c>
      <c r="JR138">
        <v>494.431</v>
      </c>
      <c r="JS138">
        <v>463.955</v>
      </c>
      <c r="JT138">
        <v>23.1671</v>
      </c>
      <c r="JU138">
        <v>31.5203</v>
      </c>
      <c r="JV138">
        <v>30.0006</v>
      </c>
      <c r="JW138">
        <v>31.5116</v>
      </c>
      <c r="JX138">
        <v>31.4525</v>
      </c>
      <c r="JY138">
        <v>66.29259999999999</v>
      </c>
      <c r="JZ138">
        <v>26.2438</v>
      </c>
      <c r="KA138">
        <v>0</v>
      </c>
      <c r="KB138">
        <v>23.1644</v>
      </c>
      <c r="KC138">
        <v>1572.21</v>
      </c>
      <c r="KD138">
        <v>18.1716</v>
      </c>
      <c r="KE138">
        <v>100.188</v>
      </c>
      <c r="KF138">
        <v>99.7889</v>
      </c>
    </row>
    <row r="139" spans="1:292">
      <c r="A139">
        <v>119</v>
      </c>
      <c r="B139">
        <v>1686162127.6</v>
      </c>
      <c r="C139">
        <v>1762.099999904633</v>
      </c>
      <c r="D139" t="s">
        <v>671</v>
      </c>
      <c r="E139" t="s">
        <v>672</v>
      </c>
      <c r="F139">
        <v>5</v>
      </c>
      <c r="G139" t="s">
        <v>428</v>
      </c>
      <c r="H139">
        <v>1686162119.814285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K139*DK139*100.0/(AV139*EE139),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K139*DK139*100.0/(AV139*EE139),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1588.624171039826</v>
      </c>
      <c r="AJ139">
        <v>1557.923212121212</v>
      </c>
      <c r="AK139">
        <v>3.429269266172063</v>
      </c>
      <c r="AL139">
        <v>66.65959030394622</v>
      </c>
      <c r="AM139">
        <f>(AO139 - AN139 + DX139*1E3/(8.314*(DZ139+273.15)) * AQ139/DW139 * AP139) * DW139/(100*DK139) * 1000/(1000 - AO139)</f>
        <v>0</v>
      </c>
      <c r="AN139">
        <v>18.24158687351774</v>
      </c>
      <c r="AO139">
        <v>19.2163703030303</v>
      </c>
      <c r="AP139">
        <v>-7.42439650040757E-06</v>
      </c>
      <c r="AQ139">
        <v>105.1270775011947</v>
      </c>
      <c r="AR139">
        <v>0</v>
      </c>
      <c r="AS139">
        <v>0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429</v>
      </c>
      <c r="AX139" t="s">
        <v>429</v>
      </c>
      <c r="AY139">
        <v>0</v>
      </c>
      <c r="AZ139">
        <v>0</v>
      </c>
      <c r="BA139">
        <f>1-AY139/AZ139</f>
        <v>0</v>
      </c>
      <c r="BB139">
        <v>0</v>
      </c>
      <c r="BC139" t="s">
        <v>429</v>
      </c>
      <c r="BD139" t="s">
        <v>429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429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1.65</v>
      </c>
      <c r="DL139">
        <v>0.5</v>
      </c>
      <c r="DM139" t="s">
        <v>430</v>
      </c>
      <c r="DN139">
        <v>2</v>
      </c>
      <c r="DO139" t="b">
        <v>1</v>
      </c>
      <c r="DP139">
        <v>1686162119.814285</v>
      </c>
      <c r="DQ139">
        <v>1503.515357142857</v>
      </c>
      <c r="DR139">
        <v>1543.687142857143</v>
      </c>
      <c r="DS139">
        <v>19.217225</v>
      </c>
      <c r="DT139">
        <v>18.23679285714285</v>
      </c>
      <c r="DU139">
        <v>1505.786785714286</v>
      </c>
      <c r="DV139">
        <v>19.63626071428572</v>
      </c>
      <c r="DW139">
        <v>500.0264642857143</v>
      </c>
      <c r="DX139">
        <v>90.31889642857142</v>
      </c>
      <c r="DY139">
        <v>0.0999899857142857</v>
      </c>
      <c r="DZ139">
        <v>26.81169642857142</v>
      </c>
      <c r="EA139">
        <v>27.99279285714286</v>
      </c>
      <c r="EB139">
        <v>999.9000000000002</v>
      </c>
      <c r="EC139">
        <v>0</v>
      </c>
      <c r="ED139">
        <v>0</v>
      </c>
      <c r="EE139">
        <v>9994.101785714285</v>
      </c>
      <c r="EF139">
        <v>0</v>
      </c>
      <c r="EG139">
        <v>1202.278928571429</v>
      </c>
      <c r="EH139">
        <v>-40.17164999999999</v>
      </c>
      <c r="EI139">
        <v>1532.975</v>
      </c>
      <c r="EJ139">
        <v>1572.361428571429</v>
      </c>
      <c r="EK139">
        <v>0.9804303571428571</v>
      </c>
      <c r="EL139">
        <v>1543.687142857143</v>
      </c>
      <c r="EM139">
        <v>18.23679285714285</v>
      </c>
      <c r="EN139">
        <v>1.735679285714286</v>
      </c>
      <c r="EO139">
        <v>1.647127142857143</v>
      </c>
      <c r="EP139">
        <v>15.21925714285714</v>
      </c>
      <c r="EQ139">
        <v>14.40690357142857</v>
      </c>
      <c r="ER139">
        <v>2000.009642857143</v>
      </c>
      <c r="ES139">
        <v>0.9800046071428571</v>
      </c>
      <c r="ET139">
        <v>0.01999549285714286</v>
      </c>
      <c r="EU139">
        <v>0</v>
      </c>
      <c r="EV139">
        <v>178.997</v>
      </c>
      <c r="EW139">
        <v>5.00078</v>
      </c>
      <c r="EX139">
        <v>5687.453214285714</v>
      </c>
      <c r="EY139">
        <v>16379.73214285714</v>
      </c>
      <c r="EZ139">
        <v>42.87242857142856</v>
      </c>
      <c r="FA139">
        <v>44.6115</v>
      </c>
      <c r="FB139">
        <v>43.40160714285714</v>
      </c>
      <c r="FC139">
        <v>43.70282142857143</v>
      </c>
      <c r="FD139">
        <v>43.49971428571428</v>
      </c>
      <c r="FE139">
        <v>1955.119642857143</v>
      </c>
      <c r="FF139">
        <v>39.89000000000001</v>
      </c>
      <c r="FG139">
        <v>0</v>
      </c>
      <c r="FH139">
        <v>1686162128</v>
      </c>
      <c r="FI139">
        <v>0</v>
      </c>
      <c r="FJ139">
        <v>34.12293722907203</v>
      </c>
      <c r="FK139">
        <v>0.3799873162565093</v>
      </c>
      <c r="FL139">
        <v>-59.26005266132776</v>
      </c>
      <c r="FM139">
        <v>33007.41640194679</v>
      </c>
      <c r="FN139">
        <v>15</v>
      </c>
      <c r="FO139">
        <v>1686237652.1</v>
      </c>
      <c r="FP139" t="s">
        <v>431</v>
      </c>
      <c r="FQ139">
        <v>1686237637.6</v>
      </c>
      <c r="FR139">
        <v>1686237652.1</v>
      </c>
      <c r="FS139">
        <v>1</v>
      </c>
      <c r="FT139">
        <v>0.184</v>
      </c>
      <c r="FU139">
        <v>-0.079</v>
      </c>
      <c r="FV139">
        <v>-1.228</v>
      </c>
      <c r="FW139">
        <v>-0.379</v>
      </c>
      <c r="FX139">
        <v>962</v>
      </c>
      <c r="FY139">
        <v>1</v>
      </c>
      <c r="FZ139">
        <v>0.05</v>
      </c>
      <c r="GA139">
        <v>0.15</v>
      </c>
      <c r="GB139">
        <v>-5.265344176007925</v>
      </c>
      <c r="GC139">
        <v>-0.03668137788881128</v>
      </c>
      <c r="GD139">
        <v>34.14401587672026</v>
      </c>
      <c r="GE139">
        <v>1</v>
      </c>
      <c r="GF139">
        <v>0.876321582257122</v>
      </c>
      <c r="GG139">
        <v>0.003269607342480984</v>
      </c>
      <c r="GH139">
        <v>0.6568002349853218</v>
      </c>
      <c r="GI139">
        <v>1</v>
      </c>
      <c r="GJ139">
        <v>2</v>
      </c>
      <c r="GK139">
        <v>2</v>
      </c>
      <c r="GL139" t="s">
        <v>432</v>
      </c>
      <c r="GM139">
        <v>3.1019</v>
      </c>
      <c r="GN139">
        <v>2.75791</v>
      </c>
      <c r="GO139">
        <v>0.207381</v>
      </c>
      <c r="GP139">
        <v>0.210493</v>
      </c>
      <c r="GQ139">
        <v>0.09366910000000001</v>
      </c>
      <c r="GR139">
        <v>0.0893505</v>
      </c>
      <c r="GS139">
        <v>20339.9</v>
      </c>
      <c r="GT139">
        <v>19922</v>
      </c>
      <c r="GU139">
        <v>26217.6</v>
      </c>
      <c r="GV139">
        <v>25583.4</v>
      </c>
      <c r="GW139">
        <v>38146.9</v>
      </c>
      <c r="GX139">
        <v>35316.2</v>
      </c>
      <c r="GY139">
        <v>45845.6</v>
      </c>
      <c r="GZ139">
        <v>41947.9</v>
      </c>
      <c r="HA139">
        <v>1.85907</v>
      </c>
      <c r="HB139">
        <v>1.78953</v>
      </c>
      <c r="HC139">
        <v>0.0258908</v>
      </c>
      <c r="HD139">
        <v>0</v>
      </c>
      <c r="HE139">
        <v>27.5735</v>
      </c>
      <c r="HF139">
        <v>999.9</v>
      </c>
      <c r="HG139">
        <v>32.7</v>
      </c>
      <c r="HH139">
        <v>39.3</v>
      </c>
      <c r="HI139">
        <v>25.8537</v>
      </c>
      <c r="HJ139">
        <v>62.2379</v>
      </c>
      <c r="HK139">
        <v>27.8325</v>
      </c>
      <c r="HL139">
        <v>1</v>
      </c>
      <c r="HM139">
        <v>0.348631</v>
      </c>
      <c r="HN139">
        <v>3.61746</v>
      </c>
      <c r="HO139">
        <v>20.2686</v>
      </c>
      <c r="HP139">
        <v>5.21055</v>
      </c>
      <c r="HQ139">
        <v>11.98</v>
      </c>
      <c r="HR139">
        <v>4.9635</v>
      </c>
      <c r="HS139">
        <v>3.27395</v>
      </c>
      <c r="HT139">
        <v>9999</v>
      </c>
      <c r="HU139">
        <v>9999</v>
      </c>
      <c r="HV139">
        <v>9999</v>
      </c>
      <c r="HW139">
        <v>63.1</v>
      </c>
      <c r="HX139">
        <v>1.8639</v>
      </c>
      <c r="HY139">
        <v>1.86013</v>
      </c>
      <c r="HZ139">
        <v>1.85839</v>
      </c>
      <c r="IA139">
        <v>1.85974</v>
      </c>
      <c r="IB139">
        <v>1.85977</v>
      </c>
      <c r="IC139">
        <v>1.85837</v>
      </c>
      <c r="ID139">
        <v>1.85745</v>
      </c>
      <c r="IE139">
        <v>1.85236</v>
      </c>
      <c r="IF139">
        <v>0</v>
      </c>
      <c r="IG139">
        <v>0</v>
      </c>
      <c r="IH139">
        <v>0</v>
      </c>
      <c r="II139">
        <v>0</v>
      </c>
      <c r="IJ139" t="s">
        <v>433</v>
      </c>
      <c r="IK139" t="s">
        <v>434</v>
      </c>
      <c r="IL139" t="s">
        <v>435</v>
      </c>
      <c r="IM139" t="s">
        <v>435</v>
      </c>
      <c r="IN139" t="s">
        <v>435</v>
      </c>
      <c r="IO139" t="s">
        <v>435</v>
      </c>
      <c r="IP139">
        <v>0</v>
      </c>
      <c r="IQ139">
        <v>100</v>
      </c>
      <c r="IR139">
        <v>100</v>
      </c>
      <c r="IS139">
        <v>-2.29</v>
      </c>
      <c r="IT139">
        <v>-0.4191</v>
      </c>
      <c r="IU139">
        <v>-0.978965299820194</v>
      </c>
      <c r="IV139">
        <v>-0.0009990091014681097</v>
      </c>
      <c r="IW139">
        <v>2.104149348677739E-07</v>
      </c>
      <c r="IX139">
        <v>-7.744919442628664E-11</v>
      </c>
      <c r="IY139">
        <v>-0.2997322961878402</v>
      </c>
      <c r="IZ139">
        <v>-0.02716134682049196</v>
      </c>
      <c r="JA139">
        <v>0.00140419417660109</v>
      </c>
      <c r="JB139">
        <v>-1.682636133130545E-05</v>
      </c>
      <c r="JC139">
        <v>3</v>
      </c>
      <c r="JD139">
        <v>2001</v>
      </c>
      <c r="JE139">
        <v>1</v>
      </c>
      <c r="JF139">
        <v>25</v>
      </c>
      <c r="JG139">
        <v>-1258.5</v>
      </c>
      <c r="JH139">
        <v>-1258.7</v>
      </c>
      <c r="JI139">
        <v>3.32764</v>
      </c>
      <c r="JJ139">
        <v>2.62817</v>
      </c>
      <c r="JK139">
        <v>1.49658</v>
      </c>
      <c r="JL139">
        <v>2.38281</v>
      </c>
      <c r="JM139">
        <v>1.54907</v>
      </c>
      <c r="JN139">
        <v>2.39746</v>
      </c>
      <c r="JO139">
        <v>41.9802</v>
      </c>
      <c r="JP139">
        <v>14.3509</v>
      </c>
      <c r="JQ139">
        <v>18</v>
      </c>
      <c r="JR139">
        <v>494.25</v>
      </c>
      <c r="JS139">
        <v>463.889</v>
      </c>
      <c r="JT139">
        <v>23.1697</v>
      </c>
      <c r="JU139">
        <v>31.5255</v>
      </c>
      <c r="JV139">
        <v>30.0005</v>
      </c>
      <c r="JW139">
        <v>31.5156</v>
      </c>
      <c r="JX139">
        <v>31.4564</v>
      </c>
      <c r="JY139">
        <v>66.87179999999999</v>
      </c>
      <c r="JZ139">
        <v>26.5174</v>
      </c>
      <c r="KA139">
        <v>0</v>
      </c>
      <c r="KB139">
        <v>23.1709</v>
      </c>
      <c r="KC139">
        <v>1592.37</v>
      </c>
      <c r="KD139">
        <v>18.1717</v>
      </c>
      <c r="KE139">
        <v>100.187</v>
      </c>
      <c r="KF139">
        <v>99.7877</v>
      </c>
    </row>
    <row r="140" spans="1:292">
      <c r="A140">
        <v>120</v>
      </c>
      <c r="B140">
        <v>1686162132.6</v>
      </c>
      <c r="C140">
        <v>1767.099999904633</v>
      </c>
      <c r="D140" t="s">
        <v>673</v>
      </c>
      <c r="E140" t="s">
        <v>674</v>
      </c>
      <c r="F140">
        <v>5</v>
      </c>
      <c r="G140" t="s">
        <v>428</v>
      </c>
      <c r="H140">
        <v>1686162125.1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K140*DK140*100.0/(AV140*EE140),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K140*DK140*100.0/(AV140*EE140),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1605.264825902838</v>
      </c>
      <c r="AJ140">
        <v>1574.847636363636</v>
      </c>
      <c r="AK140">
        <v>3.386564311192505</v>
      </c>
      <c r="AL140">
        <v>66.65959030394622</v>
      </c>
      <c r="AM140">
        <f>(AO140 - AN140 + DX140*1E3/(8.314*(DZ140+273.15)) * AQ140/DW140 * AP140) * DW140/(100*DK140) * 1000/(1000 - AO140)</f>
        <v>0</v>
      </c>
      <c r="AN140">
        <v>18.22586142695481</v>
      </c>
      <c r="AO140">
        <v>19.21017333333333</v>
      </c>
      <c r="AP140">
        <v>-2.943988866959383E-05</v>
      </c>
      <c r="AQ140">
        <v>105.1270775011947</v>
      </c>
      <c r="AR140">
        <v>0</v>
      </c>
      <c r="AS140">
        <v>0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429</v>
      </c>
      <c r="AX140" t="s">
        <v>429</v>
      </c>
      <c r="AY140">
        <v>0</v>
      </c>
      <c r="AZ140">
        <v>0</v>
      </c>
      <c r="BA140">
        <f>1-AY140/AZ140</f>
        <v>0</v>
      </c>
      <c r="BB140">
        <v>0</v>
      </c>
      <c r="BC140" t="s">
        <v>429</v>
      </c>
      <c r="BD140" t="s">
        <v>429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429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1.65</v>
      </c>
      <c r="DL140">
        <v>0.5</v>
      </c>
      <c r="DM140" t="s">
        <v>430</v>
      </c>
      <c r="DN140">
        <v>2</v>
      </c>
      <c r="DO140" t="b">
        <v>1</v>
      </c>
      <c r="DP140">
        <v>1686162125.1</v>
      </c>
      <c r="DQ140">
        <v>1521.211481481482</v>
      </c>
      <c r="DR140">
        <v>1561.375185185185</v>
      </c>
      <c r="DS140">
        <v>19.21612222222222</v>
      </c>
      <c r="DT140">
        <v>18.23303333333333</v>
      </c>
      <c r="DU140">
        <v>1523.499259259259</v>
      </c>
      <c r="DV140">
        <v>19.63517407407407</v>
      </c>
      <c r="DW140">
        <v>500.0100740740741</v>
      </c>
      <c r="DX140">
        <v>90.31881111111112</v>
      </c>
      <c r="DY140">
        <v>0.100028362962963</v>
      </c>
      <c r="DZ140">
        <v>26.81441851851852</v>
      </c>
      <c r="EA140">
        <v>27.99612222222222</v>
      </c>
      <c r="EB140">
        <v>999.9000000000001</v>
      </c>
      <c r="EC140">
        <v>0</v>
      </c>
      <c r="ED140">
        <v>0</v>
      </c>
      <c r="EE140">
        <v>9989.583333333334</v>
      </c>
      <c r="EF140">
        <v>0</v>
      </c>
      <c r="EG140">
        <v>1207.277407407408</v>
      </c>
      <c r="EH140">
        <v>-40.16318518518518</v>
      </c>
      <c r="EI140">
        <v>1551.015925925926</v>
      </c>
      <c r="EJ140">
        <v>1590.371481481481</v>
      </c>
      <c r="EK140">
        <v>0.9830986666666667</v>
      </c>
      <c r="EL140">
        <v>1561.375185185185</v>
      </c>
      <c r="EM140">
        <v>18.23303333333333</v>
      </c>
      <c r="EN140">
        <v>1.735577777777778</v>
      </c>
      <c r="EO140">
        <v>1.646785185185185</v>
      </c>
      <c r="EP140">
        <v>15.21834814814815</v>
      </c>
      <c r="EQ140">
        <v>14.4036962962963</v>
      </c>
      <c r="ER140">
        <v>1999.998888888888</v>
      </c>
      <c r="ES140">
        <v>0.9800044444444445</v>
      </c>
      <c r="ET140">
        <v>0.01999564814814815</v>
      </c>
      <c r="EU140">
        <v>0</v>
      </c>
      <c r="EV140">
        <v>179.0643703703704</v>
      </c>
      <c r="EW140">
        <v>5.00078</v>
      </c>
      <c r="EX140">
        <v>5695.581481481481</v>
      </c>
      <c r="EY140">
        <v>16379.63333333333</v>
      </c>
      <c r="EZ140">
        <v>42.86996296296296</v>
      </c>
      <c r="FA140">
        <v>44.611</v>
      </c>
      <c r="FB140">
        <v>43.38862962962962</v>
      </c>
      <c r="FC140">
        <v>43.69648148148148</v>
      </c>
      <c r="FD140">
        <v>43.51133333333333</v>
      </c>
      <c r="FE140">
        <v>1955.108888888889</v>
      </c>
      <c r="FF140">
        <v>39.89000000000001</v>
      </c>
      <c r="FG140">
        <v>0</v>
      </c>
      <c r="FH140">
        <v>1686162132.8</v>
      </c>
      <c r="FI140">
        <v>0</v>
      </c>
      <c r="FJ140">
        <v>34.19812781813465</v>
      </c>
      <c r="FK140">
        <v>0.3808722491811065</v>
      </c>
      <c r="FL140">
        <v>-59.4337673685307</v>
      </c>
      <c r="FM140">
        <v>32993.25025385913</v>
      </c>
      <c r="FN140">
        <v>15</v>
      </c>
      <c r="FO140">
        <v>1686237652.1</v>
      </c>
      <c r="FP140" t="s">
        <v>431</v>
      </c>
      <c r="FQ140">
        <v>1686237637.6</v>
      </c>
      <c r="FR140">
        <v>1686237652.1</v>
      </c>
      <c r="FS140">
        <v>1</v>
      </c>
      <c r="FT140">
        <v>0.184</v>
      </c>
      <c r="FU140">
        <v>-0.079</v>
      </c>
      <c r="FV140">
        <v>-1.228</v>
      </c>
      <c r="FW140">
        <v>-0.379</v>
      </c>
      <c r="FX140">
        <v>962</v>
      </c>
      <c r="FY140">
        <v>1</v>
      </c>
      <c r="FZ140">
        <v>0.05</v>
      </c>
      <c r="GA140">
        <v>0.15</v>
      </c>
      <c r="GB140">
        <v>-5.289766643855127</v>
      </c>
      <c r="GC140">
        <v>-0.03695601785609489</v>
      </c>
      <c r="GD140">
        <v>34.14452127743564</v>
      </c>
      <c r="GE140">
        <v>1</v>
      </c>
      <c r="GF140">
        <v>0.8763993852004256</v>
      </c>
      <c r="GG140">
        <v>0.003268485544969953</v>
      </c>
      <c r="GH140">
        <v>0.6565768902874621</v>
      </c>
      <c r="GI140">
        <v>1</v>
      </c>
      <c r="GJ140">
        <v>2</v>
      </c>
      <c r="GK140">
        <v>2</v>
      </c>
      <c r="GL140" t="s">
        <v>432</v>
      </c>
      <c r="GM140">
        <v>3.10192</v>
      </c>
      <c r="GN140">
        <v>2.75793</v>
      </c>
      <c r="GO140">
        <v>0.208705</v>
      </c>
      <c r="GP140">
        <v>0.211831</v>
      </c>
      <c r="GQ140">
        <v>0.0936403</v>
      </c>
      <c r="GR140">
        <v>0.089134</v>
      </c>
      <c r="GS140">
        <v>20305.6</v>
      </c>
      <c r="GT140">
        <v>19888</v>
      </c>
      <c r="GU140">
        <v>26217.2</v>
      </c>
      <c r="GV140">
        <v>25583.2</v>
      </c>
      <c r="GW140">
        <v>38148</v>
      </c>
      <c r="GX140">
        <v>35324.8</v>
      </c>
      <c r="GY140">
        <v>45845.2</v>
      </c>
      <c r="GZ140">
        <v>41948.1</v>
      </c>
      <c r="HA140">
        <v>1.8595</v>
      </c>
      <c r="HB140">
        <v>1.78913</v>
      </c>
      <c r="HC140">
        <v>0.0268891</v>
      </c>
      <c r="HD140">
        <v>0</v>
      </c>
      <c r="HE140">
        <v>27.5748</v>
      </c>
      <c r="HF140">
        <v>999.9</v>
      </c>
      <c r="HG140">
        <v>32.6</v>
      </c>
      <c r="HH140">
        <v>39.3</v>
      </c>
      <c r="HI140">
        <v>25.7737</v>
      </c>
      <c r="HJ140">
        <v>62.1579</v>
      </c>
      <c r="HK140">
        <v>28.097</v>
      </c>
      <c r="HL140">
        <v>1</v>
      </c>
      <c r="HM140">
        <v>0.34905</v>
      </c>
      <c r="HN140">
        <v>3.61544</v>
      </c>
      <c r="HO140">
        <v>20.2685</v>
      </c>
      <c r="HP140">
        <v>5.2113</v>
      </c>
      <c r="HQ140">
        <v>11.98</v>
      </c>
      <c r="HR140">
        <v>4.9636</v>
      </c>
      <c r="HS140">
        <v>3.2742</v>
      </c>
      <c r="HT140">
        <v>9999</v>
      </c>
      <c r="HU140">
        <v>9999</v>
      </c>
      <c r="HV140">
        <v>9999</v>
      </c>
      <c r="HW140">
        <v>63.1</v>
      </c>
      <c r="HX140">
        <v>1.8639</v>
      </c>
      <c r="HY140">
        <v>1.86017</v>
      </c>
      <c r="HZ140">
        <v>1.85843</v>
      </c>
      <c r="IA140">
        <v>1.85975</v>
      </c>
      <c r="IB140">
        <v>1.85977</v>
      </c>
      <c r="IC140">
        <v>1.85837</v>
      </c>
      <c r="ID140">
        <v>1.85745</v>
      </c>
      <c r="IE140">
        <v>1.85233</v>
      </c>
      <c r="IF140">
        <v>0</v>
      </c>
      <c r="IG140">
        <v>0</v>
      </c>
      <c r="IH140">
        <v>0</v>
      </c>
      <c r="II140">
        <v>0</v>
      </c>
      <c r="IJ140" t="s">
        <v>433</v>
      </c>
      <c r="IK140" t="s">
        <v>434</v>
      </c>
      <c r="IL140" t="s">
        <v>435</v>
      </c>
      <c r="IM140" t="s">
        <v>435</v>
      </c>
      <c r="IN140" t="s">
        <v>435</v>
      </c>
      <c r="IO140" t="s">
        <v>435</v>
      </c>
      <c r="IP140">
        <v>0</v>
      </c>
      <c r="IQ140">
        <v>100</v>
      </c>
      <c r="IR140">
        <v>100</v>
      </c>
      <c r="IS140">
        <v>-2.31</v>
      </c>
      <c r="IT140">
        <v>-0.4191</v>
      </c>
      <c r="IU140">
        <v>-0.978965299820194</v>
      </c>
      <c r="IV140">
        <v>-0.0009990091014681097</v>
      </c>
      <c r="IW140">
        <v>2.104149348677739E-07</v>
      </c>
      <c r="IX140">
        <v>-7.744919442628664E-11</v>
      </c>
      <c r="IY140">
        <v>-0.2997322961878402</v>
      </c>
      <c r="IZ140">
        <v>-0.02716134682049196</v>
      </c>
      <c r="JA140">
        <v>0.00140419417660109</v>
      </c>
      <c r="JB140">
        <v>-1.682636133130545E-05</v>
      </c>
      <c r="JC140">
        <v>3</v>
      </c>
      <c r="JD140">
        <v>2001</v>
      </c>
      <c r="JE140">
        <v>1</v>
      </c>
      <c r="JF140">
        <v>25</v>
      </c>
      <c r="JG140">
        <v>-1258.4</v>
      </c>
      <c r="JH140">
        <v>-1258.7</v>
      </c>
      <c r="JI140">
        <v>3.35571</v>
      </c>
      <c r="JJ140">
        <v>2.61719</v>
      </c>
      <c r="JK140">
        <v>1.49658</v>
      </c>
      <c r="JL140">
        <v>2.38281</v>
      </c>
      <c r="JM140">
        <v>1.54907</v>
      </c>
      <c r="JN140">
        <v>2.44629</v>
      </c>
      <c r="JO140">
        <v>42.0065</v>
      </c>
      <c r="JP140">
        <v>14.3509</v>
      </c>
      <c r="JQ140">
        <v>18</v>
      </c>
      <c r="JR140">
        <v>494.538</v>
      </c>
      <c r="JS140">
        <v>463.66</v>
      </c>
      <c r="JT140">
        <v>23.1744</v>
      </c>
      <c r="JU140">
        <v>31.5312</v>
      </c>
      <c r="JV140">
        <v>30.0005</v>
      </c>
      <c r="JW140">
        <v>31.5199</v>
      </c>
      <c r="JX140">
        <v>31.46</v>
      </c>
      <c r="JY140">
        <v>67.3664</v>
      </c>
      <c r="JZ140">
        <v>26.5174</v>
      </c>
      <c r="KA140">
        <v>0</v>
      </c>
      <c r="KB140">
        <v>23.1751</v>
      </c>
      <c r="KC140">
        <v>1606.42</v>
      </c>
      <c r="KD140">
        <v>18.1866</v>
      </c>
      <c r="KE140">
        <v>100.186</v>
      </c>
      <c r="KF140">
        <v>99.78749999999999</v>
      </c>
    </row>
    <row r="141" spans="1:292">
      <c r="A141">
        <v>121</v>
      </c>
      <c r="B141">
        <v>1686162137.6</v>
      </c>
      <c r="C141">
        <v>1772.099999904633</v>
      </c>
      <c r="D141" t="s">
        <v>675</v>
      </c>
      <c r="E141" t="s">
        <v>676</v>
      </c>
      <c r="F141">
        <v>5</v>
      </c>
      <c r="G141" t="s">
        <v>428</v>
      </c>
      <c r="H141">
        <v>1686162129.814285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K141*DK141*100.0/(AV141*EE141),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K141*DK141*100.0/(AV141*EE141),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1621.991494136787</v>
      </c>
      <c r="AJ141">
        <v>1591.645818181818</v>
      </c>
      <c r="AK141">
        <v>3.350705895070786</v>
      </c>
      <c r="AL141">
        <v>66.65959030394622</v>
      </c>
      <c r="AM141">
        <f>(AO141 - AN141 + DX141*1E3/(8.314*(DZ141+273.15)) * AQ141/DW141 * AP141) * DW141/(100*DK141) * 1000/(1000 - AO141)</f>
        <v>0</v>
      </c>
      <c r="AN141">
        <v>18.16430561674491</v>
      </c>
      <c r="AO141">
        <v>19.17872303030301</v>
      </c>
      <c r="AP141">
        <v>-0.006809348060667544</v>
      </c>
      <c r="AQ141">
        <v>105.1270775011947</v>
      </c>
      <c r="AR141">
        <v>0</v>
      </c>
      <c r="AS141">
        <v>0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429</v>
      </c>
      <c r="AX141" t="s">
        <v>429</v>
      </c>
      <c r="AY141">
        <v>0</v>
      </c>
      <c r="AZ141">
        <v>0</v>
      </c>
      <c r="BA141">
        <f>1-AY141/AZ141</f>
        <v>0</v>
      </c>
      <c r="BB141">
        <v>0</v>
      </c>
      <c r="BC141" t="s">
        <v>429</v>
      </c>
      <c r="BD141" t="s">
        <v>429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429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1.65</v>
      </c>
      <c r="DL141">
        <v>0.5</v>
      </c>
      <c r="DM141" t="s">
        <v>430</v>
      </c>
      <c r="DN141">
        <v>2</v>
      </c>
      <c r="DO141" t="b">
        <v>1</v>
      </c>
      <c r="DP141">
        <v>1686162129.814285</v>
      </c>
      <c r="DQ141">
        <v>1536.966428571428</v>
      </c>
      <c r="DR141">
        <v>1577.061428571429</v>
      </c>
      <c r="DS141">
        <v>19.20755</v>
      </c>
      <c r="DT141">
        <v>18.21059642857143</v>
      </c>
      <c r="DU141">
        <v>1539.267857142857</v>
      </c>
      <c r="DV141">
        <v>19.62667142857143</v>
      </c>
      <c r="DW141">
        <v>500.0024642857142</v>
      </c>
      <c r="DX141">
        <v>90.31870357142859</v>
      </c>
      <c r="DY141">
        <v>0.1000073714285714</v>
      </c>
      <c r="DZ141">
        <v>26.81499642857143</v>
      </c>
      <c r="EA141">
        <v>28.00365357142857</v>
      </c>
      <c r="EB141">
        <v>999.9000000000002</v>
      </c>
      <c r="EC141">
        <v>0</v>
      </c>
      <c r="ED141">
        <v>0</v>
      </c>
      <c r="EE141">
        <v>9988.4375</v>
      </c>
      <c r="EF141">
        <v>0</v>
      </c>
      <c r="EG141">
        <v>1213.515714285714</v>
      </c>
      <c r="EH141">
        <v>-40.09393928571428</v>
      </c>
      <c r="EI141">
        <v>1567.065714285714</v>
      </c>
      <c r="EJ141">
        <v>1606.311785714286</v>
      </c>
      <c r="EK141">
        <v>0.9969579642857143</v>
      </c>
      <c r="EL141">
        <v>1577.061428571429</v>
      </c>
      <c r="EM141">
        <v>18.21059642857143</v>
      </c>
      <c r="EN141">
        <v>1.734801071428571</v>
      </c>
      <c r="EO141">
        <v>1.644757857142857</v>
      </c>
      <c r="EP141">
        <v>15.21138928571429</v>
      </c>
      <c r="EQ141">
        <v>14.38463214285714</v>
      </c>
      <c r="ER141">
        <v>2000.001071428571</v>
      </c>
      <c r="ES141">
        <v>0.9800043928571428</v>
      </c>
      <c r="ET141">
        <v>0.0199957</v>
      </c>
      <c r="EU141">
        <v>0</v>
      </c>
      <c r="EV141">
        <v>179.1223571428572</v>
      </c>
      <c r="EW141">
        <v>5.00078</v>
      </c>
      <c r="EX141">
        <v>5704.850357142858</v>
      </c>
      <c r="EY141">
        <v>16379.65357142857</v>
      </c>
      <c r="EZ141">
        <v>42.87914285714285</v>
      </c>
      <c r="FA141">
        <v>44.6205</v>
      </c>
      <c r="FB141">
        <v>43.38153571428571</v>
      </c>
      <c r="FC141">
        <v>43.71407142857142</v>
      </c>
      <c r="FD141">
        <v>43.51767857142856</v>
      </c>
      <c r="FE141">
        <v>1955.111071428571</v>
      </c>
      <c r="FF141">
        <v>39.89000000000001</v>
      </c>
      <c r="FG141">
        <v>0</v>
      </c>
      <c r="FH141">
        <v>1686162137.6</v>
      </c>
      <c r="FI141">
        <v>0</v>
      </c>
      <c r="FJ141">
        <v>34.27329312200181</v>
      </c>
      <c r="FK141">
        <v>0.3817567489324958</v>
      </c>
      <c r="FL141">
        <v>-59.60716980719488</v>
      </c>
      <c r="FM141">
        <v>32979.10460871257</v>
      </c>
      <c r="FN141">
        <v>15</v>
      </c>
      <c r="FO141">
        <v>1686237652.1</v>
      </c>
      <c r="FP141" t="s">
        <v>431</v>
      </c>
      <c r="FQ141">
        <v>1686237637.6</v>
      </c>
      <c r="FR141">
        <v>1686237652.1</v>
      </c>
      <c r="FS141">
        <v>1</v>
      </c>
      <c r="FT141">
        <v>0.184</v>
      </c>
      <c r="FU141">
        <v>-0.079</v>
      </c>
      <c r="FV141">
        <v>-1.228</v>
      </c>
      <c r="FW141">
        <v>-0.379</v>
      </c>
      <c r="FX141">
        <v>962</v>
      </c>
      <c r="FY141">
        <v>1</v>
      </c>
      <c r="FZ141">
        <v>0.05</v>
      </c>
      <c r="GA141">
        <v>0.15</v>
      </c>
      <c r="GB141">
        <v>-5.306573472083737</v>
      </c>
      <c r="GC141">
        <v>-0.03714494952108876</v>
      </c>
      <c r="GD141">
        <v>34.14477821560703</v>
      </c>
      <c r="GE141">
        <v>1</v>
      </c>
      <c r="GF141">
        <v>0.8764721334790037</v>
      </c>
      <c r="GG141">
        <v>0.003267939186622667</v>
      </c>
      <c r="GH141">
        <v>0.6564260879745142</v>
      </c>
      <c r="GI141">
        <v>1</v>
      </c>
      <c r="GJ141">
        <v>2</v>
      </c>
      <c r="GK141">
        <v>2</v>
      </c>
      <c r="GL141" t="s">
        <v>432</v>
      </c>
      <c r="GM141">
        <v>3.10196</v>
      </c>
      <c r="GN141">
        <v>2.75794</v>
      </c>
      <c r="GO141">
        <v>0.210003</v>
      </c>
      <c r="GP141">
        <v>0.213073</v>
      </c>
      <c r="GQ141">
        <v>0.09353119999999999</v>
      </c>
      <c r="GR141">
        <v>0.0890785</v>
      </c>
      <c r="GS141">
        <v>20272.1</v>
      </c>
      <c r="GT141">
        <v>19856.8</v>
      </c>
      <c r="GU141">
        <v>26217</v>
      </c>
      <c r="GV141">
        <v>25583.3</v>
      </c>
      <c r="GW141">
        <v>38152.3</v>
      </c>
      <c r="GX141">
        <v>35327.1</v>
      </c>
      <c r="GY141">
        <v>45844.7</v>
      </c>
      <c r="GZ141">
        <v>41948</v>
      </c>
      <c r="HA141">
        <v>1.8592</v>
      </c>
      <c r="HB141">
        <v>1.7891</v>
      </c>
      <c r="HC141">
        <v>0.0263229</v>
      </c>
      <c r="HD141">
        <v>0</v>
      </c>
      <c r="HE141">
        <v>27.5771</v>
      </c>
      <c r="HF141">
        <v>999.9</v>
      </c>
      <c r="HG141">
        <v>32.6</v>
      </c>
      <c r="HH141">
        <v>39.3</v>
      </c>
      <c r="HI141">
        <v>25.776</v>
      </c>
      <c r="HJ141">
        <v>62.2579</v>
      </c>
      <c r="HK141">
        <v>27.9167</v>
      </c>
      <c r="HL141">
        <v>1</v>
      </c>
      <c r="HM141">
        <v>0.349403</v>
      </c>
      <c r="HN141">
        <v>3.65036</v>
      </c>
      <c r="HO141">
        <v>20.2678</v>
      </c>
      <c r="HP141">
        <v>5.211</v>
      </c>
      <c r="HQ141">
        <v>11.98</v>
      </c>
      <c r="HR141">
        <v>4.9636</v>
      </c>
      <c r="HS141">
        <v>3.27405</v>
      </c>
      <c r="HT141">
        <v>9999</v>
      </c>
      <c r="HU141">
        <v>9999</v>
      </c>
      <c r="HV141">
        <v>9999</v>
      </c>
      <c r="HW141">
        <v>63.1</v>
      </c>
      <c r="HX141">
        <v>1.86394</v>
      </c>
      <c r="HY141">
        <v>1.86016</v>
      </c>
      <c r="HZ141">
        <v>1.85842</v>
      </c>
      <c r="IA141">
        <v>1.85974</v>
      </c>
      <c r="IB141">
        <v>1.85975</v>
      </c>
      <c r="IC141">
        <v>1.85837</v>
      </c>
      <c r="ID141">
        <v>1.85745</v>
      </c>
      <c r="IE141">
        <v>1.85231</v>
      </c>
      <c r="IF141">
        <v>0</v>
      </c>
      <c r="IG141">
        <v>0</v>
      </c>
      <c r="IH141">
        <v>0</v>
      </c>
      <c r="II141">
        <v>0</v>
      </c>
      <c r="IJ141" t="s">
        <v>433</v>
      </c>
      <c r="IK141" t="s">
        <v>434</v>
      </c>
      <c r="IL141" t="s">
        <v>435</v>
      </c>
      <c r="IM141" t="s">
        <v>435</v>
      </c>
      <c r="IN141" t="s">
        <v>435</v>
      </c>
      <c r="IO141" t="s">
        <v>435</v>
      </c>
      <c r="IP141">
        <v>0</v>
      </c>
      <c r="IQ141">
        <v>100</v>
      </c>
      <c r="IR141">
        <v>100</v>
      </c>
      <c r="IS141">
        <v>-2.33</v>
      </c>
      <c r="IT141">
        <v>-0.4194</v>
      </c>
      <c r="IU141">
        <v>-0.978965299820194</v>
      </c>
      <c r="IV141">
        <v>-0.0009990091014681097</v>
      </c>
      <c r="IW141">
        <v>2.104149348677739E-07</v>
      </c>
      <c r="IX141">
        <v>-7.744919442628664E-11</v>
      </c>
      <c r="IY141">
        <v>-0.2997322961878402</v>
      </c>
      <c r="IZ141">
        <v>-0.02716134682049196</v>
      </c>
      <c r="JA141">
        <v>0.00140419417660109</v>
      </c>
      <c r="JB141">
        <v>-1.682636133130545E-05</v>
      </c>
      <c r="JC141">
        <v>3</v>
      </c>
      <c r="JD141">
        <v>2001</v>
      </c>
      <c r="JE141">
        <v>1</v>
      </c>
      <c r="JF141">
        <v>25</v>
      </c>
      <c r="JG141">
        <v>-1258.3</v>
      </c>
      <c r="JH141">
        <v>-1258.6</v>
      </c>
      <c r="JI141">
        <v>3.38257</v>
      </c>
      <c r="JJ141">
        <v>2.62817</v>
      </c>
      <c r="JK141">
        <v>1.49658</v>
      </c>
      <c r="JL141">
        <v>2.38281</v>
      </c>
      <c r="JM141">
        <v>1.54907</v>
      </c>
      <c r="JN141">
        <v>2.44019</v>
      </c>
      <c r="JO141">
        <v>42.0065</v>
      </c>
      <c r="JP141">
        <v>14.3509</v>
      </c>
      <c r="JQ141">
        <v>18</v>
      </c>
      <c r="JR141">
        <v>494.392</v>
      </c>
      <c r="JS141">
        <v>463.675</v>
      </c>
      <c r="JT141">
        <v>23.1736</v>
      </c>
      <c r="JU141">
        <v>31.5361</v>
      </c>
      <c r="JV141">
        <v>30.0005</v>
      </c>
      <c r="JW141">
        <v>31.5247</v>
      </c>
      <c r="JX141">
        <v>31.4641</v>
      </c>
      <c r="JY141">
        <v>67.88249999999999</v>
      </c>
      <c r="JZ141">
        <v>26.5174</v>
      </c>
      <c r="KA141">
        <v>0</v>
      </c>
      <c r="KB141">
        <v>23.1696</v>
      </c>
      <c r="KC141">
        <v>1619.83</v>
      </c>
      <c r="KD141">
        <v>18.2177</v>
      </c>
      <c r="KE141">
        <v>100.185</v>
      </c>
      <c r="KF141">
        <v>99.7877</v>
      </c>
    </row>
    <row r="142" spans="1:292">
      <c r="A142">
        <v>122</v>
      </c>
      <c r="B142">
        <v>1686165286.1</v>
      </c>
      <c r="C142">
        <v>4920.599999904633</v>
      </c>
      <c r="D142" t="s">
        <v>677</v>
      </c>
      <c r="E142" t="s">
        <v>678</v>
      </c>
      <c r="F142">
        <v>5</v>
      </c>
      <c r="G142" t="s">
        <v>679</v>
      </c>
      <c r="H142">
        <v>1686165278.099999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K142*DK142*100.0/(AV142*EE142),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K142*DK142*100.0/(AV142*EE142),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427.6460277099773</v>
      </c>
      <c r="AJ142">
        <v>421.7608363636362</v>
      </c>
      <c r="AK142">
        <v>0.000517478465027414</v>
      </c>
      <c r="AL142">
        <v>66.69682277142016</v>
      </c>
      <c r="AM142">
        <f>(AO142 - AN142 + DX142*1E3/(8.314*(DZ142+273.15)) * AQ142/DW142 * AP142) * DW142/(100*DK142) * 1000/(1000 - AO142)</f>
        <v>0</v>
      </c>
      <c r="AN142">
        <v>18.03631498117084</v>
      </c>
      <c r="AO142">
        <v>19.24727212121212</v>
      </c>
      <c r="AP142">
        <v>2.27442815484431E-05</v>
      </c>
      <c r="AQ142">
        <v>103.8665153416574</v>
      </c>
      <c r="AR142">
        <v>0</v>
      </c>
      <c r="AS142">
        <v>0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429</v>
      </c>
      <c r="AX142" t="s">
        <v>429</v>
      </c>
      <c r="AY142">
        <v>0</v>
      </c>
      <c r="AZ142">
        <v>0</v>
      </c>
      <c r="BA142">
        <f>1-AY142/AZ142</f>
        <v>0</v>
      </c>
      <c r="BB142">
        <v>0</v>
      </c>
      <c r="BC142" t="s">
        <v>429</v>
      </c>
      <c r="BD142" t="s">
        <v>429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429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1.65</v>
      </c>
      <c r="DL142">
        <v>0.5</v>
      </c>
      <c r="DM142" t="s">
        <v>430</v>
      </c>
      <c r="DN142">
        <v>2</v>
      </c>
      <c r="DO142" t="b">
        <v>1</v>
      </c>
      <c r="DP142">
        <v>1686165278.099999</v>
      </c>
      <c r="DQ142">
        <v>413.6679677419356</v>
      </c>
      <c r="DR142">
        <v>419.8807096774194</v>
      </c>
      <c r="DS142">
        <v>19.23728064516128</v>
      </c>
      <c r="DT142">
        <v>18.02905806451613</v>
      </c>
      <c r="DU142">
        <v>415.0308387096774</v>
      </c>
      <c r="DV142">
        <v>19.65616774193548</v>
      </c>
      <c r="DW142">
        <v>499.9998387096774</v>
      </c>
      <c r="DX142">
        <v>90.23219354838709</v>
      </c>
      <c r="DY142">
        <v>0.09996324193548387</v>
      </c>
      <c r="DZ142">
        <v>26.97056774193548</v>
      </c>
      <c r="EA142">
        <v>27.96441935483871</v>
      </c>
      <c r="EB142">
        <v>999.9000000000003</v>
      </c>
      <c r="EC142">
        <v>0</v>
      </c>
      <c r="ED142">
        <v>0</v>
      </c>
      <c r="EE142">
        <v>9998.219999999999</v>
      </c>
      <c r="EF142">
        <v>0</v>
      </c>
      <c r="EG142">
        <v>1327.476774193549</v>
      </c>
      <c r="EH142">
        <v>-6.212805161290324</v>
      </c>
      <c r="EI142">
        <v>421.7819032258064</v>
      </c>
      <c r="EJ142">
        <v>427.5898064516129</v>
      </c>
      <c r="EK142">
        <v>1.208214193548387</v>
      </c>
      <c r="EL142">
        <v>419.8807096774194</v>
      </c>
      <c r="EM142">
        <v>18.02905806451613</v>
      </c>
      <c r="EN142">
        <v>1.735822580645161</v>
      </c>
      <c r="EO142">
        <v>1.626802580645161</v>
      </c>
      <c r="EP142">
        <v>15.22053548387097</v>
      </c>
      <c r="EQ142">
        <v>14.21504838709678</v>
      </c>
      <c r="ER142">
        <v>2000.002580645161</v>
      </c>
      <c r="ES142">
        <v>0.9800013548387096</v>
      </c>
      <c r="ET142">
        <v>0.01999834838709677</v>
      </c>
      <c r="EU142">
        <v>0</v>
      </c>
      <c r="EV142">
        <v>253.5353548387097</v>
      </c>
      <c r="EW142">
        <v>5.000779999999999</v>
      </c>
      <c r="EX142">
        <v>8586.960322580646</v>
      </c>
      <c r="EY142">
        <v>16379.66774193548</v>
      </c>
      <c r="EZ142">
        <v>42.90499999999999</v>
      </c>
      <c r="FA142">
        <v>44.49593548387097</v>
      </c>
      <c r="FB142">
        <v>43.2800322580645</v>
      </c>
      <c r="FC142">
        <v>43.67306451612902</v>
      </c>
      <c r="FD142">
        <v>43.54616129032258</v>
      </c>
      <c r="FE142">
        <v>1955.102580645161</v>
      </c>
      <c r="FF142">
        <v>39.90000000000001</v>
      </c>
      <c r="FG142">
        <v>0</v>
      </c>
      <c r="FH142">
        <v>1686165286.4</v>
      </c>
      <c r="FI142">
        <v>0</v>
      </c>
      <c r="FJ142">
        <v>82.31576805649608</v>
      </c>
      <c r="FK142">
        <v>0.9087140086057152</v>
      </c>
      <c r="FL142">
        <v>-98.01016826981383</v>
      </c>
      <c r="FM142">
        <v>28846.43992667118</v>
      </c>
      <c r="FN142">
        <v>15</v>
      </c>
      <c r="FO142">
        <v>1686237652.1</v>
      </c>
      <c r="FP142" t="s">
        <v>431</v>
      </c>
      <c r="FQ142">
        <v>1686237637.6</v>
      </c>
      <c r="FR142">
        <v>1686237652.1</v>
      </c>
      <c r="FS142">
        <v>1</v>
      </c>
      <c r="FT142">
        <v>0.184</v>
      </c>
      <c r="FU142">
        <v>-0.079</v>
      </c>
      <c r="FV142">
        <v>-1.228</v>
      </c>
      <c r="FW142">
        <v>-0.379</v>
      </c>
      <c r="FX142">
        <v>962</v>
      </c>
      <c r="FY142">
        <v>1</v>
      </c>
      <c r="FZ142">
        <v>0.05</v>
      </c>
      <c r="GA142">
        <v>0.15</v>
      </c>
      <c r="GB142">
        <v>-4.73576352567554</v>
      </c>
      <c r="GC142">
        <v>-0.02241802397499062</v>
      </c>
      <c r="GD142">
        <v>34.39160284586629</v>
      </c>
      <c r="GE142">
        <v>1</v>
      </c>
      <c r="GF142">
        <v>0.9606348923400657</v>
      </c>
      <c r="GG142">
        <v>0.003274533369838563</v>
      </c>
      <c r="GH142">
        <v>0.6737458951099243</v>
      </c>
      <c r="GI142">
        <v>1</v>
      </c>
      <c r="GJ142">
        <v>2</v>
      </c>
      <c r="GK142">
        <v>2</v>
      </c>
      <c r="GL142" t="s">
        <v>432</v>
      </c>
      <c r="GM142">
        <v>3.10197</v>
      </c>
      <c r="GN142">
        <v>2.75806</v>
      </c>
      <c r="GO142">
        <v>0.0859052</v>
      </c>
      <c r="GP142">
        <v>0.0867203</v>
      </c>
      <c r="GQ142">
        <v>0.093178</v>
      </c>
      <c r="GR142">
        <v>0.0880659</v>
      </c>
      <c r="GS142">
        <v>23351.4</v>
      </c>
      <c r="GT142">
        <v>22953.8</v>
      </c>
      <c r="GU142">
        <v>26106.4</v>
      </c>
      <c r="GV142">
        <v>25490.5</v>
      </c>
      <c r="GW142">
        <v>37997.6</v>
      </c>
      <c r="GX142">
        <v>35217.3</v>
      </c>
      <c r="GY142">
        <v>45653.5</v>
      </c>
      <c r="GZ142">
        <v>41785.5</v>
      </c>
      <c r="HA142">
        <v>1.83633</v>
      </c>
      <c r="HB142">
        <v>1.7323</v>
      </c>
      <c r="HC142">
        <v>-0.0209361</v>
      </c>
      <c r="HD142">
        <v>0</v>
      </c>
      <c r="HE142">
        <v>28.3006</v>
      </c>
      <c r="HF142">
        <v>999.9</v>
      </c>
      <c r="HG142">
        <v>35.1</v>
      </c>
      <c r="HH142">
        <v>41.2</v>
      </c>
      <c r="HI142">
        <v>30.7415</v>
      </c>
      <c r="HJ142">
        <v>62.6476</v>
      </c>
      <c r="HK142">
        <v>27.3838</v>
      </c>
      <c r="HL142">
        <v>1</v>
      </c>
      <c r="HM142">
        <v>0.558072</v>
      </c>
      <c r="HN142">
        <v>4.91732</v>
      </c>
      <c r="HO142">
        <v>20.2372</v>
      </c>
      <c r="HP142">
        <v>5.21385</v>
      </c>
      <c r="HQ142">
        <v>11.9858</v>
      </c>
      <c r="HR142">
        <v>4.96445</v>
      </c>
      <c r="HS142">
        <v>3.27478</v>
      </c>
      <c r="HT142">
        <v>9999</v>
      </c>
      <c r="HU142">
        <v>9999</v>
      </c>
      <c r="HV142">
        <v>9999</v>
      </c>
      <c r="HW142">
        <v>63.1</v>
      </c>
      <c r="HX142">
        <v>1.86401</v>
      </c>
      <c r="HY142">
        <v>1.8602</v>
      </c>
      <c r="HZ142">
        <v>1.85852</v>
      </c>
      <c r="IA142">
        <v>1.85989</v>
      </c>
      <c r="IB142">
        <v>1.85988</v>
      </c>
      <c r="IC142">
        <v>1.85843</v>
      </c>
      <c r="ID142">
        <v>1.85749</v>
      </c>
      <c r="IE142">
        <v>1.85242</v>
      </c>
      <c r="IF142">
        <v>0</v>
      </c>
      <c r="IG142">
        <v>0</v>
      </c>
      <c r="IH142">
        <v>0</v>
      </c>
      <c r="II142">
        <v>0</v>
      </c>
      <c r="IJ142" t="s">
        <v>433</v>
      </c>
      <c r="IK142" t="s">
        <v>434</v>
      </c>
      <c r="IL142" t="s">
        <v>435</v>
      </c>
      <c r="IM142" t="s">
        <v>435</v>
      </c>
      <c r="IN142" t="s">
        <v>435</v>
      </c>
      <c r="IO142" t="s">
        <v>435</v>
      </c>
      <c r="IP142">
        <v>0</v>
      </c>
      <c r="IQ142">
        <v>100</v>
      </c>
      <c r="IR142">
        <v>100</v>
      </c>
      <c r="IS142">
        <v>-1.362</v>
      </c>
      <c r="IT142">
        <v>-0.4188</v>
      </c>
      <c r="IU142">
        <v>-0.978965299820194</v>
      </c>
      <c r="IV142">
        <v>-0.0009990091014681097</v>
      </c>
      <c r="IW142">
        <v>2.104149348677739E-07</v>
      </c>
      <c r="IX142">
        <v>-7.744919442628664E-11</v>
      </c>
      <c r="IY142">
        <v>-0.2997322961878402</v>
      </c>
      <c r="IZ142">
        <v>-0.02716134682049196</v>
      </c>
      <c r="JA142">
        <v>0.00140419417660109</v>
      </c>
      <c r="JB142">
        <v>-1.682636133130545E-05</v>
      </c>
      <c r="JC142">
        <v>3</v>
      </c>
      <c r="JD142">
        <v>2001</v>
      </c>
      <c r="JE142">
        <v>1</v>
      </c>
      <c r="JF142">
        <v>25</v>
      </c>
      <c r="JG142">
        <v>-1205.9</v>
      </c>
      <c r="JH142">
        <v>-1206.1</v>
      </c>
      <c r="JI142">
        <v>1.14014</v>
      </c>
      <c r="JJ142">
        <v>2.65503</v>
      </c>
      <c r="JK142">
        <v>1.49658</v>
      </c>
      <c r="JL142">
        <v>2.38647</v>
      </c>
      <c r="JM142">
        <v>1.54907</v>
      </c>
      <c r="JN142">
        <v>2.36572</v>
      </c>
      <c r="JO142">
        <v>44.0571</v>
      </c>
      <c r="JP142">
        <v>13.7555</v>
      </c>
      <c r="JQ142">
        <v>18</v>
      </c>
      <c r="JR142">
        <v>497.444</v>
      </c>
      <c r="JS142">
        <v>444.39</v>
      </c>
      <c r="JT142">
        <v>22.5023</v>
      </c>
      <c r="JU142">
        <v>33.8452</v>
      </c>
      <c r="JV142">
        <v>30</v>
      </c>
      <c r="JW142">
        <v>33.8568</v>
      </c>
      <c r="JX142">
        <v>33.7973</v>
      </c>
      <c r="JY142">
        <v>22.917</v>
      </c>
      <c r="JZ142">
        <v>37.947</v>
      </c>
      <c r="KA142">
        <v>0</v>
      </c>
      <c r="KB142">
        <v>22.5311</v>
      </c>
      <c r="KC142">
        <v>419.88</v>
      </c>
      <c r="KD142">
        <v>18.0375</v>
      </c>
      <c r="KE142">
        <v>99.7653</v>
      </c>
      <c r="KF142">
        <v>99.4104</v>
      </c>
    </row>
    <row r="143" spans="1:292">
      <c r="A143">
        <v>123</v>
      </c>
      <c r="B143">
        <v>1686165291.1</v>
      </c>
      <c r="C143">
        <v>4925.599999904633</v>
      </c>
      <c r="D143" t="s">
        <v>680</v>
      </c>
      <c r="E143" t="s">
        <v>681</v>
      </c>
      <c r="F143">
        <v>5</v>
      </c>
      <c r="G143" t="s">
        <v>679</v>
      </c>
      <c r="H143">
        <v>1686165283.255172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K143*DK143*100.0/(AV143*EE143),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K143*DK143*100.0/(AV143*EE143),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427.6878328607267</v>
      </c>
      <c r="AJ143">
        <v>421.7422121212121</v>
      </c>
      <c r="AK143">
        <v>-0.001028026642773094</v>
      </c>
      <c r="AL143">
        <v>66.69682277142016</v>
      </c>
      <c r="AM143">
        <f>(AO143 - AN143 + DX143*1E3/(8.314*(DZ143+273.15)) * AQ143/DW143 * AP143) * DW143/(100*DK143) * 1000/(1000 - AO143)</f>
        <v>0</v>
      </c>
      <c r="AN143">
        <v>18.03600831096993</v>
      </c>
      <c r="AO143">
        <v>19.25199272727273</v>
      </c>
      <c r="AP143">
        <v>1.723331063143907E-05</v>
      </c>
      <c r="AQ143">
        <v>103.8665153416574</v>
      </c>
      <c r="AR143">
        <v>0</v>
      </c>
      <c r="AS143">
        <v>0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429</v>
      </c>
      <c r="AX143" t="s">
        <v>429</v>
      </c>
      <c r="AY143">
        <v>0</v>
      </c>
      <c r="AZ143">
        <v>0</v>
      </c>
      <c r="BA143">
        <f>1-AY143/AZ143</f>
        <v>0</v>
      </c>
      <c r="BB143">
        <v>0</v>
      </c>
      <c r="BC143" t="s">
        <v>429</v>
      </c>
      <c r="BD143" t="s">
        <v>429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429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1.65</v>
      </c>
      <c r="DL143">
        <v>0.5</v>
      </c>
      <c r="DM143" t="s">
        <v>430</v>
      </c>
      <c r="DN143">
        <v>2</v>
      </c>
      <c r="DO143" t="b">
        <v>1</v>
      </c>
      <c r="DP143">
        <v>1686165283.255172</v>
      </c>
      <c r="DQ143">
        <v>413.6472068965517</v>
      </c>
      <c r="DR143">
        <v>419.782</v>
      </c>
      <c r="DS143">
        <v>19.24390689655172</v>
      </c>
      <c r="DT143">
        <v>18.03339310344828</v>
      </c>
      <c r="DU143">
        <v>415.0101034482759</v>
      </c>
      <c r="DV143">
        <v>19.66273103448276</v>
      </c>
      <c r="DW143">
        <v>499.9644827586207</v>
      </c>
      <c r="DX143">
        <v>90.23256896551722</v>
      </c>
      <c r="DY143">
        <v>0.0999196551724138</v>
      </c>
      <c r="DZ143">
        <v>26.96830689655173</v>
      </c>
      <c r="EA143">
        <v>27.96328275862069</v>
      </c>
      <c r="EB143">
        <v>999.9000000000002</v>
      </c>
      <c r="EC143">
        <v>0</v>
      </c>
      <c r="ED143">
        <v>0</v>
      </c>
      <c r="EE143">
        <v>9999.547931034485</v>
      </c>
      <c r="EF143">
        <v>0</v>
      </c>
      <c r="EG143">
        <v>1341.851379310345</v>
      </c>
      <c r="EH143">
        <v>-6.134833793103448</v>
      </c>
      <c r="EI143">
        <v>421.7635517241379</v>
      </c>
      <c r="EJ143">
        <v>427.4911724137932</v>
      </c>
      <c r="EK143">
        <v>1.21050448275862</v>
      </c>
      <c r="EL143">
        <v>419.782</v>
      </c>
      <c r="EM143">
        <v>18.03339310344828</v>
      </c>
      <c r="EN143">
        <v>1.73642724137931</v>
      </c>
      <c r="EO143">
        <v>1.6272</v>
      </c>
      <c r="EP143">
        <v>15.22595517241379</v>
      </c>
      <c r="EQ143">
        <v>14.21882413793103</v>
      </c>
      <c r="ER143">
        <v>2000.031724137931</v>
      </c>
      <c r="ES143">
        <v>0.9800015517241378</v>
      </c>
      <c r="ET143">
        <v>0.01999815862068965</v>
      </c>
      <c r="EU143">
        <v>0</v>
      </c>
      <c r="EV143">
        <v>253.5628275862069</v>
      </c>
      <c r="EW143">
        <v>5.00078</v>
      </c>
      <c r="EX143">
        <v>8632.194137931034</v>
      </c>
      <c r="EY143">
        <v>16379.90689655172</v>
      </c>
      <c r="EZ143">
        <v>42.90062068965516</v>
      </c>
      <c r="FA143">
        <v>44.49565517241379</v>
      </c>
      <c r="FB143">
        <v>43.29931034482758</v>
      </c>
      <c r="FC143">
        <v>43.66344827586205</v>
      </c>
      <c r="FD143">
        <v>43.5321724137931</v>
      </c>
      <c r="FE143">
        <v>1955.131724137931</v>
      </c>
      <c r="FF143">
        <v>39.90000000000001</v>
      </c>
      <c r="FG143">
        <v>0</v>
      </c>
      <c r="FH143">
        <v>1686165291.2</v>
      </c>
      <c r="FI143">
        <v>0</v>
      </c>
      <c r="FJ143">
        <v>82.38204906682138</v>
      </c>
      <c r="FK143">
        <v>0.909249754984347</v>
      </c>
      <c r="FL143">
        <v>-98.07925858706082</v>
      </c>
      <c r="FM143">
        <v>28838.64596915192</v>
      </c>
      <c r="FN143">
        <v>15</v>
      </c>
      <c r="FO143">
        <v>1686237652.1</v>
      </c>
      <c r="FP143" t="s">
        <v>431</v>
      </c>
      <c r="FQ143">
        <v>1686237637.6</v>
      </c>
      <c r="FR143">
        <v>1686237652.1</v>
      </c>
      <c r="FS143">
        <v>1</v>
      </c>
      <c r="FT143">
        <v>0.184</v>
      </c>
      <c r="FU143">
        <v>-0.079</v>
      </c>
      <c r="FV143">
        <v>-1.228</v>
      </c>
      <c r="FW143">
        <v>-0.379</v>
      </c>
      <c r="FX143">
        <v>962</v>
      </c>
      <c r="FY143">
        <v>1</v>
      </c>
      <c r="FZ143">
        <v>0.05</v>
      </c>
      <c r="GA143">
        <v>0.15</v>
      </c>
      <c r="GB143">
        <v>-4.736249580353124</v>
      </c>
      <c r="GC143">
        <v>-0.02241280501481607</v>
      </c>
      <c r="GD143">
        <v>34.38539141692927</v>
      </c>
      <c r="GE143">
        <v>1</v>
      </c>
      <c r="GF143">
        <v>0.9607266467402965</v>
      </c>
      <c r="GG143">
        <v>0.003274094249457908</v>
      </c>
      <c r="GH143">
        <v>0.6736412839801885</v>
      </c>
      <c r="GI143">
        <v>1</v>
      </c>
      <c r="GJ143">
        <v>2</v>
      </c>
      <c r="GK143">
        <v>2</v>
      </c>
      <c r="GL143" t="s">
        <v>432</v>
      </c>
      <c r="GM143">
        <v>3.10195</v>
      </c>
      <c r="GN143">
        <v>2.75801</v>
      </c>
      <c r="GO143">
        <v>0.0858902</v>
      </c>
      <c r="GP143">
        <v>0.0863733</v>
      </c>
      <c r="GQ143">
        <v>0.0931939</v>
      </c>
      <c r="GR143">
        <v>0.08805300000000001</v>
      </c>
      <c r="GS143">
        <v>23351.6</v>
      </c>
      <c r="GT143">
        <v>22962.4</v>
      </c>
      <c r="GU143">
        <v>26106.3</v>
      </c>
      <c r="GV143">
        <v>25490.4</v>
      </c>
      <c r="GW143">
        <v>37996.7</v>
      </c>
      <c r="GX143">
        <v>35217.7</v>
      </c>
      <c r="GY143">
        <v>45653.3</v>
      </c>
      <c r="GZ143">
        <v>41785.5</v>
      </c>
      <c r="HA143">
        <v>1.83628</v>
      </c>
      <c r="HB143">
        <v>1.73215</v>
      </c>
      <c r="HC143">
        <v>-0.019595</v>
      </c>
      <c r="HD143">
        <v>0</v>
      </c>
      <c r="HE143">
        <v>28.2917</v>
      </c>
      <c r="HF143">
        <v>999.9</v>
      </c>
      <c r="HG143">
        <v>35.1</v>
      </c>
      <c r="HH143">
        <v>41.3</v>
      </c>
      <c r="HI143">
        <v>30.9043</v>
      </c>
      <c r="HJ143">
        <v>62.4476</v>
      </c>
      <c r="HK143">
        <v>27.528</v>
      </c>
      <c r="HL143">
        <v>1</v>
      </c>
      <c r="HM143">
        <v>0.558181</v>
      </c>
      <c r="HN143">
        <v>4.89035</v>
      </c>
      <c r="HO143">
        <v>20.2371</v>
      </c>
      <c r="HP143">
        <v>5.2098</v>
      </c>
      <c r="HQ143">
        <v>11.986</v>
      </c>
      <c r="HR143">
        <v>4.9632</v>
      </c>
      <c r="HS143">
        <v>3.27393</v>
      </c>
      <c r="HT143">
        <v>9999</v>
      </c>
      <c r="HU143">
        <v>9999</v>
      </c>
      <c r="HV143">
        <v>9999</v>
      </c>
      <c r="HW143">
        <v>63.1</v>
      </c>
      <c r="HX143">
        <v>1.86398</v>
      </c>
      <c r="HY143">
        <v>1.8602</v>
      </c>
      <c r="HZ143">
        <v>1.85852</v>
      </c>
      <c r="IA143">
        <v>1.85989</v>
      </c>
      <c r="IB143">
        <v>1.85988</v>
      </c>
      <c r="IC143">
        <v>1.8584</v>
      </c>
      <c r="ID143">
        <v>1.85749</v>
      </c>
      <c r="IE143">
        <v>1.85241</v>
      </c>
      <c r="IF143">
        <v>0</v>
      </c>
      <c r="IG143">
        <v>0</v>
      </c>
      <c r="IH143">
        <v>0</v>
      </c>
      <c r="II143">
        <v>0</v>
      </c>
      <c r="IJ143" t="s">
        <v>433</v>
      </c>
      <c r="IK143" t="s">
        <v>434</v>
      </c>
      <c r="IL143" t="s">
        <v>435</v>
      </c>
      <c r="IM143" t="s">
        <v>435</v>
      </c>
      <c r="IN143" t="s">
        <v>435</v>
      </c>
      <c r="IO143" t="s">
        <v>435</v>
      </c>
      <c r="IP143">
        <v>0</v>
      </c>
      <c r="IQ143">
        <v>100</v>
      </c>
      <c r="IR143">
        <v>100</v>
      </c>
      <c r="IS143">
        <v>-1.363</v>
      </c>
      <c r="IT143">
        <v>-0.4187</v>
      </c>
      <c r="IU143">
        <v>-0.978965299820194</v>
      </c>
      <c r="IV143">
        <v>-0.0009990091014681097</v>
      </c>
      <c r="IW143">
        <v>2.104149348677739E-07</v>
      </c>
      <c r="IX143">
        <v>-7.744919442628664E-11</v>
      </c>
      <c r="IY143">
        <v>-0.2997322961878402</v>
      </c>
      <c r="IZ143">
        <v>-0.02716134682049196</v>
      </c>
      <c r="JA143">
        <v>0.00140419417660109</v>
      </c>
      <c r="JB143">
        <v>-1.682636133130545E-05</v>
      </c>
      <c r="JC143">
        <v>3</v>
      </c>
      <c r="JD143">
        <v>2001</v>
      </c>
      <c r="JE143">
        <v>1</v>
      </c>
      <c r="JF143">
        <v>25</v>
      </c>
      <c r="JG143">
        <v>-1205.8</v>
      </c>
      <c r="JH143">
        <v>-1206</v>
      </c>
      <c r="JI143">
        <v>1.11206</v>
      </c>
      <c r="JJ143">
        <v>2.65869</v>
      </c>
      <c r="JK143">
        <v>1.49658</v>
      </c>
      <c r="JL143">
        <v>2.38647</v>
      </c>
      <c r="JM143">
        <v>1.54907</v>
      </c>
      <c r="JN143">
        <v>2.43408</v>
      </c>
      <c r="JO143">
        <v>44.0571</v>
      </c>
      <c r="JP143">
        <v>13.7555</v>
      </c>
      <c r="JQ143">
        <v>18</v>
      </c>
      <c r="JR143">
        <v>497.432</v>
      </c>
      <c r="JS143">
        <v>444.303</v>
      </c>
      <c r="JT143">
        <v>22.5285</v>
      </c>
      <c r="JU143">
        <v>33.8478</v>
      </c>
      <c r="JV143">
        <v>30.0001</v>
      </c>
      <c r="JW143">
        <v>33.8596</v>
      </c>
      <c r="JX143">
        <v>33.7983</v>
      </c>
      <c r="JY143">
        <v>22.3198</v>
      </c>
      <c r="JZ143">
        <v>37.947</v>
      </c>
      <c r="KA143">
        <v>0</v>
      </c>
      <c r="KB143">
        <v>22.5574</v>
      </c>
      <c r="KC143">
        <v>399.564</v>
      </c>
      <c r="KD143">
        <v>18.0375</v>
      </c>
      <c r="KE143">
        <v>99.7647</v>
      </c>
      <c r="KF143">
        <v>99.41030000000001</v>
      </c>
    </row>
    <row r="144" spans="1:292">
      <c r="A144">
        <v>124</v>
      </c>
      <c r="B144">
        <v>1686165296.1</v>
      </c>
      <c r="C144">
        <v>4930.599999904633</v>
      </c>
      <c r="D144" t="s">
        <v>682</v>
      </c>
      <c r="E144" t="s">
        <v>683</v>
      </c>
      <c r="F144">
        <v>5</v>
      </c>
      <c r="G144" t="s">
        <v>679</v>
      </c>
      <c r="H144">
        <v>1686165288.332142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K144*DK144*100.0/(AV144*EE144),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K144*DK144*100.0/(AV144*EE144),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421.0793832017656</v>
      </c>
      <c r="AJ144">
        <v>418.7545939393939</v>
      </c>
      <c r="AK144">
        <v>-0.7354476145610358</v>
      </c>
      <c r="AL144">
        <v>66.69682277142016</v>
      </c>
      <c r="AM144">
        <f>(AO144 - AN144 + DX144*1E3/(8.314*(DZ144+273.15)) * AQ144/DW144 * AP144) * DW144/(100*DK144) * 1000/(1000 - AO144)</f>
        <v>0</v>
      </c>
      <c r="AN144">
        <v>18.03297310662711</v>
      </c>
      <c r="AO144">
        <v>19.25398181818181</v>
      </c>
      <c r="AP144">
        <v>5.77251102657973E-06</v>
      </c>
      <c r="AQ144">
        <v>103.8665153416574</v>
      </c>
      <c r="AR144">
        <v>0</v>
      </c>
      <c r="AS144">
        <v>0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429</v>
      </c>
      <c r="AX144" t="s">
        <v>429</v>
      </c>
      <c r="AY144">
        <v>0</v>
      </c>
      <c r="AZ144">
        <v>0</v>
      </c>
      <c r="BA144">
        <f>1-AY144/AZ144</f>
        <v>0</v>
      </c>
      <c r="BB144">
        <v>0</v>
      </c>
      <c r="BC144" t="s">
        <v>429</v>
      </c>
      <c r="BD144" t="s">
        <v>429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429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1.65</v>
      </c>
      <c r="DL144">
        <v>0.5</v>
      </c>
      <c r="DM144" t="s">
        <v>430</v>
      </c>
      <c r="DN144">
        <v>2</v>
      </c>
      <c r="DO144" t="b">
        <v>1</v>
      </c>
      <c r="DP144">
        <v>1686165288.332142</v>
      </c>
      <c r="DQ144">
        <v>413.2430357142857</v>
      </c>
      <c r="DR144">
        <v>417.2352857142856</v>
      </c>
      <c r="DS144">
        <v>19.24926785714285</v>
      </c>
      <c r="DT144">
        <v>18.03492857142857</v>
      </c>
      <c r="DU144">
        <v>414.6056428571429</v>
      </c>
      <c r="DV144">
        <v>19.66803571428571</v>
      </c>
      <c r="DW144">
        <v>499.9394285714287</v>
      </c>
      <c r="DX144">
        <v>90.23285</v>
      </c>
      <c r="DY144">
        <v>0.09987857857142857</v>
      </c>
      <c r="DZ144">
        <v>26.96673214285715</v>
      </c>
      <c r="EA144">
        <v>27.96401071428571</v>
      </c>
      <c r="EB144">
        <v>999.9000000000002</v>
      </c>
      <c r="EC144">
        <v>0</v>
      </c>
      <c r="ED144">
        <v>0</v>
      </c>
      <c r="EE144">
        <v>10002.36928571429</v>
      </c>
      <c r="EF144">
        <v>0</v>
      </c>
      <c r="EG144">
        <v>1370.601785714286</v>
      </c>
      <c r="EH144">
        <v>-3.992137107142857</v>
      </c>
      <c r="EI144">
        <v>421.3538571428572</v>
      </c>
      <c r="EJ144">
        <v>424.8982857142857</v>
      </c>
      <c r="EK144">
        <v>1.2143325</v>
      </c>
      <c r="EL144">
        <v>417.2352857142856</v>
      </c>
      <c r="EM144">
        <v>18.03492857142857</v>
      </c>
      <c r="EN144">
        <v>1.736915</v>
      </c>
      <c r="EO144">
        <v>1.627342857142857</v>
      </c>
      <c r="EP144">
        <v>15.23033928571429</v>
      </c>
      <c r="EQ144">
        <v>14.22017857142857</v>
      </c>
      <c r="ER144">
        <v>2000.003571428571</v>
      </c>
      <c r="ES144">
        <v>0.9800011785714285</v>
      </c>
      <c r="ET144">
        <v>0.01999852857142857</v>
      </c>
      <c r="EU144">
        <v>0</v>
      </c>
      <c r="EV144">
        <v>253.6051071428572</v>
      </c>
      <c r="EW144">
        <v>5.00078</v>
      </c>
      <c r="EX144">
        <v>8680.415357142858</v>
      </c>
      <c r="EY144">
        <v>16379.67142857143</v>
      </c>
      <c r="EZ144">
        <v>42.90825</v>
      </c>
      <c r="FA144">
        <v>44.5</v>
      </c>
      <c r="FB144">
        <v>43.24753571428571</v>
      </c>
      <c r="FC144">
        <v>43.68278571428571</v>
      </c>
      <c r="FD144">
        <v>43.57132142857143</v>
      </c>
      <c r="FE144">
        <v>1955.103571428572</v>
      </c>
      <c r="FF144">
        <v>39.9</v>
      </c>
      <c r="FG144">
        <v>0</v>
      </c>
      <c r="FH144">
        <v>1686165296.6</v>
      </c>
      <c r="FI144">
        <v>0</v>
      </c>
      <c r="FJ144">
        <v>82.45652335798172</v>
      </c>
      <c r="FK144">
        <v>0.9098504716322083</v>
      </c>
      <c r="FL144">
        <v>-98.15663382582056</v>
      </c>
      <c r="FM144">
        <v>28829.89496998696</v>
      </c>
      <c r="FN144">
        <v>15</v>
      </c>
      <c r="FO144">
        <v>1686237652.1</v>
      </c>
      <c r="FP144" t="s">
        <v>431</v>
      </c>
      <c r="FQ144">
        <v>1686237637.6</v>
      </c>
      <c r="FR144">
        <v>1686237652.1</v>
      </c>
      <c r="FS144">
        <v>1</v>
      </c>
      <c r="FT144">
        <v>0.184</v>
      </c>
      <c r="FU144">
        <v>-0.079</v>
      </c>
      <c r="FV144">
        <v>-1.228</v>
      </c>
      <c r="FW144">
        <v>-0.379</v>
      </c>
      <c r="FX144">
        <v>962</v>
      </c>
      <c r="FY144">
        <v>1</v>
      </c>
      <c r="FZ144">
        <v>0.05</v>
      </c>
      <c r="GA144">
        <v>0.15</v>
      </c>
      <c r="GB144">
        <v>-4.735028921084301</v>
      </c>
      <c r="GC144">
        <v>-0.02238101139246992</v>
      </c>
      <c r="GD144">
        <v>34.37926429361161</v>
      </c>
      <c r="GE144">
        <v>1</v>
      </c>
      <c r="GF144">
        <v>0.9608202771569533</v>
      </c>
      <c r="GG144">
        <v>0.003273684480779581</v>
      </c>
      <c r="GH144">
        <v>0.6735374567460559</v>
      </c>
      <c r="GI144">
        <v>1</v>
      </c>
      <c r="GJ144">
        <v>2</v>
      </c>
      <c r="GK144">
        <v>2</v>
      </c>
      <c r="GL144" t="s">
        <v>432</v>
      </c>
      <c r="GM144">
        <v>3.10202</v>
      </c>
      <c r="GN144">
        <v>2.7582</v>
      </c>
      <c r="GO144">
        <v>0.08533399999999999</v>
      </c>
      <c r="GP144">
        <v>0.0843718</v>
      </c>
      <c r="GQ144">
        <v>0.0931989</v>
      </c>
      <c r="GR144">
        <v>0.088046</v>
      </c>
      <c r="GS144">
        <v>23365.5</v>
      </c>
      <c r="GT144">
        <v>23012.8</v>
      </c>
      <c r="GU144">
        <v>26105.9</v>
      </c>
      <c r="GV144">
        <v>25490.5</v>
      </c>
      <c r="GW144">
        <v>37995.9</v>
      </c>
      <c r="GX144">
        <v>35217.9</v>
      </c>
      <c r="GY144">
        <v>45652.7</v>
      </c>
      <c r="GZ144">
        <v>41785.6</v>
      </c>
      <c r="HA144">
        <v>1.83655</v>
      </c>
      <c r="HB144">
        <v>1.73197</v>
      </c>
      <c r="HC144">
        <v>-0.0197254</v>
      </c>
      <c r="HD144">
        <v>0</v>
      </c>
      <c r="HE144">
        <v>28.2836</v>
      </c>
      <c r="HF144">
        <v>999.9</v>
      </c>
      <c r="HG144">
        <v>35.1</v>
      </c>
      <c r="HH144">
        <v>41.2</v>
      </c>
      <c r="HI144">
        <v>30.7412</v>
      </c>
      <c r="HJ144">
        <v>62.3676</v>
      </c>
      <c r="HK144">
        <v>27.4599</v>
      </c>
      <c r="HL144">
        <v>1</v>
      </c>
      <c r="HM144">
        <v>0.558257</v>
      </c>
      <c r="HN144">
        <v>4.85893</v>
      </c>
      <c r="HO144">
        <v>20.2381</v>
      </c>
      <c r="HP144">
        <v>5.2104</v>
      </c>
      <c r="HQ144">
        <v>11.986</v>
      </c>
      <c r="HR144">
        <v>4.9635</v>
      </c>
      <c r="HS144">
        <v>3.27423</v>
      </c>
      <c r="HT144">
        <v>9999</v>
      </c>
      <c r="HU144">
        <v>9999</v>
      </c>
      <c r="HV144">
        <v>9999</v>
      </c>
      <c r="HW144">
        <v>63.1</v>
      </c>
      <c r="HX144">
        <v>1.86398</v>
      </c>
      <c r="HY144">
        <v>1.8602</v>
      </c>
      <c r="HZ144">
        <v>1.85852</v>
      </c>
      <c r="IA144">
        <v>1.85989</v>
      </c>
      <c r="IB144">
        <v>1.85989</v>
      </c>
      <c r="IC144">
        <v>1.85841</v>
      </c>
      <c r="ID144">
        <v>1.85749</v>
      </c>
      <c r="IE144">
        <v>1.85242</v>
      </c>
      <c r="IF144">
        <v>0</v>
      </c>
      <c r="IG144">
        <v>0</v>
      </c>
      <c r="IH144">
        <v>0</v>
      </c>
      <c r="II144">
        <v>0</v>
      </c>
      <c r="IJ144" t="s">
        <v>433</v>
      </c>
      <c r="IK144" t="s">
        <v>434</v>
      </c>
      <c r="IL144" t="s">
        <v>435</v>
      </c>
      <c r="IM144" t="s">
        <v>435</v>
      </c>
      <c r="IN144" t="s">
        <v>435</v>
      </c>
      <c r="IO144" t="s">
        <v>435</v>
      </c>
      <c r="IP144">
        <v>0</v>
      </c>
      <c r="IQ144">
        <v>100</v>
      </c>
      <c r="IR144">
        <v>100</v>
      </c>
      <c r="IS144">
        <v>-1.36</v>
      </c>
      <c r="IT144">
        <v>-0.4187</v>
      </c>
      <c r="IU144">
        <v>-0.978965299820194</v>
      </c>
      <c r="IV144">
        <v>-0.0009990091014681097</v>
      </c>
      <c r="IW144">
        <v>2.104149348677739E-07</v>
      </c>
      <c r="IX144">
        <v>-7.744919442628664E-11</v>
      </c>
      <c r="IY144">
        <v>-0.2997322961878402</v>
      </c>
      <c r="IZ144">
        <v>-0.02716134682049196</v>
      </c>
      <c r="JA144">
        <v>0.00140419417660109</v>
      </c>
      <c r="JB144">
        <v>-1.682636133130545E-05</v>
      </c>
      <c r="JC144">
        <v>3</v>
      </c>
      <c r="JD144">
        <v>2001</v>
      </c>
      <c r="JE144">
        <v>1</v>
      </c>
      <c r="JF144">
        <v>25</v>
      </c>
      <c r="JG144">
        <v>-1205.7</v>
      </c>
      <c r="JH144">
        <v>-1205.9</v>
      </c>
      <c r="JI144">
        <v>1.08032</v>
      </c>
      <c r="JJ144">
        <v>2.65015</v>
      </c>
      <c r="JK144">
        <v>1.49658</v>
      </c>
      <c r="JL144">
        <v>2.38647</v>
      </c>
      <c r="JM144">
        <v>1.54907</v>
      </c>
      <c r="JN144">
        <v>2.3938</v>
      </c>
      <c r="JO144">
        <v>44.0571</v>
      </c>
      <c r="JP144">
        <v>13.7643</v>
      </c>
      <c r="JQ144">
        <v>18</v>
      </c>
      <c r="JR144">
        <v>497.612</v>
      </c>
      <c r="JS144">
        <v>444.207</v>
      </c>
      <c r="JT144">
        <v>22.5539</v>
      </c>
      <c r="JU144">
        <v>33.8497</v>
      </c>
      <c r="JV144">
        <v>30.0002</v>
      </c>
      <c r="JW144">
        <v>33.861</v>
      </c>
      <c r="JX144">
        <v>33.8003</v>
      </c>
      <c r="JY144">
        <v>21.5994</v>
      </c>
      <c r="JZ144">
        <v>37.947</v>
      </c>
      <c r="KA144">
        <v>0</v>
      </c>
      <c r="KB144">
        <v>22.5807</v>
      </c>
      <c r="KC144">
        <v>379.23</v>
      </c>
      <c r="KD144">
        <v>18.0375</v>
      </c>
      <c r="KE144">
        <v>99.7634</v>
      </c>
      <c r="KF144">
        <v>99.41070000000001</v>
      </c>
    </row>
    <row r="145" spans="1:292">
      <c r="A145">
        <v>125</v>
      </c>
      <c r="B145">
        <v>1686165300.6</v>
      </c>
      <c r="C145">
        <v>4935.099999904633</v>
      </c>
      <c r="D145" t="s">
        <v>684</v>
      </c>
      <c r="E145" t="s">
        <v>685</v>
      </c>
      <c r="F145">
        <v>5</v>
      </c>
      <c r="G145" t="s">
        <v>679</v>
      </c>
      <c r="H145">
        <v>1686165292.760714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K145*DK145*100.0/(AV145*EE145),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K145*DK145*100.0/(AV145*EE145),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408.1601789819599</v>
      </c>
      <c r="AJ145">
        <v>410.9418787878787</v>
      </c>
      <c r="AK145">
        <v>-1.807073414405643</v>
      </c>
      <c r="AL145">
        <v>66.69682277142016</v>
      </c>
      <c r="AM145">
        <f>(AO145 - AN145 + DX145*1E3/(8.314*(DZ145+273.15)) * AQ145/DW145 * AP145) * DW145/(100*DK145) * 1000/(1000 - AO145)</f>
        <v>0</v>
      </c>
      <c r="AN145">
        <v>18.03110727123387</v>
      </c>
      <c r="AO145">
        <v>19.25233696969697</v>
      </c>
      <c r="AP145">
        <v>-5.760644580948499E-06</v>
      </c>
      <c r="AQ145">
        <v>103.8665153416574</v>
      </c>
      <c r="AR145">
        <v>0</v>
      </c>
      <c r="AS145">
        <v>0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429</v>
      </c>
      <c r="AX145" t="s">
        <v>429</v>
      </c>
      <c r="AY145">
        <v>0</v>
      </c>
      <c r="AZ145">
        <v>0</v>
      </c>
      <c r="BA145">
        <f>1-AY145/AZ145</f>
        <v>0</v>
      </c>
      <c r="BB145">
        <v>0</v>
      </c>
      <c r="BC145" t="s">
        <v>429</v>
      </c>
      <c r="BD145" t="s">
        <v>429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429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1.65</v>
      </c>
      <c r="DL145">
        <v>0.5</v>
      </c>
      <c r="DM145" t="s">
        <v>430</v>
      </c>
      <c r="DN145">
        <v>2</v>
      </c>
      <c r="DO145" t="b">
        <v>1</v>
      </c>
      <c r="DP145">
        <v>1686165292.760714</v>
      </c>
      <c r="DQ145">
        <v>411.1639285714286</v>
      </c>
      <c r="DR145">
        <v>411.0384285714285</v>
      </c>
      <c r="DS145">
        <v>19.25196785714286</v>
      </c>
      <c r="DT145">
        <v>18.03355</v>
      </c>
      <c r="DU145">
        <v>412.5247142857144</v>
      </c>
      <c r="DV145">
        <v>19.67072142857143</v>
      </c>
      <c r="DW145">
        <v>499.9496428571429</v>
      </c>
      <c r="DX145">
        <v>90.23304285714285</v>
      </c>
      <c r="DY145">
        <v>0.09988488928571426</v>
      </c>
      <c r="DZ145">
        <v>26.96716428571429</v>
      </c>
      <c r="EA145">
        <v>27.96562142857143</v>
      </c>
      <c r="EB145">
        <v>999.9000000000002</v>
      </c>
      <c r="EC145">
        <v>0</v>
      </c>
      <c r="ED145">
        <v>0</v>
      </c>
      <c r="EE145">
        <v>10004.28821428571</v>
      </c>
      <c r="EF145">
        <v>0</v>
      </c>
      <c r="EG145">
        <v>1391.4025</v>
      </c>
      <c r="EH145">
        <v>0.1256036071428574</v>
      </c>
      <c r="EI145">
        <v>419.2350000000001</v>
      </c>
      <c r="EJ145">
        <v>418.5870357142857</v>
      </c>
      <c r="EK145">
        <v>1.218411071428571</v>
      </c>
      <c r="EL145">
        <v>411.0384285714285</v>
      </c>
      <c r="EM145">
        <v>18.03355</v>
      </c>
      <c r="EN145">
        <v>1.737163214285715</v>
      </c>
      <c r="EO145">
        <v>1.627221428571429</v>
      </c>
      <c r="EP145">
        <v>15.23256428571429</v>
      </c>
      <c r="EQ145">
        <v>14.21903571428571</v>
      </c>
      <c r="ER145">
        <v>2000.001428571429</v>
      </c>
      <c r="ES145">
        <v>0.9800011785714285</v>
      </c>
      <c r="ET145">
        <v>0.019998525</v>
      </c>
      <c r="EU145">
        <v>0</v>
      </c>
      <c r="EV145">
        <v>253.6783214285715</v>
      </c>
      <c r="EW145">
        <v>5.00078</v>
      </c>
      <c r="EX145">
        <v>8700.191428571427</v>
      </c>
      <c r="EY145">
        <v>16379.65714285714</v>
      </c>
      <c r="EZ145">
        <v>42.91264285714284</v>
      </c>
      <c r="FA145">
        <v>44.5</v>
      </c>
      <c r="FB145">
        <v>43.22742857142857</v>
      </c>
      <c r="FC145">
        <v>43.69835714285713</v>
      </c>
      <c r="FD145">
        <v>43.61367857142857</v>
      </c>
      <c r="FE145">
        <v>1955.101428571428</v>
      </c>
      <c r="FF145">
        <v>39.9</v>
      </c>
      <c r="FG145">
        <v>0</v>
      </c>
      <c r="FH145">
        <v>1686165301.4</v>
      </c>
      <c r="FI145">
        <v>0</v>
      </c>
      <c r="FJ145">
        <v>82.52278142905455</v>
      </c>
      <c r="FK145">
        <v>0.9103851266972284</v>
      </c>
      <c r="FL145">
        <v>-98.22549309448364</v>
      </c>
      <c r="FM145">
        <v>28822.10914846128</v>
      </c>
      <c r="FN145">
        <v>15</v>
      </c>
      <c r="FO145">
        <v>1686237652.1</v>
      </c>
      <c r="FP145" t="s">
        <v>431</v>
      </c>
      <c r="FQ145">
        <v>1686237637.6</v>
      </c>
      <c r="FR145">
        <v>1686237652.1</v>
      </c>
      <c r="FS145">
        <v>1</v>
      </c>
      <c r="FT145">
        <v>0.184</v>
      </c>
      <c r="FU145">
        <v>-0.079</v>
      </c>
      <c r="FV145">
        <v>-1.228</v>
      </c>
      <c r="FW145">
        <v>-0.379</v>
      </c>
      <c r="FX145">
        <v>962</v>
      </c>
      <c r="FY145">
        <v>1</v>
      </c>
      <c r="FZ145">
        <v>0.05</v>
      </c>
      <c r="GA145">
        <v>0.15</v>
      </c>
      <c r="GB145">
        <v>-4.730430627747319</v>
      </c>
      <c r="GC145">
        <v>-0.02229521382604857</v>
      </c>
      <c r="GD145">
        <v>34.37314912000068</v>
      </c>
      <c r="GE145">
        <v>1</v>
      </c>
      <c r="GF145">
        <v>0.9609251109613647</v>
      </c>
      <c r="GG145">
        <v>0.003273241795138705</v>
      </c>
      <c r="GH145">
        <v>0.6734224863079034</v>
      </c>
      <c r="GI145">
        <v>1</v>
      </c>
      <c r="GJ145">
        <v>2</v>
      </c>
      <c r="GK145">
        <v>2</v>
      </c>
      <c r="GL145" t="s">
        <v>432</v>
      </c>
      <c r="GM145">
        <v>3.10205</v>
      </c>
      <c r="GN145">
        <v>2.75834</v>
      </c>
      <c r="GO145">
        <v>0.084051</v>
      </c>
      <c r="GP145">
        <v>0.0821031</v>
      </c>
      <c r="GQ145">
        <v>0.0931937</v>
      </c>
      <c r="GR145">
        <v>0.0880339</v>
      </c>
      <c r="GS145">
        <v>23398.1</v>
      </c>
      <c r="GT145">
        <v>23069.6</v>
      </c>
      <c r="GU145">
        <v>26105.8</v>
      </c>
      <c r="GV145">
        <v>25490.3</v>
      </c>
      <c r="GW145">
        <v>37995.8</v>
      </c>
      <c r="GX145">
        <v>35217.8</v>
      </c>
      <c r="GY145">
        <v>45652.4</v>
      </c>
      <c r="GZ145">
        <v>41785.2</v>
      </c>
      <c r="HA145">
        <v>1.83665</v>
      </c>
      <c r="HB145">
        <v>1.73177</v>
      </c>
      <c r="HC145">
        <v>-0.0187755</v>
      </c>
      <c r="HD145">
        <v>0</v>
      </c>
      <c r="HE145">
        <v>28.2776</v>
      </c>
      <c r="HF145">
        <v>999.9</v>
      </c>
      <c r="HG145">
        <v>35.1</v>
      </c>
      <c r="HH145">
        <v>41.2</v>
      </c>
      <c r="HI145">
        <v>30.7392</v>
      </c>
      <c r="HJ145">
        <v>62.4776</v>
      </c>
      <c r="HK145">
        <v>27.6562</v>
      </c>
      <c r="HL145">
        <v>1</v>
      </c>
      <c r="HM145">
        <v>0.558526</v>
      </c>
      <c r="HN145">
        <v>4.82669</v>
      </c>
      <c r="HO145">
        <v>20.2394</v>
      </c>
      <c r="HP145">
        <v>5.21295</v>
      </c>
      <c r="HQ145">
        <v>11.986</v>
      </c>
      <c r="HR145">
        <v>4.9638</v>
      </c>
      <c r="HS145">
        <v>3.27448</v>
      </c>
      <c r="HT145">
        <v>9999</v>
      </c>
      <c r="HU145">
        <v>9999</v>
      </c>
      <c r="HV145">
        <v>9999</v>
      </c>
      <c r="HW145">
        <v>63.1</v>
      </c>
      <c r="HX145">
        <v>1.864</v>
      </c>
      <c r="HY145">
        <v>1.8602</v>
      </c>
      <c r="HZ145">
        <v>1.85852</v>
      </c>
      <c r="IA145">
        <v>1.85989</v>
      </c>
      <c r="IB145">
        <v>1.85989</v>
      </c>
      <c r="IC145">
        <v>1.85843</v>
      </c>
      <c r="ID145">
        <v>1.85752</v>
      </c>
      <c r="IE145">
        <v>1.85242</v>
      </c>
      <c r="IF145">
        <v>0</v>
      </c>
      <c r="IG145">
        <v>0</v>
      </c>
      <c r="IH145">
        <v>0</v>
      </c>
      <c r="II145">
        <v>0</v>
      </c>
      <c r="IJ145" t="s">
        <v>433</v>
      </c>
      <c r="IK145" t="s">
        <v>434</v>
      </c>
      <c r="IL145" t="s">
        <v>435</v>
      </c>
      <c r="IM145" t="s">
        <v>435</v>
      </c>
      <c r="IN145" t="s">
        <v>435</v>
      </c>
      <c r="IO145" t="s">
        <v>435</v>
      </c>
      <c r="IP145">
        <v>0</v>
      </c>
      <c r="IQ145">
        <v>100</v>
      </c>
      <c r="IR145">
        <v>100</v>
      </c>
      <c r="IS145">
        <v>-1.353</v>
      </c>
      <c r="IT145">
        <v>-0.4188</v>
      </c>
      <c r="IU145">
        <v>-0.978965299820194</v>
      </c>
      <c r="IV145">
        <v>-0.0009990091014681097</v>
      </c>
      <c r="IW145">
        <v>2.104149348677739E-07</v>
      </c>
      <c r="IX145">
        <v>-7.744919442628664E-11</v>
      </c>
      <c r="IY145">
        <v>-0.2997322961878402</v>
      </c>
      <c r="IZ145">
        <v>-0.02716134682049196</v>
      </c>
      <c r="JA145">
        <v>0.00140419417660109</v>
      </c>
      <c r="JB145">
        <v>-1.682636133130545E-05</v>
      </c>
      <c r="JC145">
        <v>3</v>
      </c>
      <c r="JD145">
        <v>2001</v>
      </c>
      <c r="JE145">
        <v>1</v>
      </c>
      <c r="JF145">
        <v>25</v>
      </c>
      <c r="JG145">
        <v>-1205.6</v>
      </c>
      <c r="JH145">
        <v>-1205.9</v>
      </c>
      <c r="JI145">
        <v>1.04736</v>
      </c>
      <c r="JJ145">
        <v>2.65625</v>
      </c>
      <c r="JK145">
        <v>1.49658</v>
      </c>
      <c r="JL145">
        <v>2.38647</v>
      </c>
      <c r="JM145">
        <v>1.54785</v>
      </c>
      <c r="JN145">
        <v>2.40112</v>
      </c>
      <c r="JO145">
        <v>44.0847</v>
      </c>
      <c r="JP145">
        <v>13.773</v>
      </c>
      <c r="JQ145">
        <v>18</v>
      </c>
      <c r="JR145">
        <v>497.687</v>
      </c>
      <c r="JS145">
        <v>444.096</v>
      </c>
      <c r="JT145">
        <v>22.5753</v>
      </c>
      <c r="JU145">
        <v>33.8509</v>
      </c>
      <c r="JV145">
        <v>30.0002</v>
      </c>
      <c r="JW145">
        <v>33.8629</v>
      </c>
      <c r="JX145">
        <v>33.8024</v>
      </c>
      <c r="JY145">
        <v>21.0664</v>
      </c>
      <c r="JZ145">
        <v>37.947</v>
      </c>
      <c r="KA145">
        <v>0</v>
      </c>
      <c r="KB145">
        <v>22.5807</v>
      </c>
      <c r="KC145">
        <v>365.781</v>
      </c>
      <c r="KD145">
        <v>18.0375</v>
      </c>
      <c r="KE145">
        <v>99.7629</v>
      </c>
      <c r="KF145">
        <v>99.4097</v>
      </c>
    </row>
    <row r="146" spans="1:292">
      <c r="A146">
        <v>126</v>
      </c>
      <c r="B146">
        <v>1686165306.1</v>
      </c>
      <c r="C146">
        <v>4940.599999904633</v>
      </c>
      <c r="D146" t="s">
        <v>686</v>
      </c>
      <c r="E146" t="s">
        <v>687</v>
      </c>
      <c r="F146">
        <v>5</v>
      </c>
      <c r="G146" t="s">
        <v>679</v>
      </c>
      <c r="H146">
        <v>1686165298.332142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K146*DK146*100.0/(AV146*EE146),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K146*DK146*100.0/(AV146*EE146),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390.3207848286458</v>
      </c>
      <c r="AJ146">
        <v>397.1443454545455</v>
      </c>
      <c r="AK146">
        <v>-2.599274646912149</v>
      </c>
      <c r="AL146">
        <v>66.69682277142016</v>
      </c>
      <c r="AM146">
        <f>(AO146 - AN146 + DX146*1E3/(8.314*(DZ146+273.15)) * AQ146/DW146 * AP146) * DW146/(100*DK146) * 1000/(1000 - AO146)</f>
        <v>0</v>
      </c>
      <c r="AN146">
        <v>18.02419943513505</v>
      </c>
      <c r="AO146">
        <v>19.24937333333333</v>
      </c>
      <c r="AP146">
        <v>-9.369952665457254E-06</v>
      </c>
      <c r="AQ146">
        <v>103.8665153416574</v>
      </c>
      <c r="AR146">
        <v>0</v>
      </c>
      <c r="AS146">
        <v>0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429</v>
      </c>
      <c r="AX146" t="s">
        <v>429</v>
      </c>
      <c r="AY146">
        <v>0</v>
      </c>
      <c r="AZ146">
        <v>0</v>
      </c>
      <c r="BA146">
        <f>1-AY146/AZ146</f>
        <v>0</v>
      </c>
      <c r="BB146">
        <v>0</v>
      </c>
      <c r="BC146" t="s">
        <v>429</v>
      </c>
      <c r="BD146" t="s">
        <v>429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429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1.65</v>
      </c>
      <c r="DL146">
        <v>0.5</v>
      </c>
      <c r="DM146" t="s">
        <v>430</v>
      </c>
      <c r="DN146">
        <v>2</v>
      </c>
      <c r="DO146" t="b">
        <v>1</v>
      </c>
      <c r="DP146">
        <v>1686165298.332142</v>
      </c>
      <c r="DQ146">
        <v>404.5988928571429</v>
      </c>
      <c r="DR146">
        <v>397.7070357142857</v>
      </c>
      <c r="DS146">
        <v>19.25241785714286</v>
      </c>
      <c r="DT146">
        <v>18.02949285714285</v>
      </c>
      <c r="DU146">
        <v>405.9539285714285</v>
      </c>
      <c r="DV146">
        <v>19.67117142857143</v>
      </c>
      <c r="DW146">
        <v>499.9796428571428</v>
      </c>
      <c r="DX146">
        <v>90.23353928571429</v>
      </c>
      <c r="DY146">
        <v>0.09993087142857142</v>
      </c>
      <c r="DZ146">
        <v>26.96935</v>
      </c>
      <c r="EA146">
        <v>27.96990714285714</v>
      </c>
      <c r="EB146">
        <v>999.9000000000002</v>
      </c>
      <c r="EC146">
        <v>0</v>
      </c>
      <c r="ED146">
        <v>0</v>
      </c>
      <c r="EE146">
        <v>10003.77035714286</v>
      </c>
      <c r="EF146">
        <v>0</v>
      </c>
      <c r="EG146">
        <v>1394.668571428572</v>
      </c>
      <c r="EH146">
        <v>6.891984321428572</v>
      </c>
      <c r="EI146">
        <v>412.5413214285715</v>
      </c>
      <c r="EJ146">
        <v>405.0090714285714</v>
      </c>
      <c r="EK146">
        <v>1.222925357142857</v>
      </c>
      <c r="EL146">
        <v>397.7070357142857</v>
      </c>
      <c r="EM146">
        <v>18.02949285714285</v>
      </c>
      <c r="EN146">
        <v>1.737213214285715</v>
      </c>
      <c r="EO146">
        <v>1.626863928571429</v>
      </c>
      <c r="EP146">
        <v>15.23301428571429</v>
      </c>
      <c r="EQ146">
        <v>14.21563571428571</v>
      </c>
      <c r="ER146">
        <v>1999.996071428571</v>
      </c>
      <c r="ES146">
        <v>0.9800011785714285</v>
      </c>
      <c r="ET146">
        <v>0.019998525</v>
      </c>
      <c r="EU146">
        <v>0</v>
      </c>
      <c r="EV146">
        <v>253.8119285714286</v>
      </c>
      <c r="EW146">
        <v>5.00078</v>
      </c>
      <c r="EX146">
        <v>8685.323928571428</v>
      </c>
      <c r="EY146">
        <v>16379.60357142857</v>
      </c>
      <c r="EZ146">
        <v>42.93489285714285</v>
      </c>
      <c r="FA146">
        <v>44.5</v>
      </c>
      <c r="FB146">
        <v>43.21410714285714</v>
      </c>
      <c r="FC146">
        <v>43.70953571428571</v>
      </c>
      <c r="FD146">
        <v>43.67175000000001</v>
      </c>
      <c r="FE146">
        <v>1955.096071428572</v>
      </c>
      <c r="FF146">
        <v>39.9</v>
      </c>
      <c r="FG146">
        <v>0</v>
      </c>
      <c r="FH146">
        <v>1686165306.2</v>
      </c>
      <c r="FI146">
        <v>0</v>
      </c>
      <c r="FJ146">
        <v>82.5890713671705</v>
      </c>
      <c r="FK146">
        <v>0.9109200156843429</v>
      </c>
      <c r="FL146">
        <v>-98.29449133891799</v>
      </c>
      <c r="FM146">
        <v>28814.31302284252</v>
      </c>
      <c r="FN146">
        <v>15</v>
      </c>
      <c r="FO146">
        <v>1686237652.1</v>
      </c>
      <c r="FP146" t="s">
        <v>431</v>
      </c>
      <c r="FQ146">
        <v>1686237637.6</v>
      </c>
      <c r="FR146">
        <v>1686237652.1</v>
      </c>
      <c r="FS146">
        <v>1</v>
      </c>
      <c r="FT146">
        <v>0.184</v>
      </c>
      <c r="FU146">
        <v>-0.079</v>
      </c>
      <c r="FV146">
        <v>-1.228</v>
      </c>
      <c r="FW146">
        <v>-0.379</v>
      </c>
      <c r="FX146">
        <v>962</v>
      </c>
      <c r="FY146">
        <v>1</v>
      </c>
      <c r="FZ146">
        <v>0.05</v>
      </c>
      <c r="GA146">
        <v>0.15</v>
      </c>
      <c r="GB146">
        <v>-4.722133728332129</v>
      </c>
      <c r="GC146">
        <v>-0.02214902700960822</v>
      </c>
      <c r="GD146">
        <v>34.36695347442525</v>
      </c>
      <c r="GE146">
        <v>1</v>
      </c>
      <c r="GF146">
        <v>0.9610528041111686</v>
      </c>
      <c r="GG146">
        <v>0.003272740259137178</v>
      </c>
      <c r="GH146">
        <v>0.6732853790074764</v>
      </c>
      <c r="GI146">
        <v>1</v>
      </c>
      <c r="GJ146">
        <v>2</v>
      </c>
      <c r="GK146">
        <v>2</v>
      </c>
      <c r="GL146" t="s">
        <v>432</v>
      </c>
      <c r="GM146">
        <v>3.10206</v>
      </c>
      <c r="GN146">
        <v>2.7582</v>
      </c>
      <c r="GO146">
        <v>0.0818401</v>
      </c>
      <c r="GP146">
        <v>0.0793703</v>
      </c>
      <c r="GQ146">
        <v>0.0931849</v>
      </c>
      <c r="GR146">
        <v>0.0880165</v>
      </c>
      <c r="GS146">
        <v>23454.5</v>
      </c>
      <c r="GT146">
        <v>23138.1</v>
      </c>
      <c r="GU146">
        <v>26105.7</v>
      </c>
      <c r="GV146">
        <v>25490.1</v>
      </c>
      <c r="GW146">
        <v>37995.7</v>
      </c>
      <c r="GX146">
        <v>35217.7</v>
      </c>
      <c r="GY146">
        <v>45652.2</v>
      </c>
      <c r="GZ146">
        <v>41784.8</v>
      </c>
      <c r="HA146">
        <v>1.83652</v>
      </c>
      <c r="HB146">
        <v>1.73165</v>
      </c>
      <c r="HC146">
        <v>-0.0182614</v>
      </c>
      <c r="HD146">
        <v>0</v>
      </c>
      <c r="HE146">
        <v>28.2723</v>
      </c>
      <c r="HF146">
        <v>999.9</v>
      </c>
      <c r="HG146">
        <v>35.1</v>
      </c>
      <c r="HH146">
        <v>41.2</v>
      </c>
      <c r="HI146">
        <v>30.7388</v>
      </c>
      <c r="HJ146">
        <v>62.4476</v>
      </c>
      <c r="HK146">
        <v>27.4679</v>
      </c>
      <c r="HL146">
        <v>1</v>
      </c>
      <c r="HM146">
        <v>0.558504</v>
      </c>
      <c r="HN146">
        <v>4.82865</v>
      </c>
      <c r="HO146">
        <v>20.2389</v>
      </c>
      <c r="HP146">
        <v>5.21085</v>
      </c>
      <c r="HQ146">
        <v>11.9858</v>
      </c>
      <c r="HR146">
        <v>4.9633</v>
      </c>
      <c r="HS146">
        <v>3.27418</v>
      </c>
      <c r="HT146">
        <v>9999</v>
      </c>
      <c r="HU146">
        <v>9999</v>
      </c>
      <c r="HV146">
        <v>9999</v>
      </c>
      <c r="HW146">
        <v>63.1</v>
      </c>
      <c r="HX146">
        <v>1.86398</v>
      </c>
      <c r="HY146">
        <v>1.8602</v>
      </c>
      <c r="HZ146">
        <v>1.85852</v>
      </c>
      <c r="IA146">
        <v>1.85989</v>
      </c>
      <c r="IB146">
        <v>1.85989</v>
      </c>
      <c r="IC146">
        <v>1.85845</v>
      </c>
      <c r="ID146">
        <v>1.85754</v>
      </c>
      <c r="IE146">
        <v>1.85242</v>
      </c>
      <c r="IF146">
        <v>0</v>
      </c>
      <c r="IG146">
        <v>0</v>
      </c>
      <c r="IH146">
        <v>0</v>
      </c>
      <c r="II146">
        <v>0</v>
      </c>
      <c r="IJ146" t="s">
        <v>433</v>
      </c>
      <c r="IK146" t="s">
        <v>434</v>
      </c>
      <c r="IL146" t="s">
        <v>435</v>
      </c>
      <c r="IM146" t="s">
        <v>435</v>
      </c>
      <c r="IN146" t="s">
        <v>435</v>
      </c>
      <c r="IO146" t="s">
        <v>435</v>
      </c>
      <c r="IP146">
        <v>0</v>
      </c>
      <c r="IQ146">
        <v>100</v>
      </c>
      <c r="IR146">
        <v>100</v>
      </c>
      <c r="IS146">
        <v>-1.341</v>
      </c>
      <c r="IT146">
        <v>-0.4187</v>
      </c>
      <c r="IU146">
        <v>-0.978965299820194</v>
      </c>
      <c r="IV146">
        <v>-0.0009990091014681097</v>
      </c>
      <c r="IW146">
        <v>2.104149348677739E-07</v>
      </c>
      <c r="IX146">
        <v>-7.744919442628664E-11</v>
      </c>
      <c r="IY146">
        <v>-0.2997322961878402</v>
      </c>
      <c r="IZ146">
        <v>-0.02716134682049196</v>
      </c>
      <c r="JA146">
        <v>0.00140419417660109</v>
      </c>
      <c r="JB146">
        <v>-1.682636133130545E-05</v>
      </c>
      <c r="JC146">
        <v>3</v>
      </c>
      <c r="JD146">
        <v>2001</v>
      </c>
      <c r="JE146">
        <v>1</v>
      </c>
      <c r="JF146">
        <v>25</v>
      </c>
      <c r="JG146">
        <v>-1205.5</v>
      </c>
      <c r="JH146">
        <v>-1205.8</v>
      </c>
      <c r="JI146">
        <v>1.0083</v>
      </c>
      <c r="JJ146">
        <v>2.66724</v>
      </c>
      <c r="JK146">
        <v>1.49658</v>
      </c>
      <c r="JL146">
        <v>2.38647</v>
      </c>
      <c r="JM146">
        <v>1.54907</v>
      </c>
      <c r="JN146">
        <v>2.38037</v>
      </c>
      <c r="JO146">
        <v>44.0847</v>
      </c>
      <c r="JP146">
        <v>13.7555</v>
      </c>
      <c r="JQ146">
        <v>18</v>
      </c>
      <c r="JR146">
        <v>497.629</v>
      </c>
      <c r="JS146">
        <v>444.026</v>
      </c>
      <c r="JT146">
        <v>22.6008</v>
      </c>
      <c r="JU146">
        <v>33.8539</v>
      </c>
      <c r="JV146">
        <v>30.0001</v>
      </c>
      <c r="JW146">
        <v>33.8657</v>
      </c>
      <c r="JX146">
        <v>33.8036</v>
      </c>
      <c r="JY146">
        <v>20.2383</v>
      </c>
      <c r="JZ146">
        <v>37.947</v>
      </c>
      <c r="KA146">
        <v>0</v>
      </c>
      <c r="KB146">
        <v>22.621</v>
      </c>
      <c r="KC146">
        <v>352.293</v>
      </c>
      <c r="KD146">
        <v>18.0375</v>
      </c>
      <c r="KE146">
        <v>99.7623</v>
      </c>
      <c r="KF146">
        <v>99.4088</v>
      </c>
    </row>
    <row r="147" spans="1:292">
      <c r="A147">
        <v>127</v>
      </c>
      <c r="B147">
        <v>1686165311.1</v>
      </c>
      <c r="C147">
        <v>4945.599999904633</v>
      </c>
      <c r="D147" t="s">
        <v>688</v>
      </c>
      <c r="E147" t="s">
        <v>689</v>
      </c>
      <c r="F147">
        <v>5</v>
      </c>
      <c r="G147" t="s">
        <v>679</v>
      </c>
      <c r="H147">
        <v>1686165303.618518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K147*DK147*100.0/(AV147*EE147),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K147*DK147*100.0/(AV147*EE147),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374.4486514327139</v>
      </c>
      <c r="AJ147">
        <v>382.8322363636365</v>
      </c>
      <c r="AK147">
        <v>-2.904272918406044</v>
      </c>
      <c r="AL147">
        <v>66.69682277142016</v>
      </c>
      <c r="AM147">
        <f>(AO147 - AN147 + DX147*1E3/(8.314*(DZ147+273.15)) * AQ147/DW147 * AP147) * DW147/(100*DK147) * 1000/(1000 - AO147)</f>
        <v>0</v>
      </c>
      <c r="AN147">
        <v>18.02221242969621</v>
      </c>
      <c r="AO147">
        <v>19.24688606060606</v>
      </c>
      <c r="AP147">
        <v>-3.564803721076754E-06</v>
      </c>
      <c r="AQ147">
        <v>103.8665153416574</v>
      </c>
      <c r="AR147">
        <v>0</v>
      </c>
      <c r="AS147">
        <v>0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429</v>
      </c>
      <c r="AX147" t="s">
        <v>429</v>
      </c>
      <c r="AY147">
        <v>0</v>
      </c>
      <c r="AZ147">
        <v>0</v>
      </c>
      <c r="BA147">
        <f>1-AY147/AZ147</f>
        <v>0</v>
      </c>
      <c r="BB147">
        <v>0</v>
      </c>
      <c r="BC147" t="s">
        <v>429</v>
      </c>
      <c r="BD147" t="s">
        <v>429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429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1.65</v>
      </c>
      <c r="DL147">
        <v>0.5</v>
      </c>
      <c r="DM147" t="s">
        <v>430</v>
      </c>
      <c r="DN147">
        <v>2</v>
      </c>
      <c r="DO147" t="b">
        <v>1</v>
      </c>
      <c r="DP147">
        <v>1686165303.618518</v>
      </c>
      <c r="DQ147">
        <v>393.879962962963</v>
      </c>
      <c r="DR147">
        <v>381.6204444444444</v>
      </c>
      <c r="DS147">
        <v>19.25062592592592</v>
      </c>
      <c r="DT147">
        <v>18.02563703703704</v>
      </c>
      <c r="DU147">
        <v>395.2256666666667</v>
      </c>
      <c r="DV147">
        <v>19.6694</v>
      </c>
      <c r="DW147">
        <v>500.0172592592593</v>
      </c>
      <c r="DX147">
        <v>90.23360740740742</v>
      </c>
      <c r="DY147">
        <v>0.100000362962963</v>
      </c>
      <c r="DZ147">
        <v>26.97498518518518</v>
      </c>
      <c r="EA147">
        <v>27.97292962962963</v>
      </c>
      <c r="EB147">
        <v>999.9000000000001</v>
      </c>
      <c r="EC147">
        <v>0</v>
      </c>
      <c r="ED147">
        <v>0</v>
      </c>
      <c r="EE147">
        <v>9998.095185185186</v>
      </c>
      <c r="EF147">
        <v>0</v>
      </c>
      <c r="EG147">
        <v>1376.877407407407</v>
      </c>
      <c r="EH147">
        <v>12.25960296296296</v>
      </c>
      <c r="EI147">
        <v>401.6111851851852</v>
      </c>
      <c r="EJ147">
        <v>388.6256296296296</v>
      </c>
      <c r="EK147">
        <v>1.224985555555556</v>
      </c>
      <c r="EL147">
        <v>381.6204444444444</v>
      </c>
      <c r="EM147">
        <v>18.02563703703704</v>
      </c>
      <c r="EN147">
        <v>1.737054074074074</v>
      </c>
      <c r="EO147">
        <v>1.626517777777778</v>
      </c>
      <c r="EP147">
        <v>15.23157777777778</v>
      </c>
      <c r="EQ147">
        <v>14.21235185185185</v>
      </c>
      <c r="ER147">
        <v>2000.014074074074</v>
      </c>
      <c r="ES147">
        <v>0.9800014444444444</v>
      </c>
      <c r="ET147">
        <v>0.01999826296296296</v>
      </c>
      <c r="EU147">
        <v>0</v>
      </c>
      <c r="EV147">
        <v>254.0568888888889</v>
      </c>
      <c r="EW147">
        <v>5.00078</v>
      </c>
      <c r="EX147">
        <v>8653.687407407408</v>
      </c>
      <c r="EY147">
        <v>16379.75185185185</v>
      </c>
      <c r="EZ147">
        <v>42.9371111111111</v>
      </c>
      <c r="FA147">
        <v>44.5</v>
      </c>
      <c r="FB147">
        <v>43.21733333333333</v>
      </c>
      <c r="FC147">
        <v>43.7034074074074</v>
      </c>
      <c r="FD147">
        <v>43.65951851851851</v>
      </c>
      <c r="FE147">
        <v>1955.114074074074</v>
      </c>
      <c r="FF147">
        <v>39.9</v>
      </c>
      <c r="FG147">
        <v>0</v>
      </c>
      <c r="FH147">
        <v>1686165311.6</v>
      </c>
      <c r="FI147">
        <v>0</v>
      </c>
      <c r="FJ147">
        <v>82.66362013902297</v>
      </c>
      <c r="FK147">
        <v>0.9115208962188821</v>
      </c>
      <c r="FL147">
        <v>-98.37203013173176</v>
      </c>
      <c r="FM147">
        <v>28805.54433645492</v>
      </c>
      <c r="FN147">
        <v>15</v>
      </c>
      <c r="FO147">
        <v>1686237652.1</v>
      </c>
      <c r="FP147" t="s">
        <v>431</v>
      </c>
      <c r="FQ147">
        <v>1686237637.6</v>
      </c>
      <c r="FR147">
        <v>1686237652.1</v>
      </c>
      <c r="FS147">
        <v>1</v>
      </c>
      <c r="FT147">
        <v>0.184</v>
      </c>
      <c r="FU147">
        <v>-0.079</v>
      </c>
      <c r="FV147">
        <v>-1.228</v>
      </c>
      <c r="FW147">
        <v>-0.379</v>
      </c>
      <c r="FX147">
        <v>962</v>
      </c>
      <c r="FY147">
        <v>1</v>
      </c>
      <c r="FZ147">
        <v>0.05</v>
      </c>
      <c r="GA147">
        <v>0.15</v>
      </c>
      <c r="GB147">
        <v>-4.714155545528513</v>
      </c>
      <c r="GC147">
        <v>-0.02201068744467662</v>
      </c>
      <c r="GD147">
        <v>34.36236659742197</v>
      </c>
      <c r="GE147">
        <v>1</v>
      </c>
      <c r="GF147">
        <v>0.9611591130304225</v>
      </c>
      <c r="GG147">
        <v>0.003272320883294452</v>
      </c>
      <c r="GH147">
        <v>0.6731711803554756</v>
      </c>
      <c r="GI147">
        <v>1</v>
      </c>
      <c r="GJ147">
        <v>2</v>
      </c>
      <c r="GK147">
        <v>2</v>
      </c>
      <c r="GL147" t="s">
        <v>432</v>
      </c>
      <c r="GM147">
        <v>3.10198</v>
      </c>
      <c r="GN147">
        <v>2.75798</v>
      </c>
      <c r="GO147">
        <v>0.0795225</v>
      </c>
      <c r="GP147">
        <v>0.07666580000000001</v>
      </c>
      <c r="GQ147">
        <v>0.0931707</v>
      </c>
      <c r="GR147">
        <v>0.08800379999999999</v>
      </c>
      <c r="GS147">
        <v>23513.4</v>
      </c>
      <c r="GT147">
        <v>23205.9</v>
      </c>
      <c r="GU147">
        <v>26105.4</v>
      </c>
      <c r="GV147">
        <v>25490.1</v>
      </c>
      <c r="GW147">
        <v>37995.9</v>
      </c>
      <c r="GX147">
        <v>35217.7</v>
      </c>
      <c r="GY147">
        <v>45652</v>
      </c>
      <c r="GZ147">
        <v>41784.5</v>
      </c>
      <c r="HA147">
        <v>1.83663</v>
      </c>
      <c r="HB147">
        <v>1.7316</v>
      </c>
      <c r="HC147">
        <v>-0.0181794</v>
      </c>
      <c r="HD147">
        <v>0</v>
      </c>
      <c r="HE147">
        <v>28.2699</v>
      </c>
      <c r="HF147">
        <v>999.9</v>
      </c>
      <c r="HG147">
        <v>35.1</v>
      </c>
      <c r="HH147">
        <v>41.3</v>
      </c>
      <c r="HI147">
        <v>30.9044</v>
      </c>
      <c r="HJ147">
        <v>62.5776</v>
      </c>
      <c r="HK147">
        <v>27.6202</v>
      </c>
      <c r="HL147">
        <v>1</v>
      </c>
      <c r="HM147">
        <v>0.558745</v>
      </c>
      <c r="HN147">
        <v>4.81935</v>
      </c>
      <c r="HO147">
        <v>20.2386</v>
      </c>
      <c r="HP147">
        <v>5.20935</v>
      </c>
      <c r="HQ147">
        <v>11.986</v>
      </c>
      <c r="HR147">
        <v>4.96275</v>
      </c>
      <c r="HS147">
        <v>3.27375</v>
      </c>
      <c r="HT147">
        <v>9999</v>
      </c>
      <c r="HU147">
        <v>9999</v>
      </c>
      <c r="HV147">
        <v>9999</v>
      </c>
      <c r="HW147">
        <v>63.1</v>
      </c>
      <c r="HX147">
        <v>1.864</v>
      </c>
      <c r="HY147">
        <v>1.8602</v>
      </c>
      <c r="HZ147">
        <v>1.85852</v>
      </c>
      <c r="IA147">
        <v>1.85989</v>
      </c>
      <c r="IB147">
        <v>1.85988</v>
      </c>
      <c r="IC147">
        <v>1.85844</v>
      </c>
      <c r="ID147">
        <v>1.85749</v>
      </c>
      <c r="IE147">
        <v>1.85242</v>
      </c>
      <c r="IF147">
        <v>0</v>
      </c>
      <c r="IG147">
        <v>0</v>
      </c>
      <c r="IH147">
        <v>0</v>
      </c>
      <c r="II147">
        <v>0</v>
      </c>
      <c r="IJ147" t="s">
        <v>433</v>
      </c>
      <c r="IK147" t="s">
        <v>434</v>
      </c>
      <c r="IL147" t="s">
        <v>435</v>
      </c>
      <c r="IM147" t="s">
        <v>435</v>
      </c>
      <c r="IN147" t="s">
        <v>435</v>
      </c>
      <c r="IO147" t="s">
        <v>435</v>
      </c>
      <c r="IP147">
        <v>0</v>
      </c>
      <c r="IQ147">
        <v>100</v>
      </c>
      <c r="IR147">
        <v>100</v>
      </c>
      <c r="IS147">
        <v>-1.328</v>
      </c>
      <c r="IT147">
        <v>-0.4188</v>
      </c>
      <c r="IU147">
        <v>-0.978965299820194</v>
      </c>
      <c r="IV147">
        <v>-0.0009990091014681097</v>
      </c>
      <c r="IW147">
        <v>2.104149348677739E-07</v>
      </c>
      <c r="IX147">
        <v>-7.744919442628664E-11</v>
      </c>
      <c r="IY147">
        <v>-0.2997322961878402</v>
      </c>
      <c r="IZ147">
        <v>-0.02716134682049196</v>
      </c>
      <c r="JA147">
        <v>0.00140419417660109</v>
      </c>
      <c r="JB147">
        <v>-1.682636133130545E-05</v>
      </c>
      <c r="JC147">
        <v>3</v>
      </c>
      <c r="JD147">
        <v>2001</v>
      </c>
      <c r="JE147">
        <v>1</v>
      </c>
      <c r="JF147">
        <v>25</v>
      </c>
      <c r="JG147">
        <v>-1205.4</v>
      </c>
      <c r="JH147">
        <v>-1205.7</v>
      </c>
      <c r="JI147">
        <v>0.969238</v>
      </c>
      <c r="JJ147">
        <v>2.66235</v>
      </c>
      <c r="JK147">
        <v>1.49658</v>
      </c>
      <c r="JL147">
        <v>2.38647</v>
      </c>
      <c r="JM147">
        <v>1.54785</v>
      </c>
      <c r="JN147">
        <v>2.46216</v>
      </c>
      <c r="JO147">
        <v>44.0847</v>
      </c>
      <c r="JP147">
        <v>13.7643</v>
      </c>
      <c r="JQ147">
        <v>18</v>
      </c>
      <c r="JR147">
        <v>497.694</v>
      </c>
      <c r="JS147">
        <v>444.014</v>
      </c>
      <c r="JT147">
        <v>22.621</v>
      </c>
      <c r="JU147">
        <v>33.8559</v>
      </c>
      <c r="JV147">
        <v>30.0002</v>
      </c>
      <c r="JW147">
        <v>33.866</v>
      </c>
      <c r="JX147">
        <v>33.8063</v>
      </c>
      <c r="JY147">
        <v>19.4411</v>
      </c>
      <c r="JZ147">
        <v>37.947</v>
      </c>
      <c r="KA147">
        <v>0</v>
      </c>
      <c r="KB147">
        <v>22.6376</v>
      </c>
      <c r="KC147">
        <v>331.889</v>
      </c>
      <c r="KD147">
        <v>18.0375</v>
      </c>
      <c r="KE147">
        <v>99.76179999999999</v>
      </c>
      <c r="KF147">
        <v>99.4083</v>
      </c>
    </row>
    <row r="148" spans="1:292">
      <c r="A148">
        <v>128</v>
      </c>
      <c r="B148">
        <v>1686165316.1</v>
      </c>
      <c r="C148">
        <v>4950.599999904633</v>
      </c>
      <c r="D148" t="s">
        <v>690</v>
      </c>
      <c r="E148" t="s">
        <v>691</v>
      </c>
      <c r="F148">
        <v>5</v>
      </c>
      <c r="G148" t="s">
        <v>679</v>
      </c>
      <c r="H148">
        <v>1686165308.332142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K148*DK148*100.0/(AV148*EE148),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K148*DK148*100.0/(AV148*EE148),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357.693826795676</v>
      </c>
      <c r="AJ148">
        <v>367.4196484848483</v>
      </c>
      <c r="AK148">
        <v>-3.106475558267354</v>
      </c>
      <c r="AL148">
        <v>66.69682277142016</v>
      </c>
      <c r="AM148">
        <f>(AO148 - AN148 + DX148*1E3/(8.314*(DZ148+273.15)) * AQ148/DW148 * AP148) * DW148/(100*DK148) * 1000/(1000 - AO148)</f>
        <v>0</v>
      </c>
      <c r="AN148">
        <v>18.02079751119129</v>
      </c>
      <c r="AO148">
        <v>19.24132787878787</v>
      </c>
      <c r="AP148">
        <v>-1.397300549278181E-05</v>
      </c>
      <c r="AQ148">
        <v>103.8665153416574</v>
      </c>
      <c r="AR148">
        <v>0</v>
      </c>
      <c r="AS148">
        <v>0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429</v>
      </c>
      <c r="AX148" t="s">
        <v>429</v>
      </c>
      <c r="AY148">
        <v>0</v>
      </c>
      <c r="AZ148">
        <v>0</v>
      </c>
      <c r="BA148">
        <f>1-AY148/AZ148</f>
        <v>0</v>
      </c>
      <c r="BB148">
        <v>0</v>
      </c>
      <c r="BC148" t="s">
        <v>429</v>
      </c>
      <c r="BD148" t="s">
        <v>429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429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1.65</v>
      </c>
      <c r="DL148">
        <v>0.5</v>
      </c>
      <c r="DM148" t="s">
        <v>430</v>
      </c>
      <c r="DN148">
        <v>2</v>
      </c>
      <c r="DO148" t="b">
        <v>1</v>
      </c>
      <c r="DP148">
        <v>1686165308.332142</v>
      </c>
      <c r="DQ148">
        <v>381.5117500000001</v>
      </c>
      <c r="DR148">
        <v>366.5058214285714</v>
      </c>
      <c r="DS148">
        <v>19.24783214285714</v>
      </c>
      <c r="DT148">
        <v>18.02255357142857</v>
      </c>
      <c r="DU148">
        <v>382.8467142857143</v>
      </c>
      <c r="DV148">
        <v>19.66662142857143</v>
      </c>
      <c r="DW148">
        <v>500.0125714285713</v>
      </c>
      <c r="DX148">
        <v>90.23300714285715</v>
      </c>
      <c r="DY148">
        <v>0.1000117035714286</v>
      </c>
      <c r="DZ148">
        <v>26.97917857142858</v>
      </c>
      <c r="EA148">
        <v>27.97514285714286</v>
      </c>
      <c r="EB148">
        <v>999.9000000000002</v>
      </c>
      <c r="EC148">
        <v>0</v>
      </c>
      <c r="ED148">
        <v>0</v>
      </c>
      <c r="EE148">
        <v>9995.862500000001</v>
      </c>
      <c r="EF148">
        <v>0</v>
      </c>
      <c r="EG148">
        <v>1360.494285714286</v>
      </c>
      <c r="EH148">
        <v>15.00598571428572</v>
      </c>
      <c r="EI148">
        <v>388.9992142857141</v>
      </c>
      <c r="EJ148">
        <v>373.2323571428572</v>
      </c>
      <c r="EK148">
        <v>1.225280357142857</v>
      </c>
      <c r="EL148">
        <v>366.5058214285714</v>
      </c>
      <c r="EM148">
        <v>18.02255357142857</v>
      </c>
      <c r="EN148">
        <v>1.73679</v>
      </c>
      <c r="EO148">
        <v>1.626228928571428</v>
      </c>
      <c r="EP148">
        <v>15.22920714285714</v>
      </c>
      <c r="EQ148">
        <v>14.20960357142857</v>
      </c>
      <c r="ER148">
        <v>2000.001071428571</v>
      </c>
      <c r="ES148">
        <v>0.9800013928571428</v>
      </c>
      <c r="ET148">
        <v>0.01999831071428571</v>
      </c>
      <c r="EU148">
        <v>0</v>
      </c>
      <c r="EV148">
        <v>254.1783928571429</v>
      </c>
      <c r="EW148">
        <v>5.00078</v>
      </c>
      <c r="EX148">
        <v>8636.160714285714</v>
      </c>
      <c r="EY148">
        <v>16379.65</v>
      </c>
      <c r="EZ148">
        <v>42.94382142857141</v>
      </c>
      <c r="FA148">
        <v>44.5</v>
      </c>
      <c r="FB148">
        <v>43.24303571428569</v>
      </c>
      <c r="FC148">
        <v>43.7005357142857</v>
      </c>
      <c r="FD148">
        <v>43.60242857142856</v>
      </c>
      <c r="FE148">
        <v>1955.101071428571</v>
      </c>
      <c r="FF148">
        <v>39.9</v>
      </c>
      <c r="FG148">
        <v>0</v>
      </c>
      <c r="FH148">
        <v>1686165316.4</v>
      </c>
      <c r="FI148">
        <v>0</v>
      </c>
      <c r="FJ148">
        <v>82.72986324068712</v>
      </c>
      <c r="FK148">
        <v>0.9120542731146227</v>
      </c>
      <c r="FL148">
        <v>-98.44074531210218</v>
      </c>
      <c r="FM148">
        <v>28797.75929038796</v>
      </c>
      <c r="FN148">
        <v>15</v>
      </c>
      <c r="FO148">
        <v>1686237652.1</v>
      </c>
      <c r="FP148" t="s">
        <v>431</v>
      </c>
      <c r="FQ148">
        <v>1686237637.6</v>
      </c>
      <c r="FR148">
        <v>1686237652.1</v>
      </c>
      <c r="FS148">
        <v>1</v>
      </c>
      <c r="FT148">
        <v>0.184</v>
      </c>
      <c r="FU148">
        <v>-0.079</v>
      </c>
      <c r="FV148">
        <v>-1.228</v>
      </c>
      <c r="FW148">
        <v>-0.379</v>
      </c>
      <c r="FX148">
        <v>962</v>
      </c>
      <c r="FY148">
        <v>1</v>
      </c>
      <c r="FZ148">
        <v>0.05</v>
      </c>
      <c r="GA148">
        <v>0.15</v>
      </c>
      <c r="GB148">
        <v>-4.706338083240734</v>
      </c>
      <c r="GC148">
        <v>-0.02187630727753412</v>
      </c>
      <c r="GD148">
        <v>34.35862717364819</v>
      </c>
      <c r="GE148">
        <v>1</v>
      </c>
      <c r="GF148">
        <v>0.961253937243465</v>
      </c>
      <c r="GG148">
        <v>0.003271930266037684</v>
      </c>
      <c r="GH148">
        <v>0.6730681436100576</v>
      </c>
      <c r="GI148">
        <v>1</v>
      </c>
      <c r="GJ148">
        <v>2</v>
      </c>
      <c r="GK148">
        <v>2</v>
      </c>
      <c r="GL148" t="s">
        <v>432</v>
      </c>
      <c r="GM148">
        <v>3.10193</v>
      </c>
      <c r="GN148">
        <v>2.75782</v>
      </c>
      <c r="GO148">
        <v>0.076996</v>
      </c>
      <c r="GP148">
        <v>0.07378419999999999</v>
      </c>
      <c r="GQ148">
        <v>0.093154</v>
      </c>
      <c r="GR148">
        <v>0.0880008</v>
      </c>
      <c r="GS148">
        <v>23577.9</v>
      </c>
      <c r="GT148">
        <v>23278.2</v>
      </c>
      <c r="GU148">
        <v>26105.4</v>
      </c>
      <c r="GV148">
        <v>25490</v>
      </c>
      <c r="GW148">
        <v>37996.1</v>
      </c>
      <c r="GX148">
        <v>35217.4</v>
      </c>
      <c r="GY148">
        <v>45651.8</v>
      </c>
      <c r="GZ148">
        <v>41784.3</v>
      </c>
      <c r="HA148">
        <v>1.83608</v>
      </c>
      <c r="HB148">
        <v>1.73165</v>
      </c>
      <c r="HC148">
        <v>-0.017561</v>
      </c>
      <c r="HD148">
        <v>0</v>
      </c>
      <c r="HE148">
        <v>28.2687</v>
      </c>
      <c r="HF148">
        <v>999.9</v>
      </c>
      <c r="HG148">
        <v>35.1</v>
      </c>
      <c r="HH148">
        <v>41.3</v>
      </c>
      <c r="HI148">
        <v>30.9007</v>
      </c>
      <c r="HJ148">
        <v>62.4076</v>
      </c>
      <c r="HK148">
        <v>27.6883</v>
      </c>
      <c r="HL148">
        <v>1</v>
      </c>
      <c r="HM148">
        <v>0.55904</v>
      </c>
      <c r="HN148">
        <v>4.81627</v>
      </c>
      <c r="HO148">
        <v>20.2392</v>
      </c>
      <c r="HP148">
        <v>5.2104</v>
      </c>
      <c r="HQ148">
        <v>11.9858</v>
      </c>
      <c r="HR148">
        <v>4.9632</v>
      </c>
      <c r="HS148">
        <v>3.27428</v>
      </c>
      <c r="HT148">
        <v>9999</v>
      </c>
      <c r="HU148">
        <v>9999</v>
      </c>
      <c r="HV148">
        <v>9999</v>
      </c>
      <c r="HW148">
        <v>63.1</v>
      </c>
      <c r="HX148">
        <v>1.86397</v>
      </c>
      <c r="HY148">
        <v>1.8602</v>
      </c>
      <c r="HZ148">
        <v>1.85852</v>
      </c>
      <c r="IA148">
        <v>1.85989</v>
      </c>
      <c r="IB148">
        <v>1.85988</v>
      </c>
      <c r="IC148">
        <v>1.85842</v>
      </c>
      <c r="ID148">
        <v>1.85751</v>
      </c>
      <c r="IE148">
        <v>1.85241</v>
      </c>
      <c r="IF148">
        <v>0</v>
      </c>
      <c r="IG148">
        <v>0</v>
      </c>
      <c r="IH148">
        <v>0</v>
      </c>
      <c r="II148">
        <v>0</v>
      </c>
      <c r="IJ148" t="s">
        <v>433</v>
      </c>
      <c r="IK148" t="s">
        <v>434</v>
      </c>
      <c r="IL148" t="s">
        <v>435</v>
      </c>
      <c r="IM148" t="s">
        <v>435</v>
      </c>
      <c r="IN148" t="s">
        <v>435</v>
      </c>
      <c r="IO148" t="s">
        <v>435</v>
      </c>
      <c r="IP148">
        <v>0</v>
      </c>
      <c r="IQ148">
        <v>100</v>
      </c>
      <c r="IR148">
        <v>100</v>
      </c>
      <c r="IS148">
        <v>-1.315</v>
      </c>
      <c r="IT148">
        <v>-0.4188</v>
      </c>
      <c r="IU148">
        <v>-0.978965299820194</v>
      </c>
      <c r="IV148">
        <v>-0.0009990091014681097</v>
      </c>
      <c r="IW148">
        <v>2.104149348677739E-07</v>
      </c>
      <c r="IX148">
        <v>-7.744919442628664E-11</v>
      </c>
      <c r="IY148">
        <v>-0.2997322961878402</v>
      </c>
      <c r="IZ148">
        <v>-0.02716134682049196</v>
      </c>
      <c r="JA148">
        <v>0.00140419417660109</v>
      </c>
      <c r="JB148">
        <v>-1.682636133130545E-05</v>
      </c>
      <c r="JC148">
        <v>3</v>
      </c>
      <c r="JD148">
        <v>2001</v>
      </c>
      <c r="JE148">
        <v>1</v>
      </c>
      <c r="JF148">
        <v>25</v>
      </c>
      <c r="JG148">
        <v>-1205.4</v>
      </c>
      <c r="JH148">
        <v>-1205.6</v>
      </c>
      <c r="JI148">
        <v>0.9338379999999999</v>
      </c>
      <c r="JJ148">
        <v>2.65869</v>
      </c>
      <c r="JK148">
        <v>1.49658</v>
      </c>
      <c r="JL148">
        <v>2.38647</v>
      </c>
      <c r="JM148">
        <v>1.54785</v>
      </c>
      <c r="JN148">
        <v>2.43652</v>
      </c>
      <c r="JO148">
        <v>44.0847</v>
      </c>
      <c r="JP148">
        <v>13.7643</v>
      </c>
      <c r="JQ148">
        <v>18</v>
      </c>
      <c r="JR148">
        <v>497.378</v>
      </c>
      <c r="JS148">
        <v>444.052</v>
      </c>
      <c r="JT148">
        <v>22.6384</v>
      </c>
      <c r="JU148">
        <v>33.8569</v>
      </c>
      <c r="JV148">
        <v>30.0004</v>
      </c>
      <c r="JW148">
        <v>33.869</v>
      </c>
      <c r="JX148">
        <v>33.8074</v>
      </c>
      <c r="JY148">
        <v>18.7276</v>
      </c>
      <c r="JZ148">
        <v>37.947</v>
      </c>
      <c r="KA148">
        <v>0</v>
      </c>
      <c r="KB148">
        <v>22.6536</v>
      </c>
      <c r="KC148">
        <v>318.303</v>
      </c>
      <c r="KD148">
        <v>18.0375</v>
      </c>
      <c r="KE148">
        <v>99.7615</v>
      </c>
      <c r="KF148">
        <v>99.4079</v>
      </c>
    </row>
    <row r="149" spans="1:292">
      <c r="A149">
        <v>129</v>
      </c>
      <c r="B149">
        <v>1686165321.1</v>
      </c>
      <c r="C149">
        <v>4955.599999904633</v>
      </c>
      <c r="D149" t="s">
        <v>692</v>
      </c>
      <c r="E149" t="s">
        <v>693</v>
      </c>
      <c r="F149">
        <v>5</v>
      </c>
      <c r="G149" t="s">
        <v>679</v>
      </c>
      <c r="H149">
        <v>1686165313.6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K149*DK149*100.0/(AV149*EE149),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K149*DK149*100.0/(AV149*EE149),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340.7417760723249</v>
      </c>
      <c r="AJ149">
        <v>351.2626121212122</v>
      </c>
      <c r="AK149">
        <v>-3.232219820012693</v>
      </c>
      <c r="AL149">
        <v>66.69682277142016</v>
      </c>
      <c r="AM149">
        <f>(AO149 - AN149 + DX149*1E3/(8.314*(DZ149+273.15)) * AQ149/DW149 * AP149) * DW149/(100*DK149) * 1000/(1000 - AO149)</f>
        <v>0</v>
      </c>
      <c r="AN149">
        <v>18.01678823576491</v>
      </c>
      <c r="AO149">
        <v>19.23753090909089</v>
      </c>
      <c r="AP149">
        <v>-9.158742929673335E-06</v>
      </c>
      <c r="AQ149">
        <v>103.8665153416574</v>
      </c>
      <c r="AR149">
        <v>0</v>
      </c>
      <c r="AS149">
        <v>0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429</v>
      </c>
      <c r="AX149" t="s">
        <v>429</v>
      </c>
      <c r="AY149">
        <v>0</v>
      </c>
      <c r="AZ149">
        <v>0</v>
      </c>
      <c r="BA149">
        <f>1-AY149/AZ149</f>
        <v>0</v>
      </c>
      <c r="BB149">
        <v>0</v>
      </c>
      <c r="BC149" t="s">
        <v>429</v>
      </c>
      <c r="BD149" t="s">
        <v>429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429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1.65</v>
      </c>
      <c r="DL149">
        <v>0.5</v>
      </c>
      <c r="DM149" t="s">
        <v>430</v>
      </c>
      <c r="DN149">
        <v>2</v>
      </c>
      <c r="DO149" t="b">
        <v>1</v>
      </c>
      <c r="DP149">
        <v>1686165313.6</v>
      </c>
      <c r="DQ149">
        <v>366.1931111111112</v>
      </c>
      <c r="DR149">
        <v>349.3294444444444</v>
      </c>
      <c r="DS149">
        <v>19.24358148148148</v>
      </c>
      <c r="DT149">
        <v>18.01987777777778</v>
      </c>
      <c r="DU149">
        <v>367.5147037037037</v>
      </c>
      <c r="DV149">
        <v>19.6624</v>
      </c>
      <c r="DW149">
        <v>500.0128518518518</v>
      </c>
      <c r="DX149">
        <v>90.23280740740741</v>
      </c>
      <c r="DY149">
        <v>0.1000765111111111</v>
      </c>
      <c r="DZ149">
        <v>26.9843037037037</v>
      </c>
      <c r="EA149">
        <v>27.98133333333333</v>
      </c>
      <c r="EB149">
        <v>999.9000000000001</v>
      </c>
      <c r="EC149">
        <v>0</v>
      </c>
      <c r="ED149">
        <v>0</v>
      </c>
      <c r="EE149">
        <v>9995.088148148148</v>
      </c>
      <c r="EF149">
        <v>0</v>
      </c>
      <c r="EG149">
        <v>1350.653703703704</v>
      </c>
      <c r="EH149">
        <v>16.86364814814815</v>
      </c>
      <c r="EI149">
        <v>373.3782962962962</v>
      </c>
      <c r="EJ149">
        <v>355.7398518518518</v>
      </c>
      <c r="EK149">
        <v>1.223697407407407</v>
      </c>
      <c r="EL149">
        <v>349.3294444444444</v>
      </c>
      <c r="EM149">
        <v>18.01987777777778</v>
      </c>
      <c r="EN149">
        <v>1.736402222222222</v>
      </c>
      <c r="EO149">
        <v>1.625984444444444</v>
      </c>
      <c r="EP149">
        <v>15.22573333333333</v>
      </c>
      <c r="EQ149">
        <v>14.20728518518519</v>
      </c>
      <c r="ER149">
        <v>1999.976296296296</v>
      </c>
      <c r="ES149">
        <v>0.9800011111111111</v>
      </c>
      <c r="ET149">
        <v>0.01999858888888888</v>
      </c>
      <c r="EU149">
        <v>0</v>
      </c>
      <c r="EV149">
        <v>254.2818148148148</v>
      </c>
      <c r="EW149">
        <v>5.00078</v>
      </c>
      <c r="EX149">
        <v>8629.505185185184</v>
      </c>
      <c r="EY149">
        <v>16379.44074074074</v>
      </c>
      <c r="EZ149">
        <v>42.9534074074074</v>
      </c>
      <c r="FA149">
        <v>44.5</v>
      </c>
      <c r="FB149">
        <v>43.24496296296294</v>
      </c>
      <c r="FC149">
        <v>43.70103703703703</v>
      </c>
      <c r="FD149">
        <v>43.57140740740738</v>
      </c>
      <c r="FE149">
        <v>1955.076296296296</v>
      </c>
      <c r="FF149">
        <v>39.9</v>
      </c>
      <c r="FG149">
        <v>0</v>
      </c>
      <c r="FH149">
        <v>1686165321.2</v>
      </c>
      <c r="FI149">
        <v>0</v>
      </c>
      <c r="FJ149">
        <v>82.79610287478293</v>
      </c>
      <c r="FK149">
        <v>0.9125872643046242</v>
      </c>
      <c r="FL149">
        <v>-98.50939528091867</v>
      </c>
      <c r="FM149">
        <v>28789.97558817287</v>
      </c>
      <c r="FN149">
        <v>15</v>
      </c>
      <c r="FO149">
        <v>1686237652.1</v>
      </c>
      <c r="FP149" t="s">
        <v>431</v>
      </c>
      <c r="FQ149">
        <v>1686237637.6</v>
      </c>
      <c r="FR149">
        <v>1686237652.1</v>
      </c>
      <c r="FS149">
        <v>1</v>
      </c>
      <c r="FT149">
        <v>0.184</v>
      </c>
      <c r="FU149">
        <v>-0.079</v>
      </c>
      <c r="FV149">
        <v>-1.228</v>
      </c>
      <c r="FW149">
        <v>-0.379</v>
      </c>
      <c r="FX149">
        <v>962</v>
      </c>
      <c r="FY149">
        <v>1</v>
      </c>
      <c r="FZ149">
        <v>0.05</v>
      </c>
      <c r="GA149">
        <v>0.15</v>
      </c>
      <c r="GB149">
        <v>-4.698140595862574</v>
      </c>
      <c r="GC149">
        <v>-0.02173605894177823</v>
      </c>
      <c r="GD149">
        <v>34.35513553714147</v>
      </c>
      <c r="GE149">
        <v>1</v>
      </c>
      <c r="GF149">
        <v>0.961347986028997</v>
      </c>
      <c r="GG149">
        <v>0.003271527691446494</v>
      </c>
      <c r="GH149">
        <v>0.6729648770001775</v>
      </c>
      <c r="GI149">
        <v>1</v>
      </c>
      <c r="GJ149">
        <v>2</v>
      </c>
      <c r="GK149">
        <v>2</v>
      </c>
      <c r="GL149" t="s">
        <v>432</v>
      </c>
      <c r="GM149">
        <v>3.10207</v>
      </c>
      <c r="GN149">
        <v>2.75805</v>
      </c>
      <c r="GO149">
        <v>0.0743108</v>
      </c>
      <c r="GP149">
        <v>0.07089090000000001</v>
      </c>
      <c r="GQ149">
        <v>0.0931395</v>
      </c>
      <c r="GR149">
        <v>0.0879904</v>
      </c>
      <c r="GS149">
        <v>23646.3</v>
      </c>
      <c r="GT149">
        <v>23350.6</v>
      </c>
      <c r="GU149">
        <v>26105.3</v>
      </c>
      <c r="GV149">
        <v>25489.7</v>
      </c>
      <c r="GW149">
        <v>37996.1</v>
      </c>
      <c r="GX149">
        <v>35217.1</v>
      </c>
      <c r="GY149">
        <v>45651.4</v>
      </c>
      <c r="GZ149">
        <v>41783.9</v>
      </c>
      <c r="HA149">
        <v>1.8366</v>
      </c>
      <c r="HB149">
        <v>1.73135</v>
      </c>
      <c r="HC149">
        <v>-0.0165999</v>
      </c>
      <c r="HD149">
        <v>0</v>
      </c>
      <c r="HE149">
        <v>28.2657</v>
      </c>
      <c r="HF149">
        <v>999.9</v>
      </c>
      <c r="HG149">
        <v>35.1</v>
      </c>
      <c r="HH149">
        <v>41.3</v>
      </c>
      <c r="HI149">
        <v>30.9004</v>
      </c>
      <c r="HJ149">
        <v>62.1476</v>
      </c>
      <c r="HK149">
        <v>27.476</v>
      </c>
      <c r="HL149">
        <v>1</v>
      </c>
      <c r="HM149">
        <v>0.559324</v>
      </c>
      <c r="HN149">
        <v>4.8</v>
      </c>
      <c r="HO149">
        <v>20.2394</v>
      </c>
      <c r="HP149">
        <v>5.2101</v>
      </c>
      <c r="HQ149">
        <v>11.9852</v>
      </c>
      <c r="HR149">
        <v>4.9631</v>
      </c>
      <c r="HS149">
        <v>3.27403</v>
      </c>
      <c r="HT149">
        <v>9999</v>
      </c>
      <c r="HU149">
        <v>9999</v>
      </c>
      <c r="HV149">
        <v>9999</v>
      </c>
      <c r="HW149">
        <v>63.1</v>
      </c>
      <c r="HX149">
        <v>1.86399</v>
      </c>
      <c r="HY149">
        <v>1.8602</v>
      </c>
      <c r="HZ149">
        <v>1.85852</v>
      </c>
      <c r="IA149">
        <v>1.85989</v>
      </c>
      <c r="IB149">
        <v>1.85988</v>
      </c>
      <c r="IC149">
        <v>1.85845</v>
      </c>
      <c r="ID149">
        <v>1.8575</v>
      </c>
      <c r="IE149">
        <v>1.85241</v>
      </c>
      <c r="IF149">
        <v>0</v>
      </c>
      <c r="IG149">
        <v>0</v>
      </c>
      <c r="IH149">
        <v>0</v>
      </c>
      <c r="II149">
        <v>0</v>
      </c>
      <c r="IJ149" t="s">
        <v>433</v>
      </c>
      <c r="IK149" t="s">
        <v>434</v>
      </c>
      <c r="IL149" t="s">
        <v>435</v>
      </c>
      <c r="IM149" t="s">
        <v>435</v>
      </c>
      <c r="IN149" t="s">
        <v>435</v>
      </c>
      <c r="IO149" t="s">
        <v>435</v>
      </c>
      <c r="IP149">
        <v>0</v>
      </c>
      <c r="IQ149">
        <v>100</v>
      </c>
      <c r="IR149">
        <v>100</v>
      </c>
      <c r="IS149">
        <v>-1.301</v>
      </c>
      <c r="IT149">
        <v>-0.4189</v>
      </c>
      <c r="IU149">
        <v>-0.978965299820194</v>
      </c>
      <c r="IV149">
        <v>-0.0009990091014681097</v>
      </c>
      <c r="IW149">
        <v>2.104149348677739E-07</v>
      </c>
      <c r="IX149">
        <v>-7.744919442628664E-11</v>
      </c>
      <c r="IY149">
        <v>-0.2997322961878402</v>
      </c>
      <c r="IZ149">
        <v>-0.02716134682049196</v>
      </c>
      <c r="JA149">
        <v>0.00140419417660109</v>
      </c>
      <c r="JB149">
        <v>-1.682636133130545E-05</v>
      </c>
      <c r="JC149">
        <v>3</v>
      </c>
      <c r="JD149">
        <v>2001</v>
      </c>
      <c r="JE149">
        <v>1</v>
      </c>
      <c r="JF149">
        <v>25</v>
      </c>
      <c r="JG149">
        <v>-1205.3</v>
      </c>
      <c r="JH149">
        <v>-1205.5</v>
      </c>
      <c r="JI149">
        <v>0.894775</v>
      </c>
      <c r="JJ149">
        <v>2.66602</v>
      </c>
      <c r="JK149">
        <v>1.49658</v>
      </c>
      <c r="JL149">
        <v>2.38647</v>
      </c>
      <c r="JM149">
        <v>1.54907</v>
      </c>
      <c r="JN149">
        <v>2.35718</v>
      </c>
      <c r="JO149">
        <v>44.0847</v>
      </c>
      <c r="JP149">
        <v>13.7468</v>
      </c>
      <c r="JQ149">
        <v>18</v>
      </c>
      <c r="JR149">
        <v>497.703</v>
      </c>
      <c r="JS149">
        <v>443.878</v>
      </c>
      <c r="JT149">
        <v>22.6528</v>
      </c>
      <c r="JU149">
        <v>33.86</v>
      </c>
      <c r="JV149">
        <v>30.0003</v>
      </c>
      <c r="JW149">
        <v>33.8694</v>
      </c>
      <c r="JX149">
        <v>33.8094</v>
      </c>
      <c r="JY149">
        <v>17.9256</v>
      </c>
      <c r="JZ149">
        <v>37.947</v>
      </c>
      <c r="KA149">
        <v>0</v>
      </c>
      <c r="KB149">
        <v>22.6598</v>
      </c>
      <c r="KC149">
        <v>298.112</v>
      </c>
      <c r="KD149">
        <v>18.0375</v>
      </c>
      <c r="KE149">
        <v>99.7608</v>
      </c>
      <c r="KF149">
        <v>99.40689999999999</v>
      </c>
    </row>
    <row r="150" spans="1:292">
      <c r="A150">
        <v>130</v>
      </c>
      <c r="B150">
        <v>1686165326.1</v>
      </c>
      <c r="C150">
        <v>4960.599999904633</v>
      </c>
      <c r="D150" t="s">
        <v>694</v>
      </c>
      <c r="E150" t="s">
        <v>695</v>
      </c>
      <c r="F150">
        <v>5</v>
      </c>
      <c r="G150" t="s">
        <v>679</v>
      </c>
      <c r="H150">
        <v>1686165318.314285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K150*DK150*100.0/(AV150*EE150),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K150*DK150*100.0/(AV150*EE150),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323.5706261873095</v>
      </c>
      <c r="AJ150">
        <v>334.7196909090907</v>
      </c>
      <c r="AK150">
        <v>-3.308750090992807</v>
      </c>
      <c r="AL150">
        <v>66.69682277142016</v>
      </c>
      <c r="AM150">
        <f>(AO150 - AN150 + DX150*1E3/(8.314*(DZ150+273.15)) * AQ150/DW150 * AP150) * DW150/(100*DK150) * 1000/(1000 - AO150)</f>
        <v>0</v>
      </c>
      <c r="AN150">
        <v>18.0146574865355</v>
      </c>
      <c r="AO150">
        <v>19.23400787878788</v>
      </c>
      <c r="AP150">
        <v>-7.679839989891268E-06</v>
      </c>
      <c r="AQ150">
        <v>103.8665153416574</v>
      </c>
      <c r="AR150">
        <v>0</v>
      </c>
      <c r="AS150">
        <v>0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429</v>
      </c>
      <c r="AX150" t="s">
        <v>429</v>
      </c>
      <c r="AY150">
        <v>0</v>
      </c>
      <c r="AZ150">
        <v>0</v>
      </c>
      <c r="BA150">
        <f>1-AY150/AZ150</f>
        <v>0</v>
      </c>
      <c r="BB150">
        <v>0</v>
      </c>
      <c r="BC150" t="s">
        <v>429</v>
      </c>
      <c r="BD150" t="s">
        <v>429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429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1.65</v>
      </c>
      <c r="DL150">
        <v>0.5</v>
      </c>
      <c r="DM150" t="s">
        <v>430</v>
      </c>
      <c r="DN150">
        <v>2</v>
      </c>
      <c r="DO150" t="b">
        <v>1</v>
      </c>
      <c r="DP150">
        <v>1686165318.314285</v>
      </c>
      <c r="DQ150">
        <v>351.5910714285714</v>
      </c>
      <c r="DR150">
        <v>333.5977857142857</v>
      </c>
      <c r="DS150">
        <v>19.23965714285714</v>
      </c>
      <c r="DT150">
        <v>18.01757142857143</v>
      </c>
      <c r="DU150">
        <v>352.8998571428572</v>
      </c>
      <c r="DV150">
        <v>19.65850714285714</v>
      </c>
      <c r="DW150">
        <v>499.9919642857143</v>
      </c>
      <c r="DX150">
        <v>90.23263571428571</v>
      </c>
      <c r="DY150">
        <v>0.09997822857142856</v>
      </c>
      <c r="DZ150">
        <v>26.98781071428572</v>
      </c>
      <c r="EA150">
        <v>27.987275</v>
      </c>
      <c r="EB150">
        <v>999.9000000000002</v>
      </c>
      <c r="EC150">
        <v>0</v>
      </c>
      <c r="ED150">
        <v>0</v>
      </c>
      <c r="EE150">
        <v>9999.417142857143</v>
      </c>
      <c r="EF150">
        <v>0</v>
      </c>
      <c r="EG150">
        <v>1346.479285714286</v>
      </c>
      <c r="EH150">
        <v>17.99321785714286</v>
      </c>
      <c r="EI150">
        <v>358.4883571428572</v>
      </c>
      <c r="EJ150">
        <v>339.7187142857142</v>
      </c>
      <c r="EK150">
        <v>1.222077857142857</v>
      </c>
      <c r="EL150">
        <v>333.5977857142857</v>
      </c>
      <c r="EM150">
        <v>18.01757142857143</v>
      </c>
      <c r="EN150">
        <v>1.736043928571429</v>
      </c>
      <c r="EO150">
        <v>1.625772857142857</v>
      </c>
      <c r="EP150">
        <v>15.22253214285714</v>
      </c>
      <c r="EQ150">
        <v>14.20527857142857</v>
      </c>
      <c r="ER150">
        <v>1999.976785714285</v>
      </c>
      <c r="ES150">
        <v>0.9800010714285714</v>
      </c>
      <c r="ET150">
        <v>0.01999862142857143</v>
      </c>
      <c r="EU150">
        <v>0</v>
      </c>
      <c r="EV150">
        <v>254.3713928571429</v>
      </c>
      <c r="EW150">
        <v>5.00078</v>
      </c>
      <c r="EX150">
        <v>8627.623928571427</v>
      </c>
      <c r="EY150">
        <v>16379.44642857143</v>
      </c>
      <c r="EZ150">
        <v>42.96617857142856</v>
      </c>
      <c r="FA150">
        <v>44.5</v>
      </c>
      <c r="FB150">
        <v>43.23621428571427</v>
      </c>
      <c r="FC150">
        <v>43.70274999999999</v>
      </c>
      <c r="FD150">
        <v>43.58889285714285</v>
      </c>
      <c r="FE150">
        <v>1955.076785714286</v>
      </c>
      <c r="FF150">
        <v>39.9</v>
      </c>
      <c r="FG150">
        <v>0</v>
      </c>
      <c r="FH150">
        <v>1686165326.6</v>
      </c>
      <c r="FI150">
        <v>0</v>
      </c>
      <c r="FJ150">
        <v>82.87064725905211</v>
      </c>
      <c r="FK150">
        <v>0.9131869258782451</v>
      </c>
      <c r="FL150">
        <v>-98.5864658804559</v>
      </c>
      <c r="FM150">
        <v>28781.22524053807</v>
      </c>
      <c r="FN150">
        <v>15</v>
      </c>
      <c r="FO150">
        <v>1686237652.1</v>
      </c>
      <c r="FP150" t="s">
        <v>431</v>
      </c>
      <c r="FQ150">
        <v>1686237637.6</v>
      </c>
      <c r="FR150">
        <v>1686237652.1</v>
      </c>
      <c r="FS150">
        <v>1</v>
      </c>
      <c r="FT150">
        <v>0.184</v>
      </c>
      <c r="FU150">
        <v>-0.079</v>
      </c>
      <c r="FV150">
        <v>-1.228</v>
      </c>
      <c r="FW150">
        <v>-0.379</v>
      </c>
      <c r="FX150">
        <v>962</v>
      </c>
      <c r="FY150">
        <v>1</v>
      </c>
      <c r="FZ150">
        <v>0.05</v>
      </c>
      <c r="GA150">
        <v>0.15</v>
      </c>
      <c r="GB150">
        <v>-4.68682266780332</v>
      </c>
      <c r="GC150">
        <v>-0.02154310215170745</v>
      </c>
      <c r="GD150">
        <v>34.35074748315427</v>
      </c>
      <c r="GE150">
        <v>1</v>
      </c>
      <c r="GF150">
        <v>0.961472761537741</v>
      </c>
      <c r="GG150">
        <v>0.003270981420127472</v>
      </c>
      <c r="GH150">
        <v>0.6728270593974773</v>
      </c>
      <c r="GI150">
        <v>1</v>
      </c>
      <c r="GJ150">
        <v>2</v>
      </c>
      <c r="GK150">
        <v>2</v>
      </c>
      <c r="GL150" t="s">
        <v>432</v>
      </c>
      <c r="GM150">
        <v>3.10199</v>
      </c>
      <c r="GN150">
        <v>2.75816</v>
      </c>
      <c r="GO150">
        <v>0.07151540000000001</v>
      </c>
      <c r="GP150">
        <v>0.0679237</v>
      </c>
      <c r="GQ150">
        <v>0.0931292</v>
      </c>
      <c r="GR150">
        <v>0.0879776</v>
      </c>
      <c r="GS150">
        <v>23717.7</v>
      </c>
      <c r="GT150">
        <v>23425.1</v>
      </c>
      <c r="GU150">
        <v>26105.3</v>
      </c>
      <c r="GV150">
        <v>25489.7</v>
      </c>
      <c r="GW150">
        <v>37996.2</v>
      </c>
      <c r="GX150">
        <v>35217.1</v>
      </c>
      <c r="GY150">
        <v>45651.5</v>
      </c>
      <c r="GZ150">
        <v>41783.8</v>
      </c>
      <c r="HA150">
        <v>1.83615</v>
      </c>
      <c r="HB150">
        <v>1.7315</v>
      </c>
      <c r="HC150">
        <v>-0.0163689</v>
      </c>
      <c r="HD150">
        <v>0</v>
      </c>
      <c r="HE150">
        <v>28.2612</v>
      </c>
      <c r="HF150">
        <v>999.9</v>
      </c>
      <c r="HG150">
        <v>35.1</v>
      </c>
      <c r="HH150">
        <v>41.3</v>
      </c>
      <c r="HI150">
        <v>30.9031</v>
      </c>
      <c r="HJ150">
        <v>62.3676</v>
      </c>
      <c r="HK150">
        <v>27.5921</v>
      </c>
      <c r="HL150">
        <v>1</v>
      </c>
      <c r="HM150">
        <v>0.559441</v>
      </c>
      <c r="HN150">
        <v>4.8231</v>
      </c>
      <c r="HO150">
        <v>20.2386</v>
      </c>
      <c r="HP150">
        <v>5.21025</v>
      </c>
      <c r="HQ150">
        <v>11.9852</v>
      </c>
      <c r="HR150">
        <v>4.9631</v>
      </c>
      <c r="HS150">
        <v>3.27413</v>
      </c>
      <c r="HT150">
        <v>9999</v>
      </c>
      <c r="HU150">
        <v>9999</v>
      </c>
      <c r="HV150">
        <v>9999</v>
      </c>
      <c r="HW150">
        <v>63.1</v>
      </c>
      <c r="HX150">
        <v>1.864</v>
      </c>
      <c r="HY150">
        <v>1.8602</v>
      </c>
      <c r="HZ150">
        <v>1.85852</v>
      </c>
      <c r="IA150">
        <v>1.85989</v>
      </c>
      <c r="IB150">
        <v>1.85989</v>
      </c>
      <c r="IC150">
        <v>1.85845</v>
      </c>
      <c r="ID150">
        <v>1.85751</v>
      </c>
      <c r="IE150">
        <v>1.85241</v>
      </c>
      <c r="IF150">
        <v>0</v>
      </c>
      <c r="IG150">
        <v>0</v>
      </c>
      <c r="IH150">
        <v>0</v>
      </c>
      <c r="II150">
        <v>0</v>
      </c>
      <c r="IJ150" t="s">
        <v>433</v>
      </c>
      <c r="IK150" t="s">
        <v>434</v>
      </c>
      <c r="IL150" t="s">
        <v>435</v>
      </c>
      <c r="IM150" t="s">
        <v>435</v>
      </c>
      <c r="IN150" t="s">
        <v>435</v>
      </c>
      <c r="IO150" t="s">
        <v>435</v>
      </c>
      <c r="IP150">
        <v>0</v>
      </c>
      <c r="IQ150">
        <v>100</v>
      </c>
      <c r="IR150">
        <v>100</v>
      </c>
      <c r="IS150">
        <v>-1.287</v>
      </c>
      <c r="IT150">
        <v>-0.4189</v>
      </c>
      <c r="IU150">
        <v>-0.978965299820194</v>
      </c>
      <c r="IV150">
        <v>-0.0009990091014681097</v>
      </c>
      <c r="IW150">
        <v>2.104149348677739E-07</v>
      </c>
      <c r="IX150">
        <v>-7.744919442628664E-11</v>
      </c>
      <c r="IY150">
        <v>-0.2997322961878402</v>
      </c>
      <c r="IZ150">
        <v>-0.02716134682049196</v>
      </c>
      <c r="JA150">
        <v>0.00140419417660109</v>
      </c>
      <c r="JB150">
        <v>-1.682636133130545E-05</v>
      </c>
      <c r="JC150">
        <v>3</v>
      </c>
      <c r="JD150">
        <v>2001</v>
      </c>
      <c r="JE150">
        <v>1</v>
      </c>
      <c r="JF150">
        <v>25</v>
      </c>
      <c r="JG150">
        <v>-1205.2</v>
      </c>
      <c r="JH150">
        <v>-1205.4</v>
      </c>
      <c r="JI150">
        <v>0.858154</v>
      </c>
      <c r="JJ150">
        <v>2.66846</v>
      </c>
      <c r="JK150">
        <v>1.49658</v>
      </c>
      <c r="JL150">
        <v>2.38525</v>
      </c>
      <c r="JM150">
        <v>1.54907</v>
      </c>
      <c r="JN150">
        <v>2.44385</v>
      </c>
      <c r="JO150">
        <v>44.1124</v>
      </c>
      <c r="JP150">
        <v>13.7555</v>
      </c>
      <c r="JQ150">
        <v>18</v>
      </c>
      <c r="JR150">
        <v>497.446</v>
      </c>
      <c r="JS150">
        <v>443.972</v>
      </c>
      <c r="JT150">
        <v>22.6627</v>
      </c>
      <c r="JU150">
        <v>33.8612</v>
      </c>
      <c r="JV150">
        <v>30.0003</v>
      </c>
      <c r="JW150">
        <v>33.872</v>
      </c>
      <c r="JX150">
        <v>33.8094</v>
      </c>
      <c r="JY150">
        <v>17.2058</v>
      </c>
      <c r="JZ150">
        <v>37.947</v>
      </c>
      <c r="KA150">
        <v>0</v>
      </c>
      <c r="KB150">
        <v>22.6626</v>
      </c>
      <c r="KC150">
        <v>284.625</v>
      </c>
      <c r="KD150">
        <v>18.0375</v>
      </c>
      <c r="KE150">
        <v>99.76090000000001</v>
      </c>
      <c r="KF150">
        <v>99.4068</v>
      </c>
    </row>
    <row r="151" spans="1:292">
      <c r="A151">
        <v>131</v>
      </c>
      <c r="B151">
        <v>1686165331.1</v>
      </c>
      <c r="C151">
        <v>4965.599999904633</v>
      </c>
      <c r="D151" t="s">
        <v>696</v>
      </c>
      <c r="E151" t="s">
        <v>697</v>
      </c>
      <c r="F151">
        <v>5</v>
      </c>
      <c r="G151" t="s">
        <v>679</v>
      </c>
      <c r="H151">
        <v>1686165323.6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K151*DK151*100.0/(AV151*EE151),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K151*DK151*100.0/(AV151*EE151),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306.4606756405082</v>
      </c>
      <c r="AJ151">
        <v>318.0640909090909</v>
      </c>
      <c r="AK151">
        <v>-3.331383507111778</v>
      </c>
      <c r="AL151">
        <v>66.69682277142016</v>
      </c>
      <c r="AM151">
        <f>(AO151 - AN151 + DX151*1E3/(8.314*(DZ151+273.15)) * AQ151/DW151 * AP151) * DW151/(100*DK151) * 1000/(1000 - AO151)</f>
        <v>0</v>
      </c>
      <c r="AN151">
        <v>18.01149159536668</v>
      </c>
      <c r="AO151">
        <v>19.23099999999999</v>
      </c>
      <c r="AP151">
        <v>-7.665106178490269E-06</v>
      </c>
      <c r="AQ151">
        <v>103.8665153416574</v>
      </c>
      <c r="AR151">
        <v>0</v>
      </c>
      <c r="AS151">
        <v>0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429</v>
      </c>
      <c r="AX151" t="s">
        <v>429</v>
      </c>
      <c r="AY151">
        <v>0</v>
      </c>
      <c r="AZ151">
        <v>0</v>
      </c>
      <c r="BA151">
        <f>1-AY151/AZ151</f>
        <v>0</v>
      </c>
      <c r="BB151">
        <v>0</v>
      </c>
      <c r="BC151" t="s">
        <v>429</v>
      </c>
      <c r="BD151" t="s">
        <v>429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429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1.65</v>
      </c>
      <c r="DL151">
        <v>0.5</v>
      </c>
      <c r="DM151" t="s">
        <v>430</v>
      </c>
      <c r="DN151">
        <v>2</v>
      </c>
      <c r="DO151" t="b">
        <v>1</v>
      </c>
      <c r="DP151">
        <v>1686165323.6</v>
      </c>
      <c r="DQ151">
        <v>334.6977037037038</v>
      </c>
      <c r="DR151">
        <v>315.9148518518519</v>
      </c>
      <c r="DS151">
        <v>19.23547777777778</v>
      </c>
      <c r="DT151">
        <v>18.01437037037037</v>
      </c>
      <c r="DU151">
        <v>335.9914814814815</v>
      </c>
      <c r="DV151">
        <v>19.65436296296296</v>
      </c>
      <c r="DW151">
        <v>499.9807777777777</v>
      </c>
      <c r="DX151">
        <v>90.23275185185184</v>
      </c>
      <c r="DY151">
        <v>0.09996796296296298</v>
      </c>
      <c r="DZ151">
        <v>26.99412962962963</v>
      </c>
      <c r="EA151">
        <v>27.99377037037036</v>
      </c>
      <c r="EB151">
        <v>999.9000000000001</v>
      </c>
      <c r="EC151">
        <v>0</v>
      </c>
      <c r="ED151">
        <v>0</v>
      </c>
      <c r="EE151">
        <v>10003.12222222222</v>
      </c>
      <c r="EF151">
        <v>0</v>
      </c>
      <c r="EG151">
        <v>1346.647037037037</v>
      </c>
      <c r="EH151">
        <v>18.78287777777778</v>
      </c>
      <c r="EI151">
        <v>341.2621111111112</v>
      </c>
      <c r="EJ151">
        <v>321.7102592592593</v>
      </c>
      <c r="EK151">
        <v>1.22110037037037</v>
      </c>
      <c r="EL151">
        <v>315.9148518518519</v>
      </c>
      <c r="EM151">
        <v>18.01437037037037</v>
      </c>
      <c r="EN151">
        <v>1.735669259259259</v>
      </c>
      <c r="EO151">
        <v>1.625485925925926</v>
      </c>
      <c r="EP151">
        <v>15.21917407407407</v>
      </c>
      <c r="EQ151">
        <v>14.20255925925926</v>
      </c>
      <c r="ER151">
        <v>1999.985925925926</v>
      </c>
      <c r="ES151">
        <v>0.980001</v>
      </c>
      <c r="ET151">
        <v>0.01999869629629629</v>
      </c>
      <c r="EU151">
        <v>0</v>
      </c>
      <c r="EV151">
        <v>254.6294444444444</v>
      </c>
      <c r="EW151">
        <v>5.00078</v>
      </c>
      <c r="EX151">
        <v>8638.738518518519</v>
      </c>
      <c r="EY151">
        <v>16379.51851851852</v>
      </c>
      <c r="EZ151">
        <v>42.98585185185185</v>
      </c>
      <c r="FA151">
        <v>44.5</v>
      </c>
      <c r="FB151">
        <v>43.18018518518517</v>
      </c>
      <c r="FC151">
        <v>43.70344444444444</v>
      </c>
      <c r="FD151">
        <v>43.65233333333331</v>
      </c>
      <c r="FE151">
        <v>1955.085925925926</v>
      </c>
      <c r="FF151">
        <v>39.9</v>
      </c>
      <c r="FG151">
        <v>0</v>
      </c>
      <c r="FH151">
        <v>1686165331.4</v>
      </c>
      <c r="FI151">
        <v>0</v>
      </c>
      <c r="FJ151">
        <v>82.93701237650006</v>
      </c>
      <c r="FK151">
        <v>0.9137214270807236</v>
      </c>
      <c r="FL151">
        <v>-98.65449032350897</v>
      </c>
      <c r="FM151">
        <v>28773.47215547738</v>
      </c>
      <c r="FN151">
        <v>15</v>
      </c>
      <c r="FO151">
        <v>1686237652.1</v>
      </c>
      <c r="FP151" t="s">
        <v>431</v>
      </c>
      <c r="FQ151">
        <v>1686237637.6</v>
      </c>
      <c r="FR151">
        <v>1686237652.1</v>
      </c>
      <c r="FS151">
        <v>1</v>
      </c>
      <c r="FT151">
        <v>0.184</v>
      </c>
      <c r="FU151">
        <v>-0.079</v>
      </c>
      <c r="FV151">
        <v>-1.228</v>
      </c>
      <c r="FW151">
        <v>-0.379</v>
      </c>
      <c r="FX151">
        <v>962</v>
      </c>
      <c r="FY151">
        <v>1</v>
      </c>
      <c r="FZ151">
        <v>0.05</v>
      </c>
      <c r="GA151">
        <v>0.15</v>
      </c>
      <c r="GB151">
        <v>-4.678176241646967</v>
      </c>
      <c r="GC151">
        <v>-0.02139598978971784</v>
      </c>
      <c r="GD151">
        <v>34.34757041109714</v>
      </c>
      <c r="GE151">
        <v>1</v>
      </c>
      <c r="GF151">
        <v>0.9615663056977761</v>
      </c>
      <c r="GG151">
        <v>0.003270571288475802</v>
      </c>
      <c r="GH151">
        <v>0.672723765272416</v>
      </c>
      <c r="GI151">
        <v>1</v>
      </c>
      <c r="GJ151">
        <v>2</v>
      </c>
      <c r="GK151">
        <v>2</v>
      </c>
      <c r="GL151" t="s">
        <v>432</v>
      </c>
      <c r="GM151">
        <v>3.10198</v>
      </c>
      <c r="GN151">
        <v>2.75782</v>
      </c>
      <c r="GO151">
        <v>0.068645</v>
      </c>
      <c r="GP151">
        <v>0.0650092</v>
      </c>
      <c r="GQ151">
        <v>0.0931178</v>
      </c>
      <c r="GR151">
        <v>0.087968</v>
      </c>
      <c r="GS151">
        <v>23790.9</v>
      </c>
      <c r="GT151">
        <v>23498</v>
      </c>
      <c r="GU151">
        <v>26105.3</v>
      </c>
      <c r="GV151">
        <v>25489.4</v>
      </c>
      <c r="GW151">
        <v>37996.4</v>
      </c>
      <c r="GX151">
        <v>35216.9</v>
      </c>
      <c r="GY151">
        <v>45651.5</v>
      </c>
      <c r="GZ151">
        <v>41783.4</v>
      </c>
      <c r="HA151">
        <v>1.83622</v>
      </c>
      <c r="HB151">
        <v>1.7314</v>
      </c>
      <c r="HC151">
        <v>-0.015825</v>
      </c>
      <c r="HD151">
        <v>0</v>
      </c>
      <c r="HE151">
        <v>28.2552</v>
      </c>
      <c r="HF151">
        <v>999.9</v>
      </c>
      <c r="HG151">
        <v>35.1</v>
      </c>
      <c r="HH151">
        <v>41.3</v>
      </c>
      <c r="HI151">
        <v>30.9046</v>
      </c>
      <c r="HJ151">
        <v>62.3176</v>
      </c>
      <c r="HK151">
        <v>27.492</v>
      </c>
      <c r="HL151">
        <v>1</v>
      </c>
      <c r="HM151">
        <v>0.559764</v>
      </c>
      <c r="HN151">
        <v>4.84159</v>
      </c>
      <c r="HO151">
        <v>20.2384</v>
      </c>
      <c r="HP151">
        <v>5.2113</v>
      </c>
      <c r="HQ151">
        <v>11.9857</v>
      </c>
      <c r="HR151">
        <v>4.96375</v>
      </c>
      <c r="HS151">
        <v>3.27425</v>
      </c>
      <c r="HT151">
        <v>9999</v>
      </c>
      <c r="HU151">
        <v>9999</v>
      </c>
      <c r="HV151">
        <v>9999</v>
      </c>
      <c r="HW151">
        <v>63.1</v>
      </c>
      <c r="HX151">
        <v>1.86398</v>
      </c>
      <c r="HY151">
        <v>1.8602</v>
      </c>
      <c r="HZ151">
        <v>1.85852</v>
      </c>
      <c r="IA151">
        <v>1.85989</v>
      </c>
      <c r="IB151">
        <v>1.85989</v>
      </c>
      <c r="IC151">
        <v>1.85846</v>
      </c>
      <c r="ID151">
        <v>1.85751</v>
      </c>
      <c r="IE151">
        <v>1.8524</v>
      </c>
      <c r="IF151">
        <v>0</v>
      </c>
      <c r="IG151">
        <v>0</v>
      </c>
      <c r="IH151">
        <v>0</v>
      </c>
      <c r="II151">
        <v>0</v>
      </c>
      <c r="IJ151" t="s">
        <v>433</v>
      </c>
      <c r="IK151" t="s">
        <v>434</v>
      </c>
      <c r="IL151" t="s">
        <v>435</v>
      </c>
      <c r="IM151" t="s">
        <v>435</v>
      </c>
      <c r="IN151" t="s">
        <v>435</v>
      </c>
      <c r="IO151" t="s">
        <v>435</v>
      </c>
      <c r="IP151">
        <v>0</v>
      </c>
      <c r="IQ151">
        <v>100</v>
      </c>
      <c r="IR151">
        <v>100</v>
      </c>
      <c r="IS151">
        <v>-1.272</v>
      </c>
      <c r="IT151">
        <v>-0.4189</v>
      </c>
      <c r="IU151">
        <v>-0.978965299820194</v>
      </c>
      <c r="IV151">
        <v>-0.0009990091014681097</v>
      </c>
      <c r="IW151">
        <v>2.104149348677739E-07</v>
      </c>
      <c r="IX151">
        <v>-7.744919442628664E-11</v>
      </c>
      <c r="IY151">
        <v>-0.2997322961878402</v>
      </c>
      <c r="IZ151">
        <v>-0.02716134682049196</v>
      </c>
      <c r="JA151">
        <v>0.00140419417660109</v>
      </c>
      <c r="JB151">
        <v>-1.682636133130545E-05</v>
      </c>
      <c r="JC151">
        <v>3</v>
      </c>
      <c r="JD151">
        <v>2001</v>
      </c>
      <c r="JE151">
        <v>1</v>
      </c>
      <c r="JF151">
        <v>25</v>
      </c>
      <c r="JG151">
        <v>-1205.1</v>
      </c>
      <c r="JH151">
        <v>-1205.3</v>
      </c>
      <c r="JI151">
        <v>0.823975</v>
      </c>
      <c r="JJ151">
        <v>2.66113</v>
      </c>
      <c r="JK151">
        <v>1.49658</v>
      </c>
      <c r="JL151">
        <v>2.38647</v>
      </c>
      <c r="JM151">
        <v>1.54785</v>
      </c>
      <c r="JN151">
        <v>2.44141</v>
      </c>
      <c r="JO151">
        <v>44.1124</v>
      </c>
      <c r="JP151">
        <v>13.7643</v>
      </c>
      <c r="JQ151">
        <v>18</v>
      </c>
      <c r="JR151">
        <v>497.491</v>
      </c>
      <c r="JS151">
        <v>443.93</v>
      </c>
      <c r="JT151">
        <v>22.6661</v>
      </c>
      <c r="JU151">
        <v>33.863</v>
      </c>
      <c r="JV151">
        <v>30.0004</v>
      </c>
      <c r="JW151">
        <v>33.872</v>
      </c>
      <c r="JX151">
        <v>33.8124</v>
      </c>
      <c r="JY151">
        <v>16.4465</v>
      </c>
      <c r="JZ151">
        <v>37.947</v>
      </c>
      <c r="KA151">
        <v>0</v>
      </c>
      <c r="KB151">
        <v>22.6664</v>
      </c>
      <c r="KC151">
        <v>264.372</v>
      </c>
      <c r="KD151">
        <v>18.0375</v>
      </c>
      <c r="KE151">
        <v>99.76090000000001</v>
      </c>
      <c r="KF151">
        <v>99.4057</v>
      </c>
    </row>
    <row r="152" spans="1:292">
      <c r="A152">
        <v>132</v>
      </c>
      <c r="B152">
        <v>1686165336.1</v>
      </c>
      <c r="C152">
        <v>4970.599999904633</v>
      </c>
      <c r="D152" t="s">
        <v>698</v>
      </c>
      <c r="E152" t="s">
        <v>699</v>
      </c>
      <c r="F152">
        <v>5</v>
      </c>
      <c r="G152" t="s">
        <v>679</v>
      </c>
      <c r="H152">
        <v>1686165328.314285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K152*DK152*100.0/(AV152*EE152),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K152*DK152*100.0/(AV152*EE152),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290.4433586822469</v>
      </c>
      <c r="AJ152">
        <v>301.792121212121</v>
      </c>
      <c r="AK152">
        <v>-3.241078417225198</v>
      </c>
      <c r="AL152">
        <v>66.69682277142016</v>
      </c>
      <c r="AM152">
        <f>(AO152 - AN152 + DX152*1E3/(8.314*(DZ152+273.15)) * AQ152/DW152 * AP152) * DW152/(100*DK152) * 1000/(1000 - AO152)</f>
        <v>0</v>
      </c>
      <c r="AN152">
        <v>18.00978128506987</v>
      </c>
      <c r="AO152">
        <v>19.22938787878787</v>
      </c>
      <c r="AP152">
        <v>-3.368127363390536E-06</v>
      </c>
      <c r="AQ152">
        <v>103.8665153416574</v>
      </c>
      <c r="AR152">
        <v>0</v>
      </c>
      <c r="AS152">
        <v>0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429</v>
      </c>
      <c r="AX152" t="s">
        <v>429</v>
      </c>
      <c r="AY152">
        <v>0</v>
      </c>
      <c r="AZ152">
        <v>0</v>
      </c>
      <c r="BA152">
        <f>1-AY152/AZ152</f>
        <v>0</v>
      </c>
      <c r="BB152">
        <v>0</v>
      </c>
      <c r="BC152" t="s">
        <v>429</v>
      </c>
      <c r="BD152" t="s">
        <v>429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429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1.65</v>
      </c>
      <c r="DL152">
        <v>0.5</v>
      </c>
      <c r="DM152" t="s">
        <v>430</v>
      </c>
      <c r="DN152">
        <v>2</v>
      </c>
      <c r="DO152" t="b">
        <v>1</v>
      </c>
      <c r="DP152">
        <v>1686165328.314285</v>
      </c>
      <c r="DQ152">
        <v>319.4499642857142</v>
      </c>
      <c r="DR152">
        <v>300.4293214285714</v>
      </c>
      <c r="DS152">
        <v>19.23263214285714</v>
      </c>
      <c r="DT152">
        <v>18.01212142857143</v>
      </c>
      <c r="DU152">
        <v>320.73025</v>
      </c>
      <c r="DV152">
        <v>19.65154642857143</v>
      </c>
      <c r="DW152">
        <v>499.9825714285715</v>
      </c>
      <c r="DX152">
        <v>90.23257142857143</v>
      </c>
      <c r="DY152">
        <v>0.09999896785714284</v>
      </c>
      <c r="DZ152">
        <v>26.99904642857143</v>
      </c>
      <c r="EA152">
        <v>27.99558928571429</v>
      </c>
      <c r="EB152">
        <v>999.9000000000002</v>
      </c>
      <c r="EC152">
        <v>0</v>
      </c>
      <c r="ED152">
        <v>0</v>
      </c>
      <c r="EE152">
        <v>10003.12285714286</v>
      </c>
      <c r="EF152">
        <v>0</v>
      </c>
      <c r="EG152">
        <v>1363.260357142857</v>
      </c>
      <c r="EH152">
        <v>19.02073571428571</v>
      </c>
      <c r="EI152">
        <v>325.7145</v>
      </c>
      <c r="EJ152">
        <v>305.9399285714285</v>
      </c>
      <c r="EK152">
        <v>1.220507142857143</v>
      </c>
      <c r="EL152">
        <v>300.4293214285714</v>
      </c>
      <c r="EM152">
        <v>18.01212142857143</v>
      </c>
      <c r="EN152">
        <v>1.735408928571428</v>
      </c>
      <c r="EO152">
        <v>1.625279642857143</v>
      </c>
      <c r="EP152">
        <v>15.21684285714286</v>
      </c>
      <c r="EQ152">
        <v>14.20060357142857</v>
      </c>
      <c r="ER152">
        <v>1999.992857142857</v>
      </c>
      <c r="ES152">
        <v>0.9800009642857143</v>
      </c>
      <c r="ET152">
        <v>0.01999872857142856</v>
      </c>
      <c r="EU152">
        <v>0</v>
      </c>
      <c r="EV152">
        <v>254.8843214285714</v>
      </c>
      <c r="EW152">
        <v>5.00078</v>
      </c>
      <c r="EX152">
        <v>8691.137857142858</v>
      </c>
      <c r="EY152">
        <v>16379.58214285715</v>
      </c>
      <c r="EZ152">
        <v>42.97964285714285</v>
      </c>
      <c r="FA152">
        <v>44.5</v>
      </c>
      <c r="FB152">
        <v>43.1760357142857</v>
      </c>
      <c r="FC152">
        <v>43.72082142857143</v>
      </c>
      <c r="FD152">
        <v>43.66028571428569</v>
      </c>
      <c r="FE152">
        <v>1955.092857142857</v>
      </c>
      <c r="FF152">
        <v>39.9</v>
      </c>
      <c r="FG152">
        <v>0</v>
      </c>
      <c r="FH152">
        <v>1686165336.2</v>
      </c>
      <c r="FI152">
        <v>0</v>
      </c>
      <c r="FJ152">
        <v>83.00336526472996</v>
      </c>
      <c r="FK152">
        <v>0.9142553877134671</v>
      </c>
      <c r="FL152">
        <v>-98.72154521036255</v>
      </c>
      <c r="FM152">
        <v>28765.77198265645</v>
      </c>
      <c r="FN152">
        <v>15</v>
      </c>
      <c r="FO152">
        <v>1686237652.1</v>
      </c>
      <c r="FP152" t="s">
        <v>431</v>
      </c>
      <c r="FQ152">
        <v>1686237637.6</v>
      </c>
      <c r="FR152">
        <v>1686237652.1</v>
      </c>
      <c r="FS152">
        <v>1</v>
      </c>
      <c r="FT152">
        <v>0.184</v>
      </c>
      <c r="FU152">
        <v>-0.079</v>
      </c>
      <c r="FV152">
        <v>-1.228</v>
      </c>
      <c r="FW152">
        <v>-0.379</v>
      </c>
      <c r="FX152">
        <v>962</v>
      </c>
      <c r="FY152">
        <v>1</v>
      </c>
      <c r="FZ152">
        <v>0.05</v>
      </c>
      <c r="GA152">
        <v>0.15</v>
      </c>
      <c r="GB152">
        <v>-4.669657601595106</v>
      </c>
      <c r="GC152">
        <v>-0.02125092948914525</v>
      </c>
      <c r="GD152">
        <v>34.34430901964405</v>
      </c>
      <c r="GE152">
        <v>1</v>
      </c>
      <c r="GF152">
        <v>0.9616595212722834</v>
      </c>
      <c r="GG152">
        <v>0.003270156167280227</v>
      </c>
      <c r="GH152">
        <v>0.6726204163040604</v>
      </c>
      <c r="GI152">
        <v>1</v>
      </c>
      <c r="GJ152">
        <v>2</v>
      </c>
      <c r="GK152">
        <v>2</v>
      </c>
      <c r="GL152" t="s">
        <v>432</v>
      </c>
      <c r="GM152">
        <v>3.1023</v>
      </c>
      <c r="GN152">
        <v>2.75864</v>
      </c>
      <c r="GO152">
        <v>0.06579160000000001</v>
      </c>
      <c r="GP152">
        <v>0.0620497</v>
      </c>
      <c r="GQ152">
        <v>0.0931105</v>
      </c>
      <c r="GR152">
        <v>0.0879654</v>
      </c>
      <c r="GS152">
        <v>23863.6</v>
      </c>
      <c r="GT152">
        <v>23572.3</v>
      </c>
      <c r="GU152">
        <v>26105.2</v>
      </c>
      <c r="GV152">
        <v>25489.4</v>
      </c>
      <c r="GW152">
        <v>37996.2</v>
      </c>
      <c r="GX152">
        <v>35216.7</v>
      </c>
      <c r="GY152">
        <v>45651.4</v>
      </c>
      <c r="GZ152">
        <v>41783.4</v>
      </c>
      <c r="HA152">
        <v>1.8367</v>
      </c>
      <c r="HB152">
        <v>1.73078</v>
      </c>
      <c r="HC152">
        <v>-0.0147</v>
      </c>
      <c r="HD152">
        <v>0</v>
      </c>
      <c r="HE152">
        <v>28.2491</v>
      </c>
      <c r="HF152">
        <v>999.9</v>
      </c>
      <c r="HG152">
        <v>35.1</v>
      </c>
      <c r="HH152">
        <v>41.3</v>
      </c>
      <c r="HI152">
        <v>30.9034</v>
      </c>
      <c r="HJ152">
        <v>62.2376</v>
      </c>
      <c r="HK152">
        <v>27.472</v>
      </c>
      <c r="HL152">
        <v>1</v>
      </c>
      <c r="HM152">
        <v>0.55997</v>
      </c>
      <c r="HN152">
        <v>4.84046</v>
      </c>
      <c r="HO152">
        <v>20.2382</v>
      </c>
      <c r="HP152">
        <v>5.20935</v>
      </c>
      <c r="HQ152">
        <v>11.9858</v>
      </c>
      <c r="HR152">
        <v>4.96315</v>
      </c>
      <c r="HS152">
        <v>3.27413</v>
      </c>
      <c r="HT152">
        <v>9999</v>
      </c>
      <c r="HU152">
        <v>9999</v>
      </c>
      <c r="HV152">
        <v>9999</v>
      </c>
      <c r="HW152">
        <v>63.1</v>
      </c>
      <c r="HX152">
        <v>1.86399</v>
      </c>
      <c r="HY152">
        <v>1.8602</v>
      </c>
      <c r="HZ152">
        <v>1.85852</v>
      </c>
      <c r="IA152">
        <v>1.85989</v>
      </c>
      <c r="IB152">
        <v>1.85989</v>
      </c>
      <c r="IC152">
        <v>1.85846</v>
      </c>
      <c r="ID152">
        <v>1.8575</v>
      </c>
      <c r="IE152">
        <v>1.8524</v>
      </c>
      <c r="IF152">
        <v>0</v>
      </c>
      <c r="IG152">
        <v>0</v>
      </c>
      <c r="IH152">
        <v>0</v>
      </c>
      <c r="II152">
        <v>0</v>
      </c>
      <c r="IJ152" t="s">
        <v>433</v>
      </c>
      <c r="IK152" t="s">
        <v>434</v>
      </c>
      <c r="IL152" t="s">
        <v>435</v>
      </c>
      <c r="IM152" t="s">
        <v>435</v>
      </c>
      <c r="IN152" t="s">
        <v>435</v>
      </c>
      <c r="IO152" t="s">
        <v>435</v>
      </c>
      <c r="IP152">
        <v>0</v>
      </c>
      <c r="IQ152">
        <v>100</v>
      </c>
      <c r="IR152">
        <v>100</v>
      </c>
      <c r="IS152">
        <v>-1.258</v>
      </c>
      <c r="IT152">
        <v>-0.4189</v>
      </c>
      <c r="IU152">
        <v>-0.978965299820194</v>
      </c>
      <c r="IV152">
        <v>-0.0009990091014681097</v>
      </c>
      <c r="IW152">
        <v>2.104149348677739E-07</v>
      </c>
      <c r="IX152">
        <v>-7.744919442628664E-11</v>
      </c>
      <c r="IY152">
        <v>-0.2997322961878402</v>
      </c>
      <c r="IZ152">
        <v>-0.02716134682049196</v>
      </c>
      <c r="JA152">
        <v>0.00140419417660109</v>
      </c>
      <c r="JB152">
        <v>-1.682636133130545E-05</v>
      </c>
      <c r="JC152">
        <v>3</v>
      </c>
      <c r="JD152">
        <v>2001</v>
      </c>
      <c r="JE152">
        <v>1</v>
      </c>
      <c r="JF152">
        <v>25</v>
      </c>
      <c r="JG152">
        <v>-1205</v>
      </c>
      <c r="JH152">
        <v>-1205.3</v>
      </c>
      <c r="JI152">
        <v>0.782471</v>
      </c>
      <c r="JJ152">
        <v>2.6709</v>
      </c>
      <c r="JK152">
        <v>1.49658</v>
      </c>
      <c r="JL152">
        <v>2.38647</v>
      </c>
      <c r="JM152">
        <v>1.54907</v>
      </c>
      <c r="JN152">
        <v>2.3645</v>
      </c>
      <c r="JO152">
        <v>44.1124</v>
      </c>
      <c r="JP152">
        <v>13.7468</v>
      </c>
      <c r="JQ152">
        <v>18</v>
      </c>
      <c r="JR152">
        <v>497.806</v>
      </c>
      <c r="JS152">
        <v>443.539</v>
      </c>
      <c r="JT152">
        <v>22.6677</v>
      </c>
      <c r="JU152">
        <v>33.863</v>
      </c>
      <c r="JV152">
        <v>30.0002</v>
      </c>
      <c r="JW152">
        <v>33.8751</v>
      </c>
      <c r="JX152">
        <v>33.8124</v>
      </c>
      <c r="JY152">
        <v>15.6937</v>
      </c>
      <c r="JZ152">
        <v>37.947</v>
      </c>
      <c r="KA152">
        <v>0</v>
      </c>
      <c r="KB152">
        <v>22.668</v>
      </c>
      <c r="KC152">
        <v>250.899</v>
      </c>
      <c r="KD152">
        <v>18.0375</v>
      </c>
      <c r="KE152">
        <v>99.7606</v>
      </c>
      <c r="KF152">
        <v>99.4058</v>
      </c>
    </row>
    <row r="153" spans="1:292">
      <c r="A153">
        <v>133</v>
      </c>
      <c r="B153">
        <v>1686165341.1</v>
      </c>
      <c r="C153">
        <v>4975.599999904633</v>
      </c>
      <c r="D153" t="s">
        <v>700</v>
      </c>
      <c r="E153" t="s">
        <v>701</v>
      </c>
      <c r="F153">
        <v>5</v>
      </c>
      <c r="G153" t="s">
        <v>679</v>
      </c>
      <c r="H153">
        <v>1686165333.6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K153*DK153*100.0/(AV153*EE153),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K153*DK153*100.0/(AV153*EE153),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273.3903364701146</v>
      </c>
      <c r="AJ153">
        <v>285.4046787878787</v>
      </c>
      <c r="AK153">
        <v>-3.297636160175814</v>
      </c>
      <c r="AL153">
        <v>66.69682277142016</v>
      </c>
      <c r="AM153">
        <f>(AO153 - AN153 + DX153*1E3/(8.314*(DZ153+273.15)) * AQ153/DW153 * AP153) * DW153/(100*DK153) * 1000/(1000 - AO153)</f>
        <v>0</v>
      </c>
      <c r="AN153">
        <v>18.00923521449553</v>
      </c>
      <c r="AO153">
        <v>19.22732363636363</v>
      </c>
      <c r="AP153">
        <v>-4.385760544259382E-06</v>
      </c>
      <c r="AQ153">
        <v>103.8665153416574</v>
      </c>
      <c r="AR153">
        <v>0</v>
      </c>
      <c r="AS153">
        <v>0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429</v>
      </c>
      <c r="AX153" t="s">
        <v>429</v>
      </c>
      <c r="AY153">
        <v>0</v>
      </c>
      <c r="AZ153">
        <v>0</v>
      </c>
      <c r="BA153">
        <f>1-AY153/AZ153</f>
        <v>0</v>
      </c>
      <c r="BB153">
        <v>0</v>
      </c>
      <c r="BC153" t="s">
        <v>429</v>
      </c>
      <c r="BD153" t="s">
        <v>429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429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1.65</v>
      </c>
      <c r="DL153">
        <v>0.5</v>
      </c>
      <c r="DM153" t="s">
        <v>430</v>
      </c>
      <c r="DN153">
        <v>2</v>
      </c>
      <c r="DO153" t="b">
        <v>1</v>
      </c>
      <c r="DP153">
        <v>1686165333.6</v>
      </c>
      <c r="DQ153">
        <v>302.3967037037037</v>
      </c>
      <c r="DR153">
        <v>283.1262962962963</v>
      </c>
      <c r="DS153">
        <v>19.22999259259259</v>
      </c>
      <c r="DT153">
        <v>18.0101962962963</v>
      </c>
      <c r="DU153">
        <v>303.6617407407407</v>
      </c>
      <c r="DV153">
        <v>19.64892592592592</v>
      </c>
      <c r="DW153">
        <v>500.0171481481481</v>
      </c>
      <c r="DX153">
        <v>90.23247407407408</v>
      </c>
      <c r="DY153">
        <v>0.1000264444444444</v>
      </c>
      <c r="DZ153">
        <v>27.00479629629629</v>
      </c>
      <c r="EA153">
        <v>28.00059259259259</v>
      </c>
      <c r="EB153">
        <v>999.9000000000001</v>
      </c>
      <c r="EC153">
        <v>0</v>
      </c>
      <c r="ED153">
        <v>0</v>
      </c>
      <c r="EE153">
        <v>10002.43407407407</v>
      </c>
      <c r="EF153">
        <v>0</v>
      </c>
      <c r="EG153">
        <v>1406.227037037037</v>
      </c>
      <c r="EH153">
        <v>19.27055185185185</v>
      </c>
      <c r="EI153">
        <v>308.3259629629629</v>
      </c>
      <c r="EJ153">
        <v>288.3188518518519</v>
      </c>
      <c r="EK153">
        <v>1.219790740740741</v>
      </c>
      <c r="EL153">
        <v>283.1262962962963</v>
      </c>
      <c r="EM153">
        <v>18.0101962962963</v>
      </c>
      <c r="EN153">
        <v>1.735168518518518</v>
      </c>
      <c r="EO153">
        <v>1.625104814814815</v>
      </c>
      <c r="EP153">
        <v>15.21467777777778</v>
      </c>
      <c r="EQ153">
        <v>14.19892962962963</v>
      </c>
      <c r="ER153">
        <v>2000.01962962963</v>
      </c>
      <c r="ES153">
        <v>0.9800011111111111</v>
      </c>
      <c r="ET153">
        <v>0.01999858888888888</v>
      </c>
      <c r="EU153">
        <v>0</v>
      </c>
      <c r="EV153">
        <v>255.1857407407408</v>
      </c>
      <c r="EW153">
        <v>5.00078</v>
      </c>
      <c r="EX153">
        <v>8781.948148148149</v>
      </c>
      <c r="EY153">
        <v>16379.8037037037</v>
      </c>
      <c r="EZ153">
        <v>42.97885185185184</v>
      </c>
      <c r="FA153">
        <v>44.5</v>
      </c>
      <c r="FB153">
        <v>43.16874074074074</v>
      </c>
      <c r="FC153">
        <v>43.72207407407408</v>
      </c>
      <c r="FD153">
        <v>43.67781481481479</v>
      </c>
      <c r="FE153">
        <v>1955.11962962963</v>
      </c>
      <c r="FF153">
        <v>39.9</v>
      </c>
      <c r="FG153">
        <v>0</v>
      </c>
      <c r="FH153">
        <v>1686165341.6</v>
      </c>
      <c r="FI153">
        <v>0</v>
      </c>
      <c r="FJ153">
        <v>83.07810578830781</v>
      </c>
      <c r="FK153">
        <v>0.9148573436934772</v>
      </c>
      <c r="FL153">
        <v>-98.79607369110204</v>
      </c>
      <c r="FM153">
        <v>28757.15828344409</v>
      </c>
      <c r="FN153">
        <v>15</v>
      </c>
      <c r="FO153">
        <v>1686237652.1</v>
      </c>
      <c r="FP153" t="s">
        <v>431</v>
      </c>
      <c r="FQ153">
        <v>1686237637.6</v>
      </c>
      <c r="FR153">
        <v>1686237652.1</v>
      </c>
      <c r="FS153">
        <v>1</v>
      </c>
      <c r="FT153">
        <v>0.184</v>
      </c>
      <c r="FU153">
        <v>-0.079</v>
      </c>
      <c r="FV153">
        <v>-1.228</v>
      </c>
      <c r="FW153">
        <v>-0.379</v>
      </c>
      <c r="FX153">
        <v>962</v>
      </c>
      <c r="FY153">
        <v>1</v>
      </c>
      <c r="FZ153">
        <v>0.05</v>
      </c>
      <c r="GA153">
        <v>0.15</v>
      </c>
      <c r="GB153">
        <v>-4.658055556228232</v>
      </c>
      <c r="GC153">
        <v>-0.0210538033705776</v>
      </c>
      <c r="GD153">
        <v>34.34013691553835</v>
      </c>
      <c r="GE153">
        <v>1</v>
      </c>
      <c r="GF153">
        <v>0.9617830536692861</v>
      </c>
      <c r="GG153">
        <v>0.003269591110178353</v>
      </c>
      <c r="GH153">
        <v>0.6724824394984664</v>
      </c>
      <c r="GI153">
        <v>1</v>
      </c>
      <c r="GJ153">
        <v>2</v>
      </c>
      <c r="GK153">
        <v>2</v>
      </c>
      <c r="GL153" t="s">
        <v>432</v>
      </c>
      <c r="GM153">
        <v>3.10185</v>
      </c>
      <c r="GN153">
        <v>2.75778</v>
      </c>
      <c r="GO153">
        <v>0.06284389999999999</v>
      </c>
      <c r="GP153">
        <v>0.0589991</v>
      </c>
      <c r="GQ153">
        <v>0.09310400000000001</v>
      </c>
      <c r="GR153">
        <v>0.0879588</v>
      </c>
      <c r="GS153">
        <v>23938.6</v>
      </c>
      <c r="GT153">
        <v>23648.8</v>
      </c>
      <c r="GU153">
        <v>26105</v>
      </c>
      <c r="GV153">
        <v>25489.3</v>
      </c>
      <c r="GW153">
        <v>37996</v>
      </c>
      <c r="GX153">
        <v>35216.6</v>
      </c>
      <c r="GY153">
        <v>45651.2</v>
      </c>
      <c r="GZ153">
        <v>41783.4</v>
      </c>
      <c r="HA153">
        <v>1.83625</v>
      </c>
      <c r="HB153">
        <v>1.73135</v>
      </c>
      <c r="HC153">
        <v>-0.0140294</v>
      </c>
      <c r="HD153">
        <v>0</v>
      </c>
      <c r="HE153">
        <v>28.2419</v>
      </c>
      <c r="HF153">
        <v>999.9</v>
      </c>
      <c r="HG153">
        <v>35.1</v>
      </c>
      <c r="HH153">
        <v>41.3</v>
      </c>
      <c r="HI153">
        <v>30.9019</v>
      </c>
      <c r="HJ153">
        <v>62.0976</v>
      </c>
      <c r="HK153">
        <v>27.6082</v>
      </c>
      <c r="HL153">
        <v>1</v>
      </c>
      <c r="HM153">
        <v>0.56001</v>
      </c>
      <c r="HN153">
        <v>4.84815</v>
      </c>
      <c r="HO153">
        <v>20.238</v>
      </c>
      <c r="HP153">
        <v>5.20995</v>
      </c>
      <c r="HQ153">
        <v>11.9858</v>
      </c>
      <c r="HR153">
        <v>4.9635</v>
      </c>
      <c r="HS153">
        <v>3.27415</v>
      </c>
      <c r="HT153">
        <v>9999</v>
      </c>
      <c r="HU153">
        <v>9999</v>
      </c>
      <c r="HV153">
        <v>9999</v>
      </c>
      <c r="HW153">
        <v>63.1</v>
      </c>
      <c r="HX153">
        <v>1.86398</v>
      </c>
      <c r="HY153">
        <v>1.8602</v>
      </c>
      <c r="HZ153">
        <v>1.85852</v>
      </c>
      <c r="IA153">
        <v>1.85989</v>
      </c>
      <c r="IB153">
        <v>1.85989</v>
      </c>
      <c r="IC153">
        <v>1.85841</v>
      </c>
      <c r="ID153">
        <v>1.85747</v>
      </c>
      <c r="IE153">
        <v>1.8524</v>
      </c>
      <c r="IF153">
        <v>0</v>
      </c>
      <c r="IG153">
        <v>0</v>
      </c>
      <c r="IH153">
        <v>0</v>
      </c>
      <c r="II153">
        <v>0</v>
      </c>
      <c r="IJ153" t="s">
        <v>433</v>
      </c>
      <c r="IK153" t="s">
        <v>434</v>
      </c>
      <c r="IL153" t="s">
        <v>435</v>
      </c>
      <c r="IM153" t="s">
        <v>435</v>
      </c>
      <c r="IN153" t="s">
        <v>435</v>
      </c>
      <c r="IO153" t="s">
        <v>435</v>
      </c>
      <c r="IP153">
        <v>0</v>
      </c>
      <c r="IQ153">
        <v>100</v>
      </c>
      <c r="IR153">
        <v>100</v>
      </c>
      <c r="IS153">
        <v>-1.244</v>
      </c>
      <c r="IT153">
        <v>-0.419</v>
      </c>
      <c r="IU153">
        <v>-0.978965299820194</v>
      </c>
      <c r="IV153">
        <v>-0.0009990091014681097</v>
      </c>
      <c r="IW153">
        <v>2.104149348677739E-07</v>
      </c>
      <c r="IX153">
        <v>-7.744919442628664E-11</v>
      </c>
      <c r="IY153">
        <v>-0.2997322961878402</v>
      </c>
      <c r="IZ153">
        <v>-0.02716134682049196</v>
      </c>
      <c r="JA153">
        <v>0.00140419417660109</v>
      </c>
      <c r="JB153">
        <v>-1.682636133130545E-05</v>
      </c>
      <c r="JC153">
        <v>3</v>
      </c>
      <c r="JD153">
        <v>2001</v>
      </c>
      <c r="JE153">
        <v>1</v>
      </c>
      <c r="JF153">
        <v>25</v>
      </c>
      <c r="JG153">
        <v>-1204.9</v>
      </c>
      <c r="JH153">
        <v>-1205.2</v>
      </c>
      <c r="JI153">
        <v>0.743408</v>
      </c>
      <c r="JJ153">
        <v>2.66479</v>
      </c>
      <c r="JK153">
        <v>1.49658</v>
      </c>
      <c r="JL153">
        <v>2.38647</v>
      </c>
      <c r="JM153">
        <v>1.54907</v>
      </c>
      <c r="JN153">
        <v>2.45117</v>
      </c>
      <c r="JO153">
        <v>44.1124</v>
      </c>
      <c r="JP153">
        <v>13.7555</v>
      </c>
      <c r="JQ153">
        <v>18</v>
      </c>
      <c r="JR153">
        <v>497.528</v>
      </c>
      <c r="JS153">
        <v>443.898</v>
      </c>
      <c r="JT153">
        <v>22.6695</v>
      </c>
      <c r="JU153">
        <v>33.8661</v>
      </c>
      <c r="JV153">
        <v>30.0002</v>
      </c>
      <c r="JW153">
        <v>33.8751</v>
      </c>
      <c r="JX153">
        <v>33.8124</v>
      </c>
      <c r="JY153">
        <v>14.9646</v>
      </c>
      <c r="JZ153">
        <v>37.947</v>
      </c>
      <c r="KA153">
        <v>0</v>
      </c>
      <c r="KB153">
        <v>22.4587</v>
      </c>
      <c r="KC153">
        <v>230.685</v>
      </c>
      <c r="KD153">
        <v>18.0375</v>
      </c>
      <c r="KE153">
        <v>99.76000000000001</v>
      </c>
      <c r="KF153">
        <v>99.40560000000001</v>
      </c>
    </row>
    <row r="154" spans="1:292">
      <c r="A154">
        <v>134</v>
      </c>
      <c r="B154">
        <v>1686165346.1</v>
      </c>
      <c r="C154">
        <v>4980.599999904633</v>
      </c>
      <c r="D154" t="s">
        <v>702</v>
      </c>
      <c r="E154" t="s">
        <v>703</v>
      </c>
      <c r="F154">
        <v>5</v>
      </c>
      <c r="G154" t="s">
        <v>679</v>
      </c>
      <c r="H154">
        <v>1686165338.314285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K154*DK154*100.0/(AV154*EE154),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K154*DK154*100.0/(AV154*EE154),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257.1169644685168</v>
      </c>
      <c r="AJ154">
        <v>269.1773515151515</v>
      </c>
      <c r="AK154">
        <v>-3.244723405485306</v>
      </c>
      <c r="AL154">
        <v>66.69682277142016</v>
      </c>
      <c r="AM154">
        <f>(AO154 - AN154 + DX154*1E3/(8.314*(DZ154+273.15)) * AQ154/DW154 * AP154) * DW154/(100*DK154) * 1000/(1000 - AO154)</f>
        <v>0</v>
      </c>
      <c r="AN154">
        <v>18.00618466430691</v>
      </c>
      <c r="AO154">
        <v>19.22285454545455</v>
      </c>
      <c r="AP154">
        <v>-9.221826461833871E-06</v>
      </c>
      <c r="AQ154">
        <v>103.8665153416574</v>
      </c>
      <c r="AR154">
        <v>0</v>
      </c>
      <c r="AS154">
        <v>0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429</v>
      </c>
      <c r="AX154" t="s">
        <v>429</v>
      </c>
      <c r="AY154">
        <v>0</v>
      </c>
      <c r="AZ154">
        <v>0</v>
      </c>
      <c r="BA154">
        <f>1-AY154/AZ154</f>
        <v>0</v>
      </c>
      <c r="BB154">
        <v>0</v>
      </c>
      <c r="BC154" t="s">
        <v>429</v>
      </c>
      <c r="BD154" t="s">
        <v>429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429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1.65</v>
      </c>
      <c r="DL154">
        <v>0.5</v>
      </c>
      <c r="DM154" t="s">
        <v>430</v>
      </c>
      <c r="DN154">
        <v>2</v>
      </c>
      <c r="DO154" t="b">
        <v>1</v>
      </c>
      <c r="DP154">
        <v>1686165338.314285</v>
      </c>
      <c r="DQ154">
        <v>287.2781071428572</v>
      </c>
      <c r="DR154">
        <v>267.8716785714286</v>
      </c>
      <c r="DS154">
        <v>19.22758571428572</v>
      </c>
      <c r="DT154">
        <v>18.00859285714286</v>
      </c>
      <c r="DU154">
        <v>288.5296428571429</v>
      </c>
      <c r="DV154">
        <v>19.64653928571429</v>
      </c>
      <c r="DW154">
        <v>500.0045357142857</v>
      </c>
      <c r="DX154">
        <v>90.23329642857141</v>
      </c>
      <c r="DY154">
        <v>0.100047725</v>
      </c>
      <c r="DZ154">
        <v>27.00760357142857</v>
      </c>
      <c r="EA154">
        <v>28.00640357142857</v>
      </c>
      <c r="EB154">
        <v>999.9000000000002</v>
      </c>
      <c r="EC154">
        <v>0</v>
      </c>
      <c r="ED154">
        <v>0</v>
      </c>
      <c r="EE154">
        <v>10000.98464285714</v>
      </c>
      <c r="EF154">
        <v>0</v>
      </c>
      <c r="EG154">
        <v>1455.756785714286</v>
      </c>
      <c r="EH154">
        <v>19.40648571428571</v>
      </c>
      <c r="EI154">
        <v>292.9101428571429</v>
      </c>
      <c r="EJ154">
        <v>272.7841071428571</v>
      </c>
      <c r="EK154">
        <v>1.218980714285714</v>
      </c>
      <c r="EL154">
        <v>267.8716785714286</v>
      </c>
      <c r="EM154">
        <v>18.00859285714286</v>
      </c>
      <c r="EN154">
        <v>1.734966785714286</v>
      </c>
      <c r="EO154">
        <v>1.624975</v>
      </c>
      <c r="EP154">
        <v>15.21287142857143</v>
      </c>
      <c r="EQ154">
        <v>14.1977</v>
      </c>
      <c r="ER154">
        <v>1999.998928571429</v>
      </c>
      <c r="ES154">
        <v>0.9800007500000001</v>
      </c>
      <c r="ET154">
        <v>0.01999894999999999</v>
      </c>
      <c r="EU154">
        <v>0</v>
      </c>
      <c r="EV154">
        <v>255.4268571428572</v>
      </c>
      <c r="EW154">
        <v>5.00078</v>
      </c>
      <c r="EX154">
        <v>8863.762857142858</v>
      </c>
      <c r="EY154">
        <v>16379.62857142857</v>
      </c>
      <c r="EZ154">
        <v>42.97285714285713</v>
      </c>
      <c r="FA154">
        <v>44.5</v>
      </c>
      <c r="FB154">
        <v>43.16946428571428</v>
      </c>
      <c r="FC154">
        <v>43.72521428571428</v>
      </c>
      <c r="FD154">
        <v>43.67825</v>
      </c>
      <c r="FE154">
        <v>1955.098928571429</v>
      </c>
      <c r="FF154">
        <v>39.9</v>
      </c>
      <c r="FG154">
        <v>0</v>
      </c>
      <c r="FH154">
        <v>1686165346.4</v>
      </c>
      <c r="FI154">
        <v>0</v>
      </c>
      <c r="FJ154">
        <v>83.14461561567343</v>
      </c>
      <c r="FK154">
        <v>0.9153933630850051</v>
      </c>
      <c r="FL154">
        <v>-98.86189766813152</v>
      </c>
      <c r="FM154">
        <v>28749.52336112449</v>
      </c>
      <c r="FN154">
        <v>15</v>
      </c>
      <c r="FO154">
        <v>1686237652.1</v>
      </c>
      <c r="FP154" t="s">
        <v>431</v>
      </c>
      <c r="FQ154">
        <v>1686237637.6</v>
      </c>
      <c r="FR154">
        <v>1686237652.1</v>
      </c>
      <c r="FS154">
        <v>1</v>
      </c>
      <c r="FT154">
        <v>0.184</v>
      </c>
      <c r="FU154">
        <v>-0.079</v>
      </c>
      <c r="FV154">
        <v>-1.228</v>
      </c>
      <c r="FW154">
        <v>-0.379</v>
      </c>
      <c r="FX154">
        <v>962</v>
      </c>
      <c r="FY154">
        <v>1</v>
      </c>
      <c r="FZ154">
        <v>0.05</v>
      </c>
      <c r="GA154">
        <v>0.15</v>
      </c>
      <c r="GB154">
        <v>-4.649301646351249</v>
      </c>
      <c r="GC154">
        <v>-0.02090521153005356</v>
      </c>
      <c r="GD154">
        <v>34.3370495133757</v>
      </c>
      <c r="GE154">
        <v>1</v>
      </c>
      <c r="GF154">
        <v>0.9618755077479229</v>
      </c>
      <c r="GG154">
        <v>0.003269164435399366</v>
      </c>
      <c r="GH154">
        <v>0.6723789657346187</v>
      </c>
      <c r="GI154">
        <v>1</v>
      </c>
      <c r="GJ154">
        <v>2</v>
      </c>
      <c r="GK154">
        <v>2</v>
      </c>
      <c r="GL154" t="s">
        <v>432</v>
      </c>
      <c r="GM154">
        <v>3.10202</v>
      </c>
      <c r="GN154">
        <v>2.75822</v>
      </c>
      <c r="GO154">
        <v>0.0598663</v>
      </c>
      <c r="GP154">
        <v>0.0558124</v>
      </c>
      <c r="GQ154">
        <v>0.0930912</v>
      </c>
      <c r="GR154">
        <v>0.0879544</v>
      </c>
      <c r="GS154">
        <v>24014.6</v>
      </c>
      <c r="GT154">
        <v>23728.6</v>
      </c>
      <c r="GU154">
        <v>26105</v>
      </c>
      <c r="GV154">
        <v>25489.1</v>
      </c>
      <c r="GW154">
        <v>37996.1</v>
      </c>
      <c r="GX154">
        <v>35216.3</v>
      </c>
      <c r="GY154">
        <v>45651.1</v>
      </c>
      <c r="GZ154">
        <v>41783.3</v>
      </c>
      <c r="HA154">
        <v>1.83602</v>
      </c>
      <c r="HB154">
        <v>1.73097</v>
      </c>
      <c r="HC154">
        <v>-0.01394</v>
      </c>
      <c r="HD154">
        <v>0</v>
      </c>
      <c r="HE154">
        <v>28.2344</v>
      </c>
      <c r="HF154">
        <v>999.9</v>
      </c>
      <c r="HG154">
        <v>35.1</v>
      </c>
      <c r="HH154">
        <v>41.3</v>
      </c>
      <c r="HI154">
        <v>30.9036</v>
      </c>
      <c r="HJ154">
        <v>62.4076</v>
      </c>
      <c r="HK154">
        <v>27.7204</v>
      </c>
      <c r="HL154">
        <v>1</v>
      </c>
      <c r="HM154">
        <v>0.563902</v>
      </c>
      <c r="HN154">
        <v>5.71309</v>
      </c>
      <c r="HO154">
        <v>20.2099</v>
      </c>
      <c r="HP154">
        <v>5.2098</v>
      </c>
      <c r="HQ154">
        <v>11.986</v>
      </c>
      <c r="HR154">
        <v>4.9635</v>
      </c>
      <c r="HS154">
        <v>3.27413</v>
      </c>
      <c r="HT154">
        <v>9999</v>
      </c>
      <c r="HU154">
        <v>9999</v>
      </c>
      <c r="HV154">
        <v>9999</v>
      </c>
      <c r="HW154">
        <v>63.1</v>
      </c>
      <c r="HX154">
        <v>1.86395</v>
      </c>
      <c r="HY154">
        <v>1.8602</v>
      </c>
      <c r="HZ154">
        <v>1.85852</v>
      </c>
      <c r="IA154">
        <v>1.85989</v>
      </c>
      <c r="IB154">
        <v>1.85986</v>
      </c>
      <c r="IC154">
        <v>1.8584</v>
      </c>
      <c r="ID154">
        <v>1.85747</v>
      </c>
      <c r="IE154">
        <v>1.85239</v>
      </c>
      <c r="IF154">
        <v>0</v>
      </c>
      <c r="IG154">
        <v>0</v>
      </c>
      <c r="IH154">
        <v>0</v>
      </c>
      <c r="II154">
        <v>0</v>
      </c>
      <c r="IJ154" t="s">
        <v>433</v>
      </c>
      <c r="IK154" t="s">
        <v>434</v>
      </c>
      <c r="IL154" t="s">
        <v>435</v>
      </c>
      <c r="IM154" t="s">
        <v>435</v>
      </c>
      <c r="IN154" t="s">
        <v>435</v>
      </c>
      <c r="IO154" t="s">
        <v>435</v>
      </c>
      <c r="IP154">
        <v>0</v>
      </c>
      <c r="IQ154">
        <v>100</v>
      </c>
      <c r="IR154">
        <v>100</v>
      </c>
      <c r="IS154">
        <v>-1.229</v>
      </c>
      <c r="IT154">
        <v>-0.419</v>
      </c>
      <c r="IU154">
        <v>-0.978965299820194</v>
      </c>
      <c r="IV154">
        <v>-0.0009990091014681097</v>
      </c>
      <c r="IW154">
        <v>2.104149348677739E-07</v>
      </c>
      <c r="IX154">
        <v>-7.744919442628664E-11</v>
      </c>
      <c r="IY154">
        <v>-0.2997322961878402</v>
      </c>
      <c r="IZ154">
        <v>-0.02716134682049196</v>
      </c>
      <c r="JA154">
        <v>0.00140419417660109</v>
      </c>
      <c r="JB154">
        <v>-1.682636133130545E-05</v>
      </c>
      <c r="JC154">
        <v>3</v>
      </c>
      <c r="JD154">
        <v>2001</v>
      </c>
      <c r="JE154">
        <v>1</v>
      </c>
      <c r="JF154">
        <v>25</v>
      </c>
      <c r="JG154">
        <v>-1204.9</v>
      </c>
      <c r="JH154">
        <v>-1205.1</v>
      </c>
      <c r="JI154">
        <v>0.704346</v>
      </c>
      <c r="JJ154">
        <v>2.66724</v>
      </c>
      <c r="JK154">
        <v>1.49658</v>
      </c>
      <c r="JL154">
        <v>2.38647</v>
      </c>
      <c r="JM154">
        <v>1.54907</v>
      </c>
      <c r="JN154">
        <v>2.44873</v>
      </c>
      <c r="JO154">
        <v>44.1124</v>
      </c>
      <c r="JP154">
        <v>13.738</v>
      </c>
      <c r="JQ154">
        <v>18</v>
      </c>
      <c r="JR154">
        <v>497.39</v>
      </c>
      <c r="JS154">
        <v>443.664</v>
      </c>
      <c r="JT154">
        <v>22.5595</v>
      </c>
      <c r="JU154">
        <v>33.8661</v>
      </c>
      <c r="JV154">
        <v>30.0029</v>
      </c>
      <c r="JW154">
        <v>33.8751</v>
      </c>
      <c r="JX154">
        <v>33.8124</v>
      </c>
      <c r="JY154">
        <v>14.1236</v>
      </c>
      <c r="JZ154">
        <v>37.947</v>
      </c>
      <c r="KA154">
        <v>0</v>
      </c>
      <c r="KB154">
        <v>22.4465</v>
      </c>
      <c r="KC154">
        <v>217.056</v>
      </c>
      <c r="KD154">
        <v>18.0375</v>
      </c>
      <c r="KE154">
        <v>99.7599</v>
      </c>
      <c r="KF154">
        <v>99.4051</v>
      </c>
    </row>
    <row r="155" spans="1:292">
      <c r="A155">
        <v>135</v>
      </c>
      <c r="B155">
        <v>1686165351.1</v>
      </c>
      <c r="C155">
        <v>4985.599999904633</v>
      </c>
      <c r="D155" t="s">
        <v>704</v>
      </c>
      <c r="E155" t="s">
        <v>705</v>
      </c>
      <c r="F155">
        <v>5</v>
      </c>
      <c r="G155" t="s">
        <v>679</v>
      </c>
      <c r="H155">
        <v>1686165343.6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K155*DK155*100.0/(AV155*EE155),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K155*DK155*100.0/(AV155*EE155),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240.1207818858446</v>
      </c>
      <c r="AJ155">
        <v>252.6986545454546</v>
      </c>
      <c r="AK155">
        <v>-3.30100333212007</v>
      </c>
      <c r="AL155">
        <v>66.69682277142016</v>
      </c>
      <c r="AM155">
        <f>(AO155 - AN155 + DX155*1E3/(8.314*(DZ155+273.15)) * AQ155/DW155 * AP155) * DW155/(100*DK155) * 1000/(1000 - AO155)</f>
        <v>0</v>
      </c>
      <c r="AN155">
        <v>18.00535919496689</v>
      </c>
      <c r="AO155">
        <v>19.21619515151514</v>
      </c>
      <c r="AP155">
        <v>-1.454378799356854E-05</v>
      </c>
      <c r="AQ155">
        <v>103.8665153416574</v>
      </c>
      <c r="AR155">
        <v>0</v>
      </c>
      <c r="AS155">
        <v>0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429</v>
      </c>
      <c r="AX155" t="s">
        <v>429</v>
      </c>
      <c r="AY155">
        <v>0</v>
      </c>
      <c r="AZ155">
        <v>0</v>
      </c>
      <c r="BA155">
        <f>1-AY155/AZ155</f>
        <v>0</v>
      </c>
      <c r="BB155">
        <v>0</v>
      </c>
      <c r="BC155" t="s">
        <v>429</v>
      </c>
      <c r="BD155" t="s">
        <v>429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429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1.65</v>
      </c>
      <c r="DL155">
        <v>0.5</v>
      </c>
      <c r="DM155" t="s">
        <v>430</v>
      </c>
      <c r="DN155">
        <v>2</v>
      </c>
      <c r="DO155" t="b">
        <v>1</v>
      </c>
      <c r="DP155">
        <v>1686165343.6</v>
      </c>
      <c r="DQ155">
        <v>270.3694444444445</v>
      </c>
      <c r="DR155">
        <v>250.4366666666666</v>
      </c>
      <c r="DS155">
        <v>19.22392592592592</v>
      </c>
      <c r="DT155">
        <v>18.0070037037037</v>
      </c>
      <c r="DU155">
        <v>271.6057777777778</v>
      </c>
      <c r="DV155">
        <v>19.64290740740741</v>
      </c>
      <c r="DW155">
        <v>500.0304074074074</v>
      </c>
      <c r="DX155">
        <v>90.23391481481482</v>
      </c>
      <c r="DY155">
        <v>0.1000146037037037</v>
      </c>
      <c r="DZ155">
        <v>27.00992592592593</v>
      </c>
      <c r="EA155">
        <v>28.00904814814815</v>
      </c>
      <c r="EB155">
        <v>999.9000000000001</v>
      </c>
      <c r="EC155">
        <v>0</v>
      </c>
      <c r="ED155">
        <v>0</v>
      </c>
      <c r="EE155">
        <v>10000.51333333333</v>
      </c>
      <c r="EF155">
        <v>0</v>
      </c>
      <c r="EG155">
        <v>1490.412962962963</v>
      </c>
      <c r="EH155">
        <v>19.93281111111111</v>
      </c>
      <c r="EI155">
        <v>275.6689259259259</v>
      </c>
      <c r="EJ155">
        <v>255.028962962963</v>
      </c>
      <c r="EK155">
        <v>1.216914814814815</v>
      </c>
      <c r="EL155">
        <v>250.4366666666666</v>
      </c>
      <c r="EM155">
        <v>18.0070037037037</v>
      </c>
      <c r="EN155">
        <v>1.734648888888889</v>
      </c>
      <c r="EO155">
        <v>1.624842222222222</v>
      </c>
      <c r="EP155">
        <v>15.21002222222222</v>
      </c>
      <c r="EQ155">
        <v>14.19642962962963</v>
      </c>
      <c r="ER155">
        <v>2000.02</v>
      </c>
      <c r="ES155">
        <v>0.9800008888888889</v>
      </c>
      <c r="ET155">
        <v>0.01999881481481482</v>
      </c>
      <c r="EU155">
        <v>0</v>
      </c>
      <c r="EV155">
        <v>255.7715185185185</v>
      </c>
      <c r="EW155">
        <v>5.00078</v>
      </c>
      <c r="EX155">
        <v>8893.687407407408</v>
      </c>
      <c r="EY155">
        <v>16379.8</v>
      </c>
      <c r="EZ155">
        <v>42.97188888888888</v>
      </c>
      <c r="FA155">
        <v>44.5</v>
      </c>
      <c r="FB155">
        <v>43.1387037037037</v>
      </c>
      <c r="FC155">
        <v>43.71729629629629</v>
      </c>
      <c r="FD155">
        <v>43.72885185185184</v>
      </c>
      <c r="FE155">
        <v>1955.12</v>
      </c>
      <c r="FF155">
        <v>39.9</v>
      </c>
      <c r="FG155">
        <v>0</v>
      </c>
      <c r="FH155">
        <v>1686165351.8</v>
      </c>
      <c r="FI155">
        <v>0</v>
      </c>
      <c r="FJ155">
        <v>83.21955299042486</v>
      </c>
      <c r="FK155">
        <v>0.9159979904561804</v>
      </c>
      <c r="FL155">
        <v>-98.93637192796444</v>
      </c>
      <c r="FM155">
        <v>28740.90727344465</v>
      </c>
      <c r="FN155">
        <v>15</v>
      </c>
      <c r="FO155">
        <v>1686237652.1</v>
      </c>
      <c r="FP155" t="s">
        <v>431</v>
      </c>
      <c r="FQ155">
        <v>1686237637.6</v>
      </c>
      <c r="FR155">
        <v>1686237652.1</v>
      </c>
      <c r="FS155">
        <v>1</v>
      </c>
      <c r="FT155">
        <v>0.184</v>
      </c>
      <c r="FU155">
        <v>-0.079</v>
      </c>
      <c r="FV155">
        <v>-1.228</v>
      </c>
      <c r="FW155">
        <v>-0.379</v>
      </c>
      <c r="FX155">
        <v>962</v>
      </c>
      <c r="FY155">
        <v>1</v>
      </c>
      <c r="FZ155">
        <v>0.05</v>
      </c>
      <c r="GA155">
        <v>0.15</v>
      </c>
      <c r="GB155">
        <v>-4.639305674014921</v>
      </c>
      <c r="GC155">
        <v>-0.02073597668084314</v>
      </c>
      <c r="GD155">
        <v>34.33381762669952</v>
      </c>
      <c r="GE155">
        <v>1</v>
      </c>
      <c r="GF155">
        <v>0.9619766024323985</v>
      </c>
      <c r="GG155">
        <v>0.003268665054488114</v>
      </c>
      <c r="GH155">
        <v>0.6722634606272011</v>
      </c>
      <c r="GI155">
        <v>1</v>
      </c>
      <c r="GJ155">
        <v>2</v>
      </c>
      <c r="GK155">
        <v>2</v>
      </c>
      <c r="GL155" t="s">
        <v>432</v>
      </c>
      <c r="GM155">
        <v>3.1021</v>
      </c>
      <c r="GN155">
        <v>2.75822</v>
      </c>
      <c r="GO155">
        <v>0.056776</v>
      </c>
      <c r="GP155">
        <v>0.0524286</v>
      </c>
      <c r="GQ155">
        <v>0.0930662</v>
      </c>
      <c r="GR155">
        <v>0.0879446</v>
      </c>
      <c r="GS155">
        <v>24093.1</v>
      </c>
      <c r="GT155">
        <v>23813.1</v>
      </c>
      <c r="GU155">
        <v>26104.5</v>
      </c>
      <c r="GV155">
        <v>25488.7</v>
      </c>
      <c r="GW155">
        <v>37996.2</v>
      </c>
      <c r="GX155">
        <v>35215.7</v>
      </c>
      <c r="GY155">
        <v>45650.5</v>
      </c>
      <c r="GZ155">
        <v>41782.6</v>
      </c>
      <c r="HA155">
        <v>1.83615</v>
      </c>
      <c r="HB155">
        <v>1.7311</v>
      </c>
      <c r="HC155">
        <v>-0.0138022</v>
      </c>
      <c r="HD155">
        <v>0</v>
      </c>
      <c r="HE155">
        <v>28.2268</v>
      </c>
      <c r="HF155">
        <v>999.9</v>
      </c>
      <c r="HG155">
        <v>35.1</v>
      </c>
      <c r="HH155">
        <v>41.3</v>
      </c>
      <c r="HI155">
        <v>30.9019</v>
      </c>
      <c r="HJ155">
        <v>62.2076</v>
      </c>
      <c r="HK155">
        <v>27.5481</v>
      </c>
      <c r="HL155">
        <v>1</v>
      </c>
      <c r="HM155">
        <v>0.565145</v>
      </c>
      <c r="HN155">
        <v>5.43673</v>
      </c>
      <c r="HO155">
        <v>20.2193</v>
      </c>
      <c r="HP155">
        <v>5.2113</v>
      </c>
      <c r="HQ155">
        <v>11.986</v>
      </c>
      <c r="HR155">
        <v>4.96375</v>
      </c>
      <c r="HS155">
        <v>3.27415</v>
      </c>
      <c r="HT155">
        <v>9999</v>
      </c>
      <c r="HU155">
        <v>9999</v>
      </c>
      <c r="HV155">
        <v>9999</v>
      </c>
      <c r="HW155">
        <v>63.1</v>
      </c>
      <c r="HX155">
        <v>1.86397</v>
      </c>
      <c r="HY155">
        <v>1.8602</v>
      </c>
      <c r="HZ155">
        <v>1.85852</v>
      </c>
      <c r="IA155">
        <v>1.85989</v>
      </c>
      <c r="IB155">
        <v>1.85986</v>
      </c>
      <c r="IC155">
        <v>1.85842</v>
      </c>
      <c r="ID155">
        <v>1.85749</v>
      </c>
      <c r="IE155">
        <v>1.8524</v>
      </c>
      <c r="IF155">
        <v>0</v>
      </c>
      <c r="IG155">
        <v>0</v>
      </c>
      <c r="IH155">
        <v>0</v>
      </c>
      <c r="II155">
        <v>0</v>
      </c>
      <c r="IJ155" t="s">
        <v>433</v>
      </c>
      <c r="IK155" t="s">
        <v>434</v>
      </c>
      <c r="IL155" t="s">
        <v>435</v>
      </c>
      <c r="IM155" t="s">
        <v>435</v>
      </c>
      <c r="IN155" t="s">
        <v>435</v>
      </c>
      <c r="IO155" t="s">
        <v>435</v>
      </c>
      <c r="IP155">
        <v>0</v>
      </c>
      <c r="IQ155">
        <v>100</v>
      </c>
      <c r="IR155">
        <v>100</v>
      </c>
      <c r="IS155">
        <v>-1.215</v>
      </c>
      <c r="IT155">
        <v>-0.4191</v>
      </c>
      <c r="IU155">
        <v>-0.978965299820194</v>
      </c>
      <c r="IV155">
        <v>-0.0009990091014681097</v>
      </c>
      <c r="IW155">
        <v>2.104149348677739E-07</v>
      </c>
      <c r="IX155">
        <v>-7.744919442628664E-11</v>
      </c>
      <c r="IY155">
        <v>-0.2997322961878402</v>
      </c>
      <c r="IZ155">
        <v>-0.02716134682049196</v>
      </c>
      <c r="JA155">
        <v>0.00140419417660109</v>
      </c>
      <c r="JB155">
        <v>-1.682636133130545E-05</v>
      </c>
      <c r="JC155">
        <v>3</v>
      </c>
      <c r="JD155">
        <v>2001</v>
      </c>
      <c r="JE155">
        <v>1</v>
      </c>
      <c r="JF155">
        <v>25</v>
      </c>
      <c r="JG155">
        <v>-1204.8</v>
      </c>
      <c r="JH155">
        <v>-1205</v>
      </c>
      <c r="JI155">
        <v>0.667725</v>
      </c>
      <c r="JJ155">
        <v>2.67578</v>
      </c>
      <c r="JK155">
        <v>1.49658</v>
      </c>
      <c r="JL155">
        <v>2.38647</v>
      </c>
      <c r="JM155">
        <v>1.54907</v>
      </c>
      <c r="JN155">
        <v>2.42432</v>
      </c>
      <c r="JO155">
        <v>44.1124</v>
      </c>
      <c r="JP155">
        <v>13.7468</v>
      </c>
      <c r="JQ155">
        <v>18</v>
      </c>
      <c r="JR155">
        <v>497.489</v>
      </c>
      <c r="JS155">
        <v>443.763</v>
      </c>
      <c r="JT155">
        <v>22.4497</v>
      </c>
      <c r="JU155">
        <v>33.8661</v>
      </c>
      <c r="JV155">
        <v>30.0016</v>
      </c>
      <c r="JW155">
        <v>33.8781</v>
      </c>
      <c r="JX155">
        <v>33.8154</v>
      </c>
      <c r="JY155">
        <v>13.3056</v>
      </c>
      <c r="JZ155">
        <v>37.947</v>
      </c>
      <c r="KA155">
        <v>0</v>
      </c>
      <c r="KB155">
        <v>22.4433</v>
      </c>
      <c r="KC155">
        <v>196.739</v>
      </c>
      <c r="KD155">
        <v>18.0398</v>
      </c>
      <c r="KE155">
        <v>99.75839999999999</v>
      </c>
      <c r="KF155">
        <v>99.40349999999999</v>
      </c>
    </row>
    <row r="156" spans="1:292">
      <c r="A156">
        <v>136</v>
      </c>
      <c r="B156">
        <v>1686165356.1</v>
      </c>
      <c r="C156">
        <v>4990.599999904633</v>
      </c>
      <c r="D156" t="s">
        <v>706</v>
      </c>
      <c r="E156" t="s">
        <v>707</v>
      </c>
      <c r="F156">
        <v>5</v>
      </c>
      <c r="G156" t="s">
        <v>679</v>
      </c>
      <c r="H156">
        <v>1686165348.314285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K156*DK156*100.0/(AV156*EE156),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K156*DK156*100.0/(AV156*EE156),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222.8965117915229</v>
      </c>
      <c r="AJ156">
        <v>236.0691515151516</v>
      </c>
      <c r="AK156">
        <v>-3.320413825194017</v>
      </c>
      <c r="AL156">
        <v>66.69682277142016</v>
      </c>
      <c r="AM156">
        <f>(AO156 - AN156 + DX156*1E3/(8.314*(DZ156+273.15)) * AQ156/DW156 * AP156) * DW156/(100*DK156) * 1000/(1000 - AO156)</f>
        <v>0</v>
      </c>
      <c r="AN156">
        <v>18.00315765735855</v>
      </c>
      <c r="AO156">
        <v>19.21144242424242</v>
      </c>
      <c r="AP156">
        <v>-9.34529709630106E-06</v>
      </c>
      <c r="AQ156">
        <v>103.8665153416574</v>
      </c>
      <c r="AR156">
        <v>0</v>
      </c>
      <c r="AS156">
        <v>0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429</v>
      </c>
      <c r="AX156" t="s">
        <v>429</v>
      </c>
      <c r="AY156">
        <v>0</v>
      </c>
      <c r="AZ156">
        <v>0</v>
      </c>
      <c r="BA156">
        <f>1-AY156/AZ156</f>
        <v>0</v>
      </c>
      <c r="BB156">
        <v>0</v>
      </c>
      <c r="BC156" t="s">
        <v>429</v>
      </c>
      <c r="BD156" t="s">
        <v>429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429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1.65</v>
      </c>
      <c r="DL156">
        <v>0.5</v>
      </c>
      <c r="DM156" t="s">
        <v>430</v>
      </c>
      <c r="DN156">
        <v>2</v>
      </c>
      <c r="DO156" t="b">
        <v>1</v>
      </c>
      <c r="DP156">
        <v>1686165348.314285</v>
      </c>
      <c r="DQ156">
        <v>255.16375</v>
      </c>
      <c r="DR156">
        <v>234.8201071428571</v>
      </c>
      <c r="DS156">
        <v>19.21925</v>
      </c>
      <c r="DT156">
        <v>18.00503214285714</v>
      </c>
      <c r="DU156">
        <v>256.3862857142857</v>
      </c>
      <c r="DV156">
        <v>19.638275</v>
      </c>
      <c r="DW156">
        <v>500.0031071428571</v>
      </c>
      <c r="DX156">
        <v>90.23415</v>
      </c>
      <c r="DY156">
        <v>0.1000241607142857</v>
      </c>
      <c r="DZ156">
        <v>27.00822142857143</v>
      </c>
      <c r="EA156">
        <v>28.00538571428572</v>
      </c>
      <c r="EB156">
        <v>999.9000000000002</v>
      </c>
      <c r="EC156">
        <v>0</v>
      </c>
      <c r="ED156">
        <v>0</v>
      </c>
      <c r="EE156">
        <v>9990.55642857143</v>
      </c>
      <c r="EF156">
        <v>0</v>
      </c>
      <c r="EG156">
        <v>1479.121785714286</v>
      </c>
      <c r="EH156">
        <v>20.34365</v>
      </c>
      <c r="EI156">
        <v>260.1639642857143</v>
      </c>
      <c r="EJ156">
        <v>239.1255357142857</v>
      </c>
      <c r="EK156">
        <v>1.214213214285714</v>
      </c>
      <c r="EL156">
        <v>234.8201071428571</v>
      </c>
      <c r="EM156">
        <v>18.00503214285714</v>
      </c>
      <c r="EN156">
        <v>1.7342325</v>
      </c>
      <c r="EO156">
        <v>1.624667857142857</v>
      </c>
      <c r="EP156">
        <v>15.20628214285714</v>
      </c>
      <c r="EQ156">
        <v>14.19478571428572</v>
      </c>
      <c r="ER156">
        <v>2000.006428571429</v>
      </c>
      <c r="ES156">
        <v>0.9800007500000001</v>
      </c>
      <c r="ET156">
        <v>0.01999894999999999</v>
      </c>
      <c r="EU156">
        <v>0</v>
      </c>
      <c r="EV156">
        <v>256.1381428571429</v>
      </c>
      <c r="EW156">
        <v>5.00078</v>
      </c>
      <c r="EX156">
        <v>8848.443214285713</v>
      </c>
      <c r="EY156">
        <v>16379.69285714286</v>
      </c>
      <c r="EZ156">
        <v>42.96628571428572</v>
      </c>
      <c r="FA156">
        <v>44.49549999999999</v>
      </c>
      <c r="FB156">
        <v>43.17382142857142</v>
      </c>
      <c r="FC156">
        <v>43.71407142857144</v>
      </c>
      <c r="FD156">
        <v>43.73857142857143</v>
      </c>
      <c r="FE156">
        <v>1955.106428571429</v>
      </c>
      <c r="FF156">
        <v>39.9</v>
      </c>
      <c r="FG156">
        <v>0</v>
      </c>
      <c r="FH156">
        <v>1686165356.6</v>
      </c>
      <c r="FI156">
        <v>0</v>
      </c>
      <c r="FJ156">
        <v>83.28625986244047</v>
      </c>
      <c r="FK156">
        <v>0.91653676957365</v>
      </c>
      <c r="FL156">
        <v>-99.00322934593824</v>
      </c>
      <c r="FM156">
        <v>28733.20858275216</v>
      </c>
      <c r="FN156">
        <v>15</v>
      </c>
      <c r="FO156">
        <v>1686237652.1</v>
      </c>
      <c r="FP156" t="s">
        <v>431</v>
      </c>
      <c r="FQ156">
        <v>1686237637.6</v>
      </c>
      <c r="FR156">
        <v>1686237652.1</v>
      </c>
      <c r="FS156">
        <v>1</v>
      </c>
      <c r="FT156">
        <v>0.184</v>
      </c>
      <c r="FU156">
        <v>-0.079</v>
      </c>
      <c r="FV156">
        <v>-1.228</v>
      </c>
      <c r="FW156">
        <v>-0.379</v>
      </c>
      <c r="FX156">
        <v>962</v>
      </c>
      <c r="FY156">
        <v>1</v>
      </c>
      <c r="FZ156">
        <v>0.05</v>
      </c>
      <c r="GA156">
        <v>0.15</v>
      </c>
      <c r="GB156">
        <v>-4.630092319711482</v>
      </c>
      <c r="GC156">
        <v>-0.02058034501223232</v>
      </c>
      <c r="GD156">
        <v>34.33107276542299</v>
      </c>
      <c r="GE156">
        <v>1</v>
      </c>
      <c r="GF156">
        <v>0.9620660925982764</v>
      </c>
      <c r="GG156">
        <v>0.003268192441616555</v>
      </c>
      <c r="GH156">
        <v>0.6721590234571641</v>
      </c>
      <c r="GI156">
        <v>1</v>
      </c>
      <c r="GJ156">
        <v>2</v>
      </c>
      <c r="GK156">
        <v>2</v>
      </c>
      <c r="GL156" t="s">
        <v>432</v>
      </c>
      <c r="GM156">
        <v>3.10208</v>
      </c>
      <c r="GN156">
        <v>2.75786</v>
      </c>
      <c r="GO156">
        <v>0.0535905</v>
      </c>
      <c r="GP156">
        <v>0.0491318</v>
      </c>
      <c r="GQ156">
        <v>0.0930501</v>
      </c>
      <c r="GR156">
        <v>0.0879351</v>
      </c>
      <c r="GS156">
        <v>24174.4</v>
      </c>
      <c r="GT156">
        <v>23895.8</v>
      </c>
      <c r="GU156">
        <v>26104.6</v>
      </c>
      <c r="GV156">
        <v>25488.6</v>
      </c>
      <c r="GW156">
        <v>37996.3</v>
      </c>
      <c r="GX156">
        <v>35215.2</v>
      </c>
      <c r="GY156">
        <v>45650.2</v>
      </c>
      <c r="GZ156">
        <v>41782.1</v>
      </c>
      <c r="HA156">
        <v>1.8362</v>
      </c>
      <c r="HB156">
        <v>1.73107</v>
      </c>
      <c r="HC156">
        <v>-0.0132844</v>
      </c>
      <c r="HD156">
        <v>0</v>
      </c>
      <c r="HE156">
        <v>28.2208</v>
      </c>
      <c r="HF156">
        <v>999.9</v>
      </c>
      <c r="HG156">
        <v>35.1</v>
      </c>
      <c r="HH156">
        <v>41.3</v>
      </c>
      <c r="HI156">
        <v>30.9021</v>
      </c>
      <c r="HJ156">
        <v>62.5476</v>
      </c>
      <c r="HK156">
        <v>27.496</v>
      </c>
      <c r="HL156">
        <v>1</v>
      </c>
      <c r="HM156">
        <v>0.564083</v>
      </c>
      <c r="HN156">
        <v>5.23835</v>
      </c>
      <c r="HO156">
        <v>20.2257</v>
      </c>
      <c r="HP156">
        <v>5.21085</v>
      </c>
      <c r="HQ156">
        <v>11.986</v>
      </c>
      <c r="HR156">
        <v>4.9634</v>
      </c>
      <c r="HS156">
        <v>3.2742</v>
      </c>
      <c r="HT156">
        <v>9999</v>
      </c>
      <c r="HU156">
        <v>9999</v>
      </c>
      <c r="HV156">
        <v>9999</v>
      </c>
      <c r="HW156">
        <v>63.1</v>
      </c>
      <c r="HX156">
        <v>1.86394</v>
      </c>
      <c r="HY156">
        <v>1.8602</v>
      </c>
      <c r="HZ156">
        <v>1.85852</v>
      </c>
      <c r="IA156">
        <v>1.85987</v>
      </c>
      <c r="IB156">
        <v>1.85987</v>
      </c>
      <c r="IC156">
        <v>1.85842</v>
      </c>
      <c r="ID156">
        <v>1.85746</v>
      </c>
      <c r="IE156">
        <v>1.85239</v>
      </c>
      <c r="IF156">
        <v>0</v>
      </c>
      <c r="IG156">
        <v>0</v>
      </c>
      <c r="IH156">
        <v>0</v>
      </c>
      <c r="II156">
        <v>0</v>
      </c>
      <c r="IJ156" t="s">
        <v>433</v>
      </c>
      <c r="IK156" t="s">
        <v>434</v>
      </c>
      <c r="IL156" t="s">
        <v>435</v>
      </c>
      <c r="IM156" t="s">
        <v>435</v>
      </c>
      <c r="IN156" t="s">
        <v>435</v>
      </c>
      <c r="IO156" t="s">
        <v>435</v>
      </c>
      <c r="IP156">
        <v>0</v>
      </c>
      <c r="IQ156">
        <v>100</v>
      </c>
      <c r="IR156">
        <v>100</v>
      </c>
      <c r="IS156">
        <v>-1.2</v>
      </c>
      <c r="IT156">
        <v>-0.4191</v>
      </c>
      <c r="IU156">
        <v>-0.978965299820194</v>
      </c>
      <c r="IV156">
        <v>-0.0009990091014681097</v>
      </c>
      <c r="IW156">
        <v>2.104149348677739E-07</v>
      </c>
      <c r="IX156">
        <v>-7.744919442628664E-11</v>
      </c>
      <c r="IY156">
        <v>-0.2997322961878402</v>
      </c>
      <c r="IZ156">
        <v>-0.02716134682049196</v>
      </c>
      <c r="JA156">
        <v>0.00140419417660109</v>
      </c>
      <c r="JB156">
        <v>-1.682636133130545E-05</v>
      </c>
      <c r="JC156">
        <v>3</v>
      </c>
      <c r="JD156">
        <v>2001</v>
      </c>
      <c r="JE156">
        <v>1</v>
      </c>
      <c r="JF156">
        <v>25</v>
      </c>
      <c r="JG156">
        <v>-1204.7</v>
      </c>
      <c r="JH156">
        <v>-1204.9</v>
      </c>
      <c r="JI156">
        <v>0.623779</v>
      </c>
      <c r="JJ156">
        <v>2.677</v>
      </c>
      <c r="JK156">
        <v>1.49658</v>
      </c>
      <c r="JL156">
        <v>2.38647</v>
      </c>
      <c r="JM156">
        <v>1.54907</v>
      </c>
      <c r="JN156">
        <v>2.42432</v>
      </c>
      <c r="JO156">
        <v>44.14</v>
      </c>
      <c r="JP156">
        <v>13.738</v>
      </c>
      <c r="JQ156">
        <v>18</v>
      </c>
      <c r="JR156">
        <v>497.52</v>
      </c>
      <c r="JS156">
        <v>443.747</v>
      </c>
      <c r="JT156">
        <v>22.4193</v>
      </c>
      <c r="JU156">
        <v>33.8661</v>
      </c>
      <c r="JV156">
        <v>30</v>
      </c>
      <c r="JW156">
        <v>33.8781</v>
      </c>
      <c r="JX156">
        <v>33.8154</v>
      </c>
      <c r="JY156">
        <v>12.508</v>
      </c>
      <c r="JZ156">
        <v>37.947</v>
      </c>
      <c r="KA156">
        <v>0</v>
      </c>
      <c r="KB156">
        <v>22.439</v>
      </c>
      <c r="KC156">
        <v>182.703</v>
      </c>
      <c r="KD156">
        <v>18.0439</v>
      </c>
      <c r="KE156">
        <v>99.758</v>
      </c>
      <c r="KF156">
        <v>99.4025</v>
      </c>
    </row>
    <row r="157" spans="1:292">
      <c r="A157">
        <v>137</v>
      </c>
      <c r="B157">
        <v>1686165361.1</v>
      </c>
      <c r="C157">
        <v>4995.599999904633</v>
      </c>
      <c r="D157" t="s">
        <v>708</v>
      </c>
      <c r="E157" t="s">
        <v>709</v>
      </c>
      <c r="F157">
        <v>5</v>
      </c>
      <c r="G157" t="s">
        <v>679</v>
      </c>
      <c r="H157">
        <v>1686165353.6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K157*DK157*100.0/(AV157*EE157),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K157*DK157*100.0/(AV157*EE157),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205.6155760668911</v>
      </c>
      <c r="AJ157">
        <v>219.2526848484848</v>
      </c>
      <c r="AK157">
        <v>-3.375859289471216</v>
      </c>
      <c r="AL157">
        <v>66.69682277142016</v>
      </c>
      <c r="AM157">
        <f>(AO157 - AN157 + DX157*1E3/(8.314*(DZ157+273.15)) * AQ157/DW157 * AP157) * DW157/(100*DK157) * 1000/(1000 - AO157)</f>
        <v>0</v>
      </c>
      <c r="AN157">
        <v>17.99715771422532</v>
      </c>
      <c r="AO157">
        <v>19.20830424242424</v>
      </c>
      <c r="AP157">
        <v>-6.915523402689604E-06</v>
      </c>
      <c r="AQ157">
        <v>103.8665153416574</v>
      </c>
      <c r="AR157">
        <v>0</v>
      </c>
      <c r="AS157">
        <v>0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429</v>
      </c>
      <c r="AX157" t="s">
        <v>429</v>
      </c>
      <c r="AY157">
        <v>0</v>
      </c>
      <c r="AZ157">
        <v>0</v>
      </c>
      <c r="BA157">
        <f>1-AY157/AZ157</f>
        <v>0</v>
      </c>
      <c r="BB157">
        <v>0</v>
      </c>
      <c r="BC157" t="s">
        <v>429</v>
      </c>
      <c r="BD157" t="s">
        <v>429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429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1.65</v>
      </c>
      <c r="DL157">
        <v>0.5</v>
      </c>
      <c r="DM157" t="s">
        <v>430</v>
      </c>
      <c r="DN157">
        <v>2</v>
      </c>
      <c r="DO157" t="b">
        <v>1</v>
      </c>
      <c r="DP157">
        <v>1686165353.6</v>
      </c>
      <c r="DQ157">
        <v>238.016</v>
      </c>
      <c r="DR157">
        <v>217.0382962962963</v>
      </c>
      <c r="DS157">
        <v>19.21371111111111</v>
      </c>
      <c r="DT157">
        <v>18.0022037037037</v>
      </c>
      <c r="DU157">
        <v>239.2228888888889</v>
      </c>
      <c r="DV157">
        <v>19.63278518518518</v>
      </c>
      <c r="DW157">
        <v>500.0017777777778</v>
      </c>
      <c r="DX157">
        <v>90.23406666666668</v>
      </c>
      <c r="DY157">
        <v>0.09997564814814813</v>
      </c>
      <c r="DZ157">
        <v>27.00385555555555</v>
      </c>
      <c r="EA157">
        <v>28.0016</v>
      </c>
      <c r="EB157">
        <v>999.9000000000001</v>
      </c>
      <c r="EC157">
        <v>0</v>
      </c>
      <c r="ED157">
        <v>0</v>
      </c>
      <c r="EE157">
        <v>9988.541851851853</v>
      </c>
      <c r="EF157">
        <v>0</v>
      </c>
      <c r="EG157">
        <v>1426.938148148148</v>
      </c>
      <c r="EH157">
        <v>20.97768148148148</v>
      </c>
      <c r="EI157">
        <v>242.6787777777777</v>
      </c>
      <c r="EJ157">
        <v>221.0170370370371</v>
      </c>
      <c r="EK157">
        <v>1.211501111111111</v>
      </c>
      <c r="EL157">
        <v>217.0382962962963</v>
      </c>
      <c r="EM157">
        <v>18.0022037037037</v>
      </c>
      <c r="EN157">
        <v>1.733731111111111</v>
      </c>
      <c r="EO157">
        <v>1.624411851851852</v>
      </c>
      <c r="EP157">
        <v>15.20178888888889</v>
      </c>
      <c r="EQ157">
        <v>14.19235555555556</v>
      </c>
      <c r="ER157">
        <v>2000.035185185185</v>
      </c>
      <c r="ES157">
        <v>0.9800011111111111</v>
      </c>
      <c r="ET157">
        <v>0.01999858888888888</v>
      </c>
      <c r="EU157">
        <v>0</v>
      </c>
      <c r="EV157">
        <v>256.6016296296297</v>
      </c>
      <c r="EW157">
        <v>5.00078</v>
      </c>
      <c r="EX157">
        <v>8748.334444444443</v>
      </c>
      <c r="EY157">
        <v>16379.92962962963</v>
      </c>
      <c r="EZ157">
        <v>42.96048148148148</v>
      </c>
      <c r="FA157">
        <v>44.49066666666667</v>
      </c>
      <c r="FB157">
        <v>43.29825925925925</v>
      </c>
      <c r="FC157">
        <v>43.72203703703703</v>
      </c>
      <c r="FD157">
        <v>43.76818518518517</v>
      </c>
      <c r="FE157">
        <v>1955.135185185185</v>
      </c>
      <c r="FF157">
        <v>39.9</v>
      </c>
      <c r="FG157">
        <v>0</v>
      </c>
      <c r="FH157">
        <v>1686165361.4</v>
      </c>
      <c r="FI157">
        <v>0</v>
      </c>
      <c r="FJ157">
        <v>83.35310062022212</v>
      </c>
      <c r="FK157">
        <v>0.9170775682140965</v>
      </c>
      <c r="FL157">
        <v>-99.07064380530525</v>
      </c>
      <c r="FM157">
        <v>28725.47582499159</v>
      </c>
      <c r="FN157">
        <v>15</v>
      </c>
      <c r="FO157">
        <v>1686237652.1</v>
      </c>
      <c r="FP157" t="s">
        <v>431</v>
      </c>
      <c r="FQ157">
        <v>1686237637.6</v>
      </c>
      <c r="FR157">
        <v>1686237652.1</v>
      </c>
      <c r="FS157">
        <v>1</v>
      </c>
      <c r="FT157">
        <v>0.184</v>
      </c>
      <c r="FU157">
        <v>-0.079</v>
      </c>
      <c r="FV157">
        <v>-1.228</v>
      </c>
      <c r="FW157">
        <v>-0.379</v>
      </c>
      <c r="FX157">
        <v>962</v>
      </c>
      <c r="FY157">
        <v>1</v>
      </c>
      <c r="FZ157">
        <v>0.05</v>
      </c>
      <c r="GA157">
        <v>0.15</v>
      </c>
      <c r="GB157">
        <v>-4.619704646401448</v>
      </c>
      <c r="GC157">
        <v>-0.02040514393899347</v>
      </c>
      <c r="GD157">
        <v>34.32814147694588</v>
      </c>
      <c r="GE157">
        <v>1</v>
      </c>
      <c r="GF157">
        <v>0.9621653302796137</v>
      </c>
      <c r="GG157">
        <v>0.003267664451298651</v>
      </c>
      <c r="GH157">
        <v>0.6720429928267697</v>
      </c>
      <c r="GI157">
        <v>1</v>
      </c>
      <c r="GJ157">
        <v>2</v>
      </c>
      <c r="GK157">
        <v>2</v>
      </c>
      <c r="GL157" t="s">
        <v>432</v>
      </c>
      <c r="GM157">
        <v>3.10194</v>
      </c>
      <c r="GN157">
        <v>2.75816</v>
      </c>
      <c r="GO157">
        <v>0.0502888</v>
      </c>
      <c r="GP157">
        <v>0.0456626</v>
      </c>
      <c r="GQ157">
        <v>0.0930397</v>
      </c>
      <c r="GR157">
        <v>0.0879258</v>
      </c>
      <c r="GS157">
        <v>24258.7</v>
      </c>
      <c r="GT157">
        <v>23983</v>
      </c>
      <c r="GU157">
        <v>26104.6</v>
      </c>
      <c r="GV157">
        <v>25488.8</v>
      </c>
      <c r="GW157">
        <v>37996.5</v>
      </c>
      <c r="GX157">
        <v>35215.4</v>
      </c>
      <c r="GY157">
        <v>45650.4</v>
      </c>
      <c r="GZ157">
        <v>41782.3</v>
      </c>
      <c r="HA157">
        <v>1.83592</v>
      </c>
      <c r="HB157">
        <v>1.73118</v>
      </c>
      <c r="HC157">
        <v>-0.0132471</v>
      </c>
      <c r="HD157">
        <v>0</v>
      </c>
      <c r="HE157">
        <v>28.2168</v>
      </c>
      <c r="HF157">
        <v>999.9</v>
      </c>
      <c r="HG157">
        <v>35.1</v>
      </c>
      <c r="HH157">
        <v>41.3</v>
      </c>
      <c r="HI157">
        <v>30.9014</v>
      </c>
      <c r="HJ157">
        <v>62.6176</v>
      </c>
      <c r="HK157">
        <v>27.6723</v>
      </c>
      <c r="HL157">
        <v>1</v>
      </c>
      <c r="HM157">
        <v>0.563018</v>
      </c>
      <c r="HN157">
        <v>5.13084</v>
      </c>
      <c r="HO157">
        <v>20.2291</v>
      </c>
      <c r="HP157">
        <v>5.2104</v>
      </c>
      <c r="HQ157">
        <v>11.986</v>
      </c>
      <c r="HR157">
        <v>4.9631</v>
      </c>
      <c r="HS157">
        <v>3.27405</v>
      </c>
      <c r="HT157">
        <v>9999</v>
      </c>
      <c r="HU157">
        <v>9999</v>
      </c>
      <c r="HV157">
        <v>9999</v>
      </c>
      <c r="HW157">
        <v>63.1</v>
      </c>
      <c r="HX157">
        <v>1.86395</v>
      </c>
      <c r="HY157">
        <v>1.8602</v>
      </c>
      <c r="HZ157">
        <v>1.85852</v>
      </c>
      <c r="IA157">
        <v>1.85988</v>
      </c>
      <c r="IB157">
        <v>1.85987</v>
      </c>
      <c r="IC157">
        <v>1.85841</v>
      </c>
      <c r="ID157">
        <v>1.85746</v>
      </c>
      <c r="IE157">
        <v>1.8524</v>
      </c>
      <c r="IF157">
        <v>0</v>
      </c>
      <c r="IG157">
        <v>0</v>
      </c>
      <c r="IH157">
        <v>0</v>
      </c>
      <c r="II157">
        <v>0</v>
      </c>
      <c r="IJ157" t="s">
        <v>433</v>
      </c>
      <c r="IK157" t="s">
        <v>434</v>
      </c>
      <c r="IL157" t="s">
        <v>435</v>
      </c>
      <c r="IM157" t="s">
        <v>435</v>
      </c>
      <c r="IN157" t="s">
        <v>435</v>
      </c>
      <c r="IO157" t="s">
        <v>435</v>
      </c>
      <c r="IP157">
        <v>0</v>
      </c>
      <c r="IQ157">
        <v>100</v>
      </c>
      <c r="IR157">
        <v>100</v>
      </c>
      <c r="IS157">
        <v>-1.184</v>
      </c>
      <c r="IT157">
        <v>-0.4191</v>
      </c>
      <c r="IU157">
        <v>-0.978965299820194</v>
      </c>
      <c r="IV157">
        <v>-0.0009990091014681097</v>
      </c>
      <c r="IW157">
        <v>2.104149348677739E-07</v>
      </c>
      <c r="IX157">
        <v>-7.744919442628664E-11</v>
      </c>
      <c r="IY157">
        <v>-0.2997322961878402</v>
      </c>
      <c r="IZ157">
        <v>-0.02716134682049196</v>
      </c>
      <c r="JA157">
        <v>0.00140419417660109</v>
      </c>
      <c r="JB157">
        <v>-1.682636133130545E-05</v>
      </c>
      <c r="JC157">
        <v>3</v>
      </c>
      <c r="JD157">
        <v>2001</v>
      </c>
      <c r="JE157">
        <v>1</v>
      </c>
      <c r="JF157">
        <v>25</v>
      </c>
      <c r="JG157">
        <v>-1204.6</v>
      </c>
      <c r="JH157">
        <v>-1204.8</v>
      </c>
      <c r="JI157">
        <v>0.581055</v>
      </c>
      <c r="JJ157">
        <v>2.677</v>
      </c>
      <c r="JK157">
        <v>1.49658</v>
      </c>
      <c r="JL157">
        <v>2.38647</v>
      </c>
      <c r="JM157">
        <v>1.54785</v>
      </c>
      <c r="JN157">
        <v>2.37915</v>
      </c>
      <c r="JO157">
        <v>44.14</v>
      </c>
      <c r="JP157">
        <v>13.7468</v>
      </c>
      <c r="JQ157">
        <v>18</v>
      </c>
      <c r="JR157">
        <v>497.351</v>
      </c>
      <c r="JS157">
        <v>443.809</v>
      </c>
      <c r="JT157">
        <v>22.417</v>
      </c>
      <c r="JU157">
        <v>33.8661</v>
      </c>
      <c r="JV157">
        <v>29.9994</v>
      </c>
      <c r="JW157">
        <v>33.8781</v>
      </c>
      <c r="JX157">
        <v>33.8154</v>
      </c>
      <c r="JY157">
        <v>11.7284</v>
      </c>
      <c r="JZ157">
        <v>37.947</v>
      </c>
      <c r="KA157">
        <v>0</v>
      </c>
      <c r="KB157">
        <v>22.428</v>
      </c>
      <c r="KC157">
        <v>162.476</v>
      </c>
      <c r="KD157">
        <v>18.0465</v>
      </c>
      <c r="KE157">
        <v>99.75830000000001</v>
      </c>
      <c r="KF157">
        <v>99.40309999999999</v>
      </c>
    </row>
    <row r="158" spans="1:292">
      <c r="A158">
        <v>138</v>
      </c>
      <c r="B158">
        <v>1686165366.1</v>
      </c>
      <c r="C158">
        <v>5000.599999904633</v>
      </c>
      <c r="D158" t="s">
        <v>710</v>
      </c>
      <c r="E158" t="s">
        <v>711</v>
      </c>
      <c r="F158">
        <v>5</v>
      </c>
      <c r="G158" t="s">
        <v>679</v>
      </c>
      <c r="H158">
        <v>1686165358.314285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K158*DK158*100.0/(AV158*EE158),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K158*DK158*100.0/(AV158*EE158),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188.7541285448077</v>
      </c>
      <c r="AJ158">
        <v>202.4472</v>
      </c>
      <c r="AK158">
        <v>-3.358941855967384</v>
      </c>
      <c r="AL158">
        <v>66.69682277142016</v>
      </c>
      <c r="AM158">
        <f>(AO158 - AN158 + DX158*1E3/(8.314*(DZ158+273.15)) * AQ158/DW158 * AP158) * DW158/(100*DK158) * 1000/(1000 - AO158)</f>
        <v>0</v>
      </c>
      <c r="AN158">
        <v>17.99672527821156</v>
      </c>
      <c r="AO158">
        <v>19.20604787878787</v>
      </c>
      <c r="AP158">
        <v>-5.021185698714972E-06</v>
      </c>
      <c r="AQ158">
        <v>103.8665153416574</v>
      </c>
      <c r="AR158">
        <v>0</v>
      </c>
      <c r="AS158">
        <v>0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429</v>
      </c>
      <c r="AX158" t="s">
        <v>429</v>
      </c>
      <c r="AY158">
        <v>0</v>
      </c>
      <c r="AZ158">
        <v>0</v>
      </c>
      <c r="BA158">
        <f>1-AY158/AZ158</f>
        <v>0</v>
      </c>
      <c r="BB158">
        <v>0</v>
      </c>
      <c r="BC158" t="s">
        <v>429</v>
      </c>
      <c r="BD158" t="s">
        <v>429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429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1.65</v>
      </c>
      <c r="DL158">
        <v>0.5</v>
      </c>
      <c r="DM158" t="s">
        <v>430</v>
      </c>
      <c r="DN158">
        <v>2</v>
      </c>
      <c r="DO158" t="b">
        <v>1</v>
      </c>
      <c r="DP158">
        <v>1686165358.314285</v>
      </c>
      <c r="DQ158">
        <v>222.5585357142857</v>
      </c>
      <c r="DR158">
        <v>201.1826785714286</v>
      </c>
      <c r="DS158">
        <v>19.20986785714286</v>
      </c>
      <c r="DT158">
        <v>17.99939285714286</v>
      </c>
      <c r="DU158">
        <v>223.7512142857143</v>
      </c>
      <c r="DV158">
        <v>19.62897142857143</v>
      </c>
      <c r="DW158">
        <v>499.9753214285715</v>
      </c>
      <c r="DX158">
        <v>90.23426428571427</v>
      </c>
      <c r="DY158">
        <v>0.09994246071428571</v>
      </c>
      <c r="DZ158">
        <v>26.99645357142858</v>
      </c>
      <c r="EA158">
        <v>27.99806071428571</v>
      </c>
      <c r="EB158">
        <v>999.9000000000002</v>
      </c>
      <c r="EC158">
        <v>0</v>
      </c>
      <c r="ED158">
        <v>0</v>
      </c>
      <c r="EE158">
        <v>9992.073214285714</v>
      </c>
      <c r="EF158">
        <v>0</v>
      </c>
      <c r="EG158">
        <v>1363.886071428571</v>
      </c>
      <c r="EH158">
        <v>21.37579285714286</v>
      </c>
      <c r="EI158">
        <v>226.9175357142857</v>
      </c>
      <c r="EJ158">
        <v>204.8701428571429</v>
      </c>
      <c r="EK158">
        <v>1.210464285714286</v>
      </c>
      <c r="EL158">
        <v>201.1826785714286</v>
      </c>
      <c r="EM158">
        <v>17.99939285714286</v>
      </c>
      <c r="EN158">
        <v>1.733388214285714</v>
      </c>
      <c r="EO158">
        <v>1.624162142857143</v>
      </c>
      <c r="EP158">
        <v>15.19870357142857</v>
      </c>
      <c r="EQ158">
        <v>14.18998214285715</v>
      </c>
      <c r="ER158">
        <v>2000.021428571429</v>
      </c>
      <c r="ES158">
        <v>0.9800011785714285</v>
      </c>
      <c r="ET158">
        <v>0.01999852142857143</v>
      </c>
      <c r="EU158">
        <v>0</v>
      </c>
      <c r="EV158">
        <v>256.9898214285714</v>
      </c>
      <c r="EW158">
        <v>5.00078</v>
      </c>
      <c r="EX158">
        <v>8649.094999999999</v>
      </c>
      <c r="EY158">
        <v>16379.82142857143</v>
      </c>
      <c r="EZ158">
        <v>42.96407142857142</v>
      </c>
      <c r="FA158">
        <v>44.48425000000001</v>
      </c>
      <c r="FB158">
        <v>43.38810714285714</v>
      </c>
      <c r="FC158">
        <v>43.71628571428572</v>
      </c>
      <c r="FD158">
        <v>43.75192857142856</v>
      </c>
      <c r="FE158">
        <v>1955.121428571429</v>
      </c>
      <c r="FF158">
        <v>39.9</v>
      </c>
      <c r="FG158">
        <v>0</v>
      </c>
      <c r="FH158">
        <v>1686165366.2</v>
      </c>
      <c r="FI158">
        <v>0</v>
      </c>
      <c r="FJ158">
        <v>83.41997149036382</v>
      </c>
      <c r="FK158">
        <v>0.9176185638738547</v>
      </c>
      <c r="FL158">
        <v>-99.1384748726356</v>
      </c>
      <c r="FM158">
        <v>28717.71698438026</v>
      </c>
      <c r="FN158">
        <v>15</v>
      </c>
      <c r="FO158">
        <v>1686237652.1</v>
      </c>
      <c r="FP158" t="s">
        <v>431</v>
      </c>
      <c r="FQ158">
        <v>1686237637.6</v>
      </c>
      <c r="FR158">
        <v>1686237652.1</v>
      </c>
      <c r="FS158">
        <v>1</v>
      </c>
      <c r="FT158">
        <v>0.184</v>
      </c>
      <c r="FU158">
        <v>-0.079</v>
      </c>
      <c r="FV158">
        <v>-1.228</v>
      </c>
      <c r="FW158">
        <v>-0.379</v>
      </c>
      <c r="FX158">
        <v>962</v>
      </c>
      <c r="FY158">
        <v>1</v>
      </c>
      <c r="FZ158">
        <v>0.05</v>
      </c>
      <c r="GA158">
        <v>0.15</v>
      </c>
      <c r="GB158">
        <v>-4.608174621984378</v>
      </c>
      <c r="GC158">
        <v>-0.02021089737169071</v>
      </c>
      <c r="GD158">
        <v>34.32500169445974</v>
      </c>
      <c r="GE158">
        <v>1</v>
      </c>
      <c r="GF158">
        <v>0.9622744349370743</v>
      </c>
      <c r="GG158">
        <v>0.003267083006478527</v>
      </c>
      <c r="GH158">
        <v>0.671915439111454</v>
      </c>
      <c r="GI158">
        <v>1</v>
      </c>
      <c r="GJ158">
        <v>2</v>
      </c>
      <c r="GK158">
        <v>2</v>
      </c>
      <c r="GL158" t="s">
        <v>432</v>
      </c>
      <c r="GM158">
        <v>3.10205</v>
      </c>
      <c r="GN158">
        <v>2.75831</v>
      </c>
      <c r="GO158">
        <v>0.0469109</v>
      </c>
      <c r="GP158">
        <v>0.0420342</v>
      </c>
      <c r="GQ158">
        <v>0.09303069999999999</v>
      </c>
      <c r="GR158">
        <v>0.08791350000000001</v>
      </c>
      <c r="GS158">
        <v>24345</v>
      </c>
      <c r="GT158">
        <v>24074.2</v>
      </c>
      <c r="GU158">
        <v>26104.7</v>
      </c>
      <c r="GV158">
        <v>25488.9</v>
      </c>
      <c r="GW158">
        <v>37996.5</v>
      </c>
      <c r="GX158">
        <v>35215.3</v>
      </c>
      <c r="GY158">
        <v>45650.5</v>
      </c>
      <c r="GZ158">
        <v>41782</v>
      </c>
      <c r="HA158">
        <v>1.83613</v>
      </c>
      <c r="HB158">
        <v>1.73065</v>
      </c>
      <c r="HC158">
        <v>-0.013724</v>
      </c>
      <c r="HD158">
        <v>0</v>
      </c>
      <c r="HE158">
        <v>28.2118</v>
      </c>
      <c r="HF158">
        <v>999.9</v>
      </c>
      <c r="HG158">
        <v>35.1</v>
      </c>
      <c r="HH158">
        <v>41.3</v>
      </c>
      <c r="HI158">
        <v>30.9043</v>
      </c>
      <c r="HJ158">
        <v>62.5976</v>
      </c>
      <c r="HK158">
        <v>27.5721</v>
      </c>
      <c r="HL158">
        <v>1</v>
      </c>
      <c r="HM158">
        <v>0.5625250000000001</v>
      </c>
      <c r="HN158">
        <v>5.12204</v>
      </c>
      <c r="HO158">
        <v>20.2302</v>
      </c>
      <c r="HP158">
        <v>5.21235</v>
      </c>
      <c r="HQ158">
        <v>11.986</v>
      </c>
      <c r="HR158">
        <v>4.9633</v>
      </c>
      <c r="HS158">
        <v>3.27455</v>
      </c>
      <c r="HT158">
        <v>9999</v>
      </c>
      <c r="HU158">
        <v>9999</v>
      </c>
      <c r="HV158">
        <v>9999</v>
      </c>
      <c r="HW158">
        <v>63.1</v>
      </c>
      <c r="HX158">
        <v>1.86395</v>
      </c>
      <c r="HY158">
        <v>1.8602</v>
      </c>
      <c r="HZ158">
        <v>1.85852</v>
      </c>
      <c r="IA158">
        <v>1.85989</v>
      </c>
      <c r="IB158">
        <v>1.85985</v>
      </c>
      <c r="IC158">
        <v>1.8584</v>
      </c>
      <c r="ID158">
        <v>1.85747</v>
      </c>
      <c r="IE158">
        <v>1.85241</v>
      </c>
      <c r="IF158">
        <v>0</v>
      </c>
      <c r="IG158">
        <v>0</v>
      </c>
      <c r="IH158">
        <v>0</v>
      </c>
      <c r="II158">
        <v>0</v>
      </c>
      <c r="IJ158" t="s">
        <v>433</v>
      </c>
      <c r="IK158" t="s">
        <v>434</v>
      </c>
      <c r="IL158" t="s">
        <v>435</v>
      </c>
      <c r="IM158" t="s">
        <v>435</v>
      </c>
      <c r="IN158" t="s">
        <v>435</v>
      </c>
      <c r="IO158" t="s">
        <v>435</v>
      </c>
      <c r="IP158">
        <v>0</v>
      </c>
      <c r="IQ158">
        <v>100</v>
      </c>
      <c r="IR158">
        <v>100</v>
      </c>
      <c r="IS158">
        <v>-1.169</v>
      </c>
      <c r="IT158">
        <v>-0.4192</v>
      </c>
      <c r="IU158">
        <v>-0.978965299820194</v>
      </c>
      <c r="IV158">
        <v>-0.0009990091014681097</v>
      </c>
      <c r="IW158">
        <v>2.104149348677739E-07</v>
      </c>
      <c r="IX158">
        <v>-7.744919442628664E-11</v>
      </c>
      <c r="IY158">
        <v>-0.2997322961878402</v>
      </c>
      <c r="IZ158">
        <v>-0.02716134682049196</v>
      </c>
      <c r="JA158">
        <v>0.00140419417660109</v>
      </c>
      <c r="JB158">
        <v>-1.682636133130545E-05</v>
      </c>
      <c r="JC158">
        <v>3</v>
      </c>
      <c r="JD158">
        <v>2001</v>
      </c>
      <c r="JE158">
        <v>1</v>
      </c>
      <c r="JF158">
        <v>25</v>
      </c>
      <c r="JG158">
        <v>-1204.5</v>
      </c>
      <c r="JH158">
        <v>-1204.8</v>
      </c>
      <c r="JI158">
        <v>0.548096</v>
      </c>
      <c r="JJ158">
        <v>2.68066</v>
      </c>
      <c r="JK158">
        <v>1.49658</v>
      </c>
      <c r="JL158">
        <v>2.38647</v>
      </c>
      <c r="JM158">
        <v>1.54785</v>
      </c>
      <c r="JN158">
        <v>2.39746</v>
      </c>
      <c r="JO158">
        <v>44.14</v>
      </c>
      <c r="JP158">
        <v>13.738</v>
      </c>
      <c r="JQ158">
        <v>18</v>
      </c>
      <c r="JR158">
        <v>497.474</v>
      </c>
      <c r="JS158">
        <v>443.481</v>
      </c>
      <c r="JT158">
        <v>22.4178</v>
      </c>
      <c r="JU158">
        <v>33.8661</v>
      </c>
      <c r="JV158">
        <v>29.9996</v>
      </c>
      <c r="JW158">
        <v>33.8781</v>
      </c>
      <c r="JX158">
        <v>33.8154</v>
      </c>
      <c r="JY158">
        <v>10.941</v>
      </c>
      <c r="JZ158">
        <v>37.947</v>
      </c>
      <c r="KA158">
        <v>0</v>
      </c>
      <c r="KB158">
        <v>22.4229</v>
      </c>
      <c r="KC158">
        <v>148.959</v>
      </c>
      <c r="KD158">
        <v>18.0525</v>
      </c>
      <c r="KE158">
        <v>99.7587</v>
      </c>
      <c r="KF158">
        <v>99.4029</v>
      </c>
    </row>
    <row r="159" spans="1:292">
      <c r="A159">
        <v>139</v>
      </c>
      <c r="B159">
        <v>1686165371.1</v>
      </c>
      <c r="C159">
        <v>5005.599999904633</v>
      </c>
      <c r="D159" t="s">
        <v>712</v>
      </c>
      <c r="E159" t="s">
        <v>713</v>
      </c>
      <c r="F159">
        <v>5</v>
      </c>
      <c r="G159" t="s">
        <v>679</v>
      </c>
      <c r="H159">
        <v>1686165363.6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K159*DK159*100.0/(AV159*EE159),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K159*DK159*100.0/(AV159*EE159),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171.8207458341491</v>
      </c>
      <c r="AJ159">
        <v>185.6403333333334</v>
      </c>
      <c r="AK159">
        <v>-3.344942456876645</v>
      </c>
      <c r="AL159">
        <v>66.69682277142016</v>
      </c>
      <c r="AM159">
        <f>(AO159 - AN159 + DX159*1E3/(8.314*(DZ159+273.15)) * AQ159/DW159 * AP159) * DW159/(100*DK159) * 1000/(1000 - AO159)</f>
        <v>0</v>
      </c>
      <c r="AN159">
        <v>17.99778323024006</v>
      </c>
      <c r="AO159">
        <v>19.20320545454544</v>
      </c>
      <c r="AP159">
        <v>-6.241813201205332E-06</v>
      </c>
      <c r="AQ159">
        <v>103.8665153416574</v>
      </c>
      <c r="AR159">
        <v>0</v>
      </c>
      <c r="AS159">
        <v>0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429</v>
      </c>
      <c r="AX159" t="s">
        <v>429</v>
      </c>
      <c r="AY159">
        <v>0</v>
      </c>
      <c r="AZ159">
        <v>0</v>
      </c>
      <c r="BA159">
        <f>1-AY159/AZ159</f>
        <v>0</v>
      </c>
      <c r="BB159">
        <v>0</v>
      </c>
      <c r="BC159" t="s">
        <v>429</v>
      </c>
      <c r="BD159" t="s">
        <v>429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429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1.65</v>
      </c>
      <c r="DL159">
        <v>0.5</v>
      </c>
      <c r="DM159" t="s">
        <v>430</v>
      </c>
      <c r="DN159">
        <v>2</v>
      </c>
      <c r="DO159" t="b">
        <v>1</v>
      </c>
      <c r="DP159">
        <v>1686165363.6</v>
      </c>
      <c r="DQ159">
        <v>205.1451851851852</v>
      </c>
      <c r="DR159">
        <v>183.5443703703704</v>
      </c>
      <c r="DS159">
        <v>19.20685185185185</v>
      </c>
      <c r="DT159">
        <v>17.99677407407407</v>
      </c>
      <c r="DU159">
        <v>206.3219629629629</v>
      </c>
      <c r="DV159">
        <v>19.62597777777778</v>
      </c>
      <c r="DW159">
        <v>499.9746666666666</v>
      </c>
      <c r="DX159">
        <v>90.23398148148148</v>
      </c>
      <c r="DY159">
        <v>0.09997613333333334</v>
      </c>
      <c r="DZ159">
        <v>26.98827407407407</v>
      </c>
      <c r="EA159">
        <v>27.99363703703704</v>
      </c>
      <c r="EB159">
        <v>999.9000000000001</v>
      </c>
      <c r="EC159">
        <v>0</v>
      </c>
      <c r="ED159">
        <v>0</v>
      </c>
      <c r="EE159">
        <v>10001.4537037037</v>
      </c>
      <c r="EF159">
        <v>0</v>
      </c>
      <c r="EG159">
        <v>1295.836666666667</v>
      </c>
      <c r="EH159">
        <v>21.60071481481481</v>
      </c>
      <c r="EI159">
        <v>209.1625185185185</v>
      </c>
      <c r="EJ159">
        <v>186.9081111111111</v>
      </c>
      <c r="EK159">
        <v>1.210071111111111</v>
      </c>
      <c r="EL159">
        <v>183.5443703703704</v>
      </c>
      <c r="EM159">
        <v>17.99677407407407</v>
      </c>
      <c r="EN159">
        <v>1.73311</v>
      </c>
      <c r="EO159">
        <v>1.623920740740741</v>
      </c>
      <c r="EP159">
        <v>15.19621111111111</v>
      </c>
      <c r="EQ159">
        <v>14.18768148148148</v>
      </c>
      <c r="ER159">
        <v>2000.023703703704</v>
      </c>
      <c r="ES159">
        <v>0.9800013333333333</v>
      </c>
      <c r="ET159">
        <v>0.01999837037037037</v>
      </c>
      <c r="EU159">
        <v>0</v>
      </c>
      <c r="EV159">
        <v>257.4873703703703</v>
      </c>
      <c r="EW159">
        <v>5.00078</v>
      </c>
      <c r="EX159">
        <v>8547.060740740741</v>
      </c>
      <c r="EY159">
        <v>16379.84074074074</v>
      </c>
      <c r="EZ159">
        <v>42.97196296296296</v>
      </c>
      <c r="FA159">
        <v>44.479</v>
      </c>
      <c r="FB159">
        <v>43.40485185185185</v>
      </c>
      <c r="FC159">
        <v>43.72196296296296</v>
      </c>
      <c r="FD159">
        <v>43.759</v>
      </c>
      <c r="FE159">
        <v>1955.123703703704</v>
      </c>
      <c r="FF159">
        <v>39.9</v>
      </c>
      <c r="FG159">
        <v>0</v>
      </c>
      <c r="FH159">
        <v>1686165371.6</v>
      </c>
      <c r="FI159">
        <v>0</v>
      </c>
      <c r="FJ159">
        <v>83.49545901229823</v>
      </c>
      <c r="FK159">
        <v>0.9182313124389404</v>
      </c>
      <c r="FL159">
        <v>-99.21530203648619</v>
      </c>
      <c r="FM159">
        <v>28708.95599990393</v>
      </c>
      <c r="FN159">
        <v>15</v>
      </c>
      <c r="FO159">
        <v>1686237652.1</v>
      </c>
      <c r="FP159" t="s">
        <v>431</v>
      </c>
      <c r="FQ159">
        <v>1686237637.6</v>
      </c>
      <c r="FR159">
        <v>1686237652.1</v>
      </c>
      <c r="FS159">
        <v>1</v>
      </c>
      <c r="FT159">
        <v>0.184</v>
      </c>
      <c r="FU159">
        <v>-0.079</v>
      </c>
      <c r="FV159">
        <v>-1.228</v>
      </c>
      <c r="FW159">
        <v>-0.379</v>
      </c>
      <c r="FX159">
        <v>962</v>
      </c>
      <c r="FY159">
        <v>1</v>
      </c>
      <c r="FZ159">
        <v>0.05</v>
      </c>
      <c r="GA159">
        <v>0.15</v>
      </c>
      <c r="GB159">
        <v>-4.598701551265128</v>
      </c>
      <c r="GC159">
        <v>-0.02005142549128606</v>
      </c>
      <c r="GD159">
        <v>34.32246779236333</v>
      </c>
      <c r="GE159">
        <v>1</v>
      </c>
      <c r="GF159">
        <v>0.9623631604267723</v>
      </c>
      <c r="GG159">
        <v>0.003266598996260371</v>
      </c>
      <c r="GH159">
        <v>0.6718109569788544</v>
      </c>
      <c r="GI159">
        <v>1</v>
      </c>
      <c r="GJ159">
        <v>2</v>
      </c>
      <c r="GK159">
        <v>2</v>
      </c>
      <c r="GL159" t="s">
        <v>432</v>
      </c>
      <c r="GM159">
        <v>3.10215</v>
      </c>
      <c r="GN159">
        <v>2.75818</v>
      </c>
      <c r="GO159">
        <v>0.0434758</v>
      </c>
      <c r="GP159">
        <v>0.0386746</v>
      </c>
      <c r="GQ159">
        <v>0.093024</v>
      </c>
      <c r="GR159">
        <v>0.08788070000000001</v>
      </c>
      <c r="GS159">
        <v>24432.8</v>
      </c>
      <c r="GT159">
        <v>24158.7</v>
      </c>
      <c r="GU159">
        <v>26105</v>
      </c>
      <c r="GV159">
        <v>25489.1</v>
      </c>
      <c r="GW159">
        <v>37996.6</v>
      </c>
      <c r="GX159">
        <v>35215.5</v>
      </c>
      <c r="GY159">
        <v>45650.7</v>
      </c>
      <c r="GZ159">
        <v>41781.3</v>
      </c>
      <c r="HA159">
        <v>1.83615</v>
      </c>
      <c r="HB159">
        <v>1.7308</v>
      </c>
      <c r="HC159">
        <v>-0.0133887</v>
      </c>
      <c r="HD159">
        <v>0</v>
      </c>
      <c r="HE159">
        <v>28.2069</v>
      </c>
      <c r="HF159">
        <v>999.9</v>
      </c>
      <c r="HG159">
        <v>35.1</v>
      </c>
      <c r="HH159">
        <v>41.3</v>
      </c>
      <c r="HI159">
        <v>30.9021</v>
      </c>
      <c r="HJ159">
        <v>62.5176</v>
      </c>
      <c r="HK159">
        <v>27.4239</v>
      </c>
      <c r="HL159">
        <v>1</v>
      </c>
      <c r="HM159">
        <v>0.562221</v>
      </c>
      <c r="HN159">
        <v>5.10735</v>
      </c>
      <c r="HO159">
        <v>20.2305</v>
      </c>
      <c r="HP159">
        <v>5.2107</v>
      </c>
      <c r="HQ159">
        <v>11.986</v>
      </c>
      <c r="HR159">
        <v>4.96275</v>
      </c>
      <c r="HS159">
        <v>3.27418</v>
      </c>
      <c r="HT159">
        <v>9999</v>
      </c>
      <c r="HU159">
        <v>9999</v>
      </c>
      <c r="HV159">
        <v>9999</v>
      </c>
      <c r="HW159">
        <v>63.1</v>
      </c>
      <c r="HX159">
        <v>1.86395</v>
      </c>
      <c r="HY159">
        <v>1.8602</v>
      </c>
      <c r="HZ159">
        <v>1.85852</v>
      </c>
      <c r="IA159">
        <v>1.85989</v>
      </c>
      <c r="IB159">
        <v>1.85986</v>
      </c>
      <c r="IC159">
        <v>1.8584</v>
      </c>
      <c r="ID159">
        <v>1.85746</v>
      </c>
      <c r="IE159">
        <v>1.85242</v>
      </c>
      <c r="IF159">
        <v>0</v>
      </c>
      <c r="IG159">
        <v>0</v>
      </c>
      <c r="IH159">
        <v>0</v>
      </c>
      <c r="II159">
        <v>0</v>
      </c>
      <c r="IJ159" t="s">
        <v>433</v>
      </c>
      <c r="IK159" t="s">
        <v>434</v>
      </c>
      <c r="IL159" t="s">
        <v>435</v>
      </c>
      <c r="IM159" t="s">
        <v>435</v>
      </c>
      <c r="IN159" t="s">
        <v>435</v>
      </c>
      <c r="IO159" t="s">
        <v>435</v>
      </c>
      <c r="IP159">
        <v>0</v>
      </c>
      <c r="IQ159">
        <v>100</v>
      </c>
      <c r="IR159">
        <v>100</v>
      </c>
      <c r="IS159">
        <v>-1.154</v>
      </c>
      <c r="IT159">
        <v>-0.4192</v>
      </c>
      <c r="IU159">
        <v>-0.978965299820194</v>
      </c>
      <c r="IV159">
        <v>-0.0009990091014681097</v>
      </c>
      <c r="IW159">
        <v>2.104149348677739E-07</v>
      </c>
      <c r="IX159">
        <v>-7.744919442628664E-11</v>
      </c>
      <c r="IY159">
        <v>-0.2997322961878402</v>
      </c>
      <c r="IZ159">
        <v>-0.02716134682049196</v>
      </c>
      <c r="JA159">
        <v>0.00140419417660109</v>
      </c>
      <c r="JB159">
        <v>-1.682636133130545E-05</v>
      </c>
      <c r="JC159">
        <v>3</v>
      </c>
      <c r="JD159">
        <v>2001</v>
      </c>
      <c r="JE159">
        <v>1</v>
      </c>
      <c r="JF159">
        <v>25</v>
      </c>
      <c r="JG159">
        <v>-1204.4</v>
      </c>
      <c r="JH159">
        <v>-1204.7</v>
      </c>
      <c r="JI159">
        <v>0.505371</v>
      </c>
      <c r="JJ159">
        <v>2.69287</v>
      </c>
      <c r="JK159">
        <v>1.49658</v>
      </c>
      <c r="JL159">
        <v>2.38647</v>
      </c>
      <c r="JM159">
        <v>1.54907</v>
      </c>
      <c r="JN159">
        <v>2.37305</v>
      </c>
      <c r="JO159">
        <v>44.14</v>
      </c>
      <c r="JP159">
        <v>13.738</v>
      </c>
      <c r="JQ159">
        <v>18</v>
      </c>
      <c r="JR159">
        <v>497.511</v>
      </c>
      <c r="JS159">
        <v>443.575</v>
      </c>
      <c r="JT159">
        <v>22.4172</v>
      </c>
      <c r="JU159">
        <v>33.8661</v>
      </c>
      <c r="JV159">
        <v>29.9996</v>
      </c>
      <c r="JW159">
        <v>33.8812</v>
      </c>
      <c r="JX159">
        <v>33.8154</v>
      </c>
      <c r="JY159">
        <v>10.1449</v>
      </c>
      <c r="JZ159">
        <v>37.947</v>
      </c>
      <c r="KA159">
        <v>0</v>
      </c>
      <c r="KB159">
        <v>22.4321</v>
      </c>
      <c r="KC159">
        <v>135.5</v>
      </c>
      <c r="KD159">
        <v>18.0536</v>
      </c>
      <c r="KE159">
        <v>99.7594</v>
      </c>
      <c r="KF159">
        <v>99.4021</v>
      </c>
    </row>
    <row r="160" spans="1:292">
      <c r="A160">
        <v>140</v>
      </c>
      <c r="B160">
        <v>1686165375.6</v>
      </c>
      <c r="C160">
        <v>5010.099999904633</v>
      </c>
      <c r="D160" t="s">
        <v>714</v>
      </c>
      <c r="E160" t="s">
        <v>715</v>
      </c>
      <c r="F160">
        <v>5</v>
      </c>
      <c r="G160" t="s">
        <v>679</v>
      </c>
      <c r="H160">
        <v>1686165368.044444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K160*DK160*100.0/(AV160*EE160),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K160*DK160*100.0/(AV160*EE160),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157.2862322700066</v>
      </c>
      <c r="AJ160">
        <v>171.0065212121212</v>
      </c>
      <c r="AK160">
        <v>-3.253066307691185</v>
      </c>
      <c r="AL160">
        <v>66.69682277142016</v>
      </c>
      <c r="AM160">
        <f>(AO160 - AN160 + DX160*1E3/(8.314*(DZ160+273.15)) * AQ160/DW160 * AP160) * DW160/(100*DK160) * 1000/(1000 - AO160)</f>
        <v>0</v>
      </c>
      <c r="AN160">
        <v>17.97678273376037</v>
      </c>
      <c r="AO160">
        <v>19.20175818181817</v>
      </c>
      <c r="AP160">
        <v>-3.350077871483667E-06</v>
      </c>
      <c r="AQ160">
        <v>103.8665153416574</v>
      </c>
      <c r="AR160">
        <v>0</v>
      </c>
      <c r="AS160">
        <v>0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429</v>
      </c>
      <c r="AX160" t="s">
        <v>429</v>
      </c>
      <c r="AY160">
        <v>0</v>
      </c>
      <c r="AZ160">
        <v>0</v>
      </c>
      <c r="BA160">
        <f>1-AY160/AZ160</f>
        <v>0</v>
      </c>
      <c r="BB160">
        <v>0</v>
      </c>
      <c r="BC160" t="s">
        <v>429</v>
      </c>
      <c r="BD160" t="s">
        <v>429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429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1.65</v>
      </c>
      <c r="DL160">
        <v>0.5</v>
      </c>
      <c r="DM160" t="s">
        <v>430</v>
      </c>
      <c r="DN160">
        <v>2</v>
      </c>
      <c r="DO160" t="b">
        <v>1</v>
      </c>
      <c r="DP160">
        <v>1686165368.044444</v>
      </c>
      <c r="DQ160">
        <v>190.5715185185185</v>
      </c>
      <c r="DR160">
        <v>168.9797037037037</v>
      </c>
      <c r="DS160">
        <v>19.20484074074074</v>
      </c>
      <c r="DT160">
        <v>17.99148518518519</v>
      </c>
      <c r="DU160">
        <v>191.7348518518519</v>
      </c>
      <c r="DV160">
        <v>19.62398148148148</v>
      </c>
      <c r="DW160">
        <v>500.008925925926</v>
      </c>
      <c r="DX160">
        <v>90.23415925925927</v>
      </c>
      <c r="DY160">
        <v>0.1000302185185185</v>
      </c>
      <c r="DZ160">
        <v>26.98187407407407</v>
      </c>
      <c r="EA160">
        <v>27.98560740740741</v>
      </c>
      <c r="EB160">
        <v>999.9000000000001</v>
      </c>
      <c r="EC160">
        <v>0</v>
      </c>
      <c r="ED160">
        <v>0</v>
      </c>
      <c r="EE160">
        <v>10002.91185185185</v>
      </c>
      <c r="EF160">
        <v>0</v>
      </c>
      <c r="EG160">
        <v>1241.894074074074</v>
      </c>
      <c r="EH160">
        <v>21.59166296296297</v>
      </c>
      <c r="EI160">
        <v>194.3030370370371</v>
      </c>
      <c r="EJ160">
        <v>172.0756666666667</v>
      </c>
      <c r="EK160">
        <v>1.213354444444444</v>
      </c>
      <c r="EL160">
        <v>168.9797037037037</v>
      </c>
      <c r="EM160">
        <v>17.99148518518519</v>
      </c>
      <c r="EN160">
        <v>1.732931481481481</v>
      </c>
      <c r="EO160">
        <v>1.623446296296296</v>
      </c>
      <c r="EP160">
        <v>15.19460740740741</v>
      </c>
      <c r="EQ160">
        <v>14.18315555555555</v>
      </c>
      <c r="ER160">
        <v>2000.008148148148</v>
      </c>
      <c r="ES160">
        <v>0.9800013333333333</v>
      </c>
      <c r="ET160">
        <v>0.01999837407407407</v>
      </c>
      <c r="EU160">
        <v>0</v>
      </c>
      <c r="EV160">
        <v>257.8135185185185</v>
      </c>
      <c r="EW160">
        <v>5.00078</v>
      </c>
      <c r="EX160">
        <v>8467.998888888887</v>
      </c>
      <c r="EY160">
        <v>16379.72962962963</v>
      </c>
      <c r="EZ160">
        <v>42.96503703703702</v>
      </c>
      <c r="FA160">
        <v>44.46966666666666</v>
      </c>
      <c r="FB160">
        <v>43.41637037037036</v>
      </c>
      <c r="FC160">
        <v>43.72196296296296</v>
      </c>
      <c r="FD160">
        <v>43.74981481481481</v>
      </c>
      <c r="FE160">
        <v>1955.108148148148</v>
      </c>
      <c r="FF160">
        <v>39.9</v>
      </c>
      <c r="FG160">
        <v>0</v>
      </c>
      <c r="FH160">
        <v>1686165376.4</v>
      </c>
      <c r="FI160">
        <v>0</v>
      </c>
      <c r="FJ160">
        <v>83.56259795428352</v>
      </c>
      <c r="FK160">
        <v>0.9187763058488041</v>
      </c>
      <c r="FL160">
        <v>-99.28403917185587</v>
      </c>
      <c r="FM160">
        <v>28701.1405048982</v>
      </c>
      <c r="FN160">
        <v>15</v>
      </c>
      <c r="FO160">
        <v>1686237652.1</v>
      </c>
      <c r="FP160" t="s">
        <v>431</v>
      </c>
      <c r="FQ160">
        <v>1686237637.6</v>
      </c>
      <c r="FR160">
        <v>1686237652.1</v>
      </c>
      <c r="FS160">
        <v>1</v>
      </c>
      <c r="FT160">
        <v>0.184</v>
      </c>
      <c r="FU160">
        <v>-0.079</v>
      </c>
      <c r="FV160">
        <v>-1.228</v>
      </c>
      <c r="FW160">
        <v>-0.379</v>
      </c>
      <c r="FX160">
        <v>962</v>
      </c>
      <c r="FY160">
        <v>1</v>
      </c>
      <c r="FZ160">
        <v>0.05</v>
      </c>
      <c r="GA160">
        <v>0.15</v>
      </c>
      <c r="GB160">
        <v>-4.588323573243303</v>
      </c>
      <c r="GC160">
        <v>-0.01987661595714361</v>
      </c>
      <c r="GD160">
        <v>34.31954450757397</v>
      </c>
      <c r="GE160">
        <v>1</v>
      </c>
      <c r="GF160">
        <v>0.9624660569171996</v>
      </c>
      <c r="GG160">
        <v>0.003266128753244098</v>
      </c>
      <c r="GH160">
        <v>0.6716965779180811</v>
      </c>
      <c r="GI160">
        <v>1</v>
      </c>
      <c r="GJ160">
        <v>2</v>
      </c>
      <c r="GK160">
        <v>2</v>
      </c>
      <c r="GL160" t="s">
        <v>432</v>
      </c>
      <c r="GM160">
        <v>3.10191</v>
      </c>
      <c r="GN160">
        <v>2.7577</v>
      </c>
      <c r="GO160">
        <v>0.0403953</v>
      </c>
      <c r="GP160">
        <v>0.035379</v>
      </c>
      <c r="GQ160">
        <v>0.0930182</v>
      </c>
      <c r="GR160">
        <v>0.0879066</v>
      </c>
      <c r="GS160">
        <v>24511.7</v>
      </c>
      <c r="GT160">
        <v>24241.4</v>
      </c>
      <c r="GU160">
        <v>26105.3</v>
      </c>
      <c r="GV160">
        <v>25489.1</v>
      </c>
      <c r="GW160">
        <v>37996.6</v>
      </c>
      <c r="GX160">
        <v>35215.1</v>
      </c>
      <c r="GY160">
        <v>45650.9</v>
      </c>
      <c r="GZ160">
        <v>41782.4</v>
      </c>
      <c r="HA160">
        <v>1.836</v>
      </c>
      <c r="HB160">
        <v>1.73065</v>
      </c>
      <c r="HC160">
        <v>-0.0145286</v>
      </c>
      <c r="HD160">
        <v>0</v>
      </c>
      <c r="HE160">
        <v>28.2011</v>
      </c>
      <c r="HF160">
        <v>999.9</v>
      </c>
      <c r="HG160">
        <v>35.1</v>
      </c>
      <c r="HH160">
        <v>41.3</v>
      </c>
      <c r="HI160">
        <v>30.9031</v>
      </c>
      <c r="HJ160">
        <v>62.5376</v>
      </c>
      <c r="HK160">
        <v>27.6643</v>
      </c>
      <c r="HL160">
        <v>1</v>
      </c>
      <c r="HM160">
        <v>0.561898</v>
      </c>
      <c r="HN160">
        <v>5.05205</v>
      </c>
      <c r="HO160">
        <v>20.2318</v>
      </c>
      <c r="HP160">
        <v>5.21055</v>
      </c>
      <c r="HQ160">
        <v>11.9858</v>
      </c>
      <c r="HR160">
        <v>4.9628</v>
      </c>
      <c r="HS160">
        <v>3.27405</v>
      </c>
      <c r="HT160">
        <v>9999</v>
      </c>
      <c r="HU160">
        <v>9999</v>
      </c>
      <c r="HV160">
        <v>9999</v>
      </c>
      <c r="HW160">
        <v>63.1</v>
      </c>
      <c r="HX160">
        <v>1.86396</v>
      </c>
      <c r="HY160">
        <v>1.8602</v>
      </c>
      <c r="HZ160">
        <v>1.85851</v>
      </c>
      <c r="IA160">
        <v>1.85988</v>
      </c>
      <c r="IB160">
        <v>1.85985</v>
      </c>
      <c r="IC160">
        <v>1.85839</v>
      </c>
      <c r="ID160">
        <v>1.85747</v>
      </c>
      <c r="IE160">
        <v>1.85241</v>
      </c>
      <c r="IF160">
        <v>0</v>
      </c>
      <c r="IG160">
        <v>0</v>
      </c>
      <c r="IH160">
        <v>0</v>
      </c>
      <c r="II160">
        <v>0</v>
      </c>
      <c r="IJ160" t="s">
        <v>433</v>
      </c>
      <c r="IK160" t="s">
        <v>434</v>
      </c>
      <c r="IL160" t="s">
        <v>435</v>
      </c>
      <c r="IM160" t="s">
        <v>435</v>
      </c>
      <c r="IN160" t="s">
        <v>435</v>
      </c>
      <c r="IO160" t="s">
        <v>435</v>
      </c>
      <c r="IP160">
        <v>0</v>
      </c>
      <c r="IQ160">
        <v>100</v>
      </c>
      <c r="IR160">
        <v>100</v>
      </c>
      <c r="IS160">
        <v>-1.14</v>
      </c>
      <c r="IT160">
        <v>-0.4191</v>
      </c>
      <c r="IU160">
        <v>-0.978965299820194</v>
      </c>
      <c r="IV160">
        <v>-0.0009990091014681097</v>
      </c>
      <c r="IW160">
        <v>2.104149348677739E-07</v>
      </c>
      <c r="IX160">
        <v>-7.744919442628664E-11</v>
      </c>
      <c r="IY160">
        <v>-0.2997322961878402</v>
      </c>
      <c r="IZ160">
        <v>-0.02716134682049196</v>
      </c>
      <c r="JA160">
        <v>0.00140419417660109</v>
      </c>
      <c r="JB160">
        <v>-1.682636133130545E-05</v>
      </c>
      <c r="JC160">
        <v>3</v>
      </c>
      <c r="JD160">
        <v>2001</v>
      </c>
      <c r="JE160">
        <v>1</v>
      </c>
      <c r="JF160">
        <v>25</v>
      </c>
      <c r="JG160">
        <v>-1204.4</v>
      </c>
      <c r="JH160">
        <v>-1204.6</v>
      </c>
      <c r="JI160">
        <v>0.46875</v>
      </c>
      <c r="JJ160">
        <v>2.68188</v>
      </c>
      <c r="JK160">
        <v>1.49658</v>
      </c>
      <c r="JL160">
        <v>2.38647</v>
      </c>
      <c r="JM160">
        <v>1.54907</v>
      </c>
      <c r="JN160">
        <v>2.46704</v>
      </c>
      <c r="JO160">
        <v>44.14</v>
      </c>
      <c r="JP160">
        <v>13.7555</v>
      </c>
      <c r="JQ160">
        <v>18</v>
      </c>
      <c r="JR160">
        <v>497.419</v>
      </c>
      <c r="JS160">
        <v>443.481</v>
      </c>
      <c r="JT160">
        <v>22.4233</v>
      </c>
      <c r="JU160">
        <v>33.8661</v>
      </c>
      <c r="JV160">
        <v>29.9997</v>
      </c>
      <c r="JW160">
        <v>33.8812</v>
      </c>
      <c r="JX160">
        <v>33.8154</v>
      </c>
      <c r="JY160">
        <v>9.4641</v>
      </c>
      <c r="JZ160">
        <v>37.947</v>
      </c>
      <c r="KA160">
        <v>0</v>
      </c>
      <c r="KB160">
        <v>22.4321</v>
      </c>
      <c r="KC160">
        <v>115.149</v>
      </c>
      <c r="KD160">
        <v>18.062</v>
      </c>
      <c r="KE160">
        <v>99.76009999999999</v>
      </c>
      <c r="KF160">
        <v>99.4037</v>
      </c>
    </row>
    <row r="161" spans="1:292">
      <c r="A161">
        <v>141</v>
      </c>
      <c r="B161">
        <v>1686165381.1</v>
      </c>
      <c r="C161">
        <v>5015.599999904633</v>
      </c>
      <c r="D161" t="s">
        <v>716</v>
      </c>
      <c r="E161" t="s">
        <v>717</v>
      </c>
      <c r="F161">
        <v>5</v>
      </c>
      <c r="G161" t="s">
        <v>679</v>
      </c>
      <c r="H161">
        <v>1686165373.332142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K161*DK161*100.0/(AV161*EE161),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K161*DK161*100.0/(AV161*EE161),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139.2308819669486</v>
      </c>
      <c r="AJ161">
        <v>153.0906242424242</v>
      </c>
      <c r="AK161">
        <v>-3.246594445514975</v>
      </c>
      <c r="AL161">
        <v>66.69682277142016</v>
      </c>
      <c r="AM161">
        <f>(AO161 - AN161 + DX161*1E3/(8.314*(DZ161+273.15)) * AQ161/DW161 * AP161) * DW161/(100*DK161) * 1000/(1000 - AO161)</f>
        <v>0</v>
      </c>
      <c r="AN161">
        <v>17.98854308607704</v>
      </c>
      <c r="AO161">
        <v>19.20084727272728</v>
      </c>
      <c r="AP161">
        <v>-2.340424732783031E-06</v>
      </c>
      <c r="AQ161">
        <v>103.8665153416574</v>
      </c>
      <c r="AR161">
        <v>0</v>
      </c>
      <c r="AS161">
        <v>0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429</v>
      </c>
      <c r="AX161" t="s">
        <v>429</v>
      </c>
      <c r="AY161">
        <v>0</v>
      </c>
      <c r="AZ161">
        <v>0</v>
      </c>
      <c r="BA161">
        <f>1-AY161/AZ161</f>
        <v>0</v>
      </c>
      <c r="BB161">
        <v>0</v>
      </c>
      <c r="BC161" t="s">
        <v>429</v>
      </c>
      <c r="BD161" t="s">
        <v>429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429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1.65</v>
      </c>
      <c r="DL161">
        <v>0.5</v>
      </c>
      <c r="DM161" t="s">
        <v>430</v>
      </c>
      <c r="DN161">
        <v>2</v>
      </c>
      <c r="DO161" t="b">
        <v>1</v>
      </c>
      <c r="DP161">
        <v>1686165373.332142</v>
      </c>
      <c r="DQ161">
        <v>173.4173214285714</v>
      </c>
      <c r="DR161">
        <v>151.8256428571429</v>
      </c>
      <c r="DS161">
        <v>19.20272142857143</v>
      </c>
      <c r="DT161">
        <v>17.98910714285714</v>
      </c>
      <c r="DU161">
        <v>174.5647142857142</v>
      </c>
      <c r="DV161">
        <v>19.62188928571429</v>
      </c>
      <c r="DW161">
        <v>499.9985</v>
      </c>
      <c r="DX161">
        <v>90.23385714285716</v>
      </c>
      <c r="DY161">
        <v>0.09995653571428573</v>
      </c>
      <c r="DZ161">
        <v>26.97583571428572</v>
      </c>
      <c r="EA161">
        <v>27.97717857142857</v>
      </c>
      <c r="EB161">
        <v>999.9000000000002</v>
      </c>
      <c r="EC161">
        <v>0</v>
      </c>
      <c r="ED161">
        <v>0</v>
      </c>
      <c r="EE161">
        <v>9997.209642857142</v>
      </c>
      <c r="EF161">
        <v>0</v>
      </c>
      <c r="EG161">
        <v>1184.292142857143</v>
      </c>
      <c r="EH161">
        <v>21.59152142857143</v>
      </c>
      <c r="EI161">
        <v>176.8126428571429</v>
      </c>
      <c r="EJ161">
        <v>154.607</v>
      </c>
      <c r="EK161">
        <v>1.213615</v>
      </c>
      <c r="EL161">
        <v>151.8256428571429</v>
      </c>
      <c r="EM161">
        <v>17.98910714285714</v>
      </c>
      <c r="EN161">
        <v>1.732735</v>
      </c>
      <c r="EO161">
        <v>1.623226428571429</v>
      </c>
      <c r="EP161">
        <v>15.19283928571429</v>
      </c>
      <c r="EQ161">
        <v>14.18106785714286</v>
      </c>
      <c r="ER161">
        <v>2000.031785714285</v>
      </c>
      <c r="ES161">
        <v>0.9800016071428572</v>
      </c>
      <c r="ET161">
        <v>0.01999809642857142</v>
      </c>
      <c r="EU161">
        <v>0</v>
      </c>
      <c r="EV161">
        <v>258.3366785714285</v>
      </c>
      <c r="EW161">
        <v>5.00078</v>
      </c>
      <c r="EX161">
        <v>8391.859285714285</v>
      </c>
      <c r="EY161">
        <v>16379.91428571429</v>
      </c>
      <c r="EZ161">
        <v>42.95742857142857</v>
      </c>
      <c r="FA161">
        <v>44.46399999999999</v>
      </c>
      <c r="FB161">
        <v>43.4215357142857</v>
      </c>
      <c r="FC161">
        <v>43.71639285714286</v>
      </c>
      <c r="FD161">
        <v>43.75653571428571</v>
      </c>
      <c r="FE161">
        <v>1955.131785714286</v>
      </c>
      <c r="FF161">
        <v>39.9</v>
      </c>
      <c r="FG161">
        <v>0</v>
      </c>
      <c r="FH161">
        <v>1686165381.2</v>
      </c>
      <c r="FI161">
        <v>0</v>
      </c>
      <c r="FJ161">
        <v>83.62989908794162</v>
      </c>
      <c r="FK161">
        <v>0.9193238119213618</v>
      </c>
      <c r="FL161">
        <v>-99.35284253279499</v>
      </c>
      <c r="FM161">
        <v>28693.3188389977</v>
      </c>
      <c r="FN161">
        <v>15</v>
      </c>
      <c r="FO161">
        <v>1686237652.1</v>
      </c>
      <c r="FP161" t="s">
        <v>431</v>
      </c>
      <c r="FQ161">
        <v>1686237637.6</v>
      </c>
      <c r="FR161">
        <v>1686237652.1</v>
      </c>
      <c r="FS161">
        <v>1</v>
      </c>
      <c r="FT161">
        <v>0.184</v>
      </c>
      <c r="FU161">
        <v>-0.079</v>
      </c>
      <c r="FV161">
        <v>-1.228</v>
      </c>
      <c r="FW161">
        <v>-0.379</v>
      </c>
      <c r="FX161">
        <v>962</v>
      </c>
      <c r="FY161">
        <v>1</v>
      </c>
      <c r="FZ161">
        <v>0.05</v>
      </c>
      <c r="GA161">
        <v>0.15</v>
      </c>
      <c r="GB161">
        <v>-4.57787219695195</v>
      </c>
      <c r="GC161">
        <v>-0.01970073958032472</v>
      </c>
      <c r="GD161">
        <v>34.31668206133523</v>
      </c>
      <c r="GE161">
        <v>1</v>
      </c>
      <c r="GF161">
        <v>0.9625652854533703</v>
      </c>
      <c r="GG161">
        <v>0.003265601394331371</v>
      </c>
      <c r="GH161">
        <v>0.671580892837828</v>
      </c>
      <c r="GI161">
        <v>1</v>
      </c>
      <c r="GJ161">
        <v>2</v>
      </c>
      <c r="GK161">
        <v>2</v>
      </c>
      <c r="GL161" t="s">
        <v>432</v>
      </c>
      <c r="GM161">
        <v>3.10191</v>
      </c>
      <c r="GN161">
        <v>2.75788</v>
      </c>
      <c r="GO161">
        <v>0.0365464</v>
      </c>
      <c r="GP161">
        <v>0.0313166</v>
      </c>
      <c r="GQ161">
        <v>0.0930156</v>
      </c>
      <c r="GR161">
        <v>0.0879075</v>
      </c>
      <c r="GS161">
        <v>24609.7</v>
      </c>
      <c r="GT161">
        <v>24343.6</v>
      </c>
      <c r="GU161">
        <v>26105.1</v>
      </c>
      <c r="GV161">
        <v>25489.3</v>
      </c>
      <c r="GW161">
        <v>37996.5</v>
      </c>
      <c r="GX161">
        <v>35215</v>
      </c>
      <c r="GY161">
        <v>45651.2</v>
      </c>
      <c r="GZ161">
        <v>41782.9</v>
      </c>
      <c r="HA161">
        <v>1.83595</v>
      </c>
      <c r="HB161">
        <v>1.73105</v>
      </c>
      <c r="HC161">
        <v>-0.0139251</v>
      </c>
      <c r="HD161">
        <v>0</v>
      </c>
      <c r="HE161">
        <v>28.1929</v>
      </c>
      <c r="HF161">
        <v>999.9</v>
      </c>
      <c r="HG161">
        <v>35.1</v>
      </c>
      <c r="HH161">
        <v>41.3</v>
      </c>
      <c r="HI161">
        <v>30.9021</v>
      </c>
      <c r="HJ161">
        <v>62.4776</v>
      </c>
      <c r="HK161">
        <v>27.7204</v>
      </c>
      <c r="HL161">
        <v>1</v>
      </c>
      <c r="HM161">
        <v>0.561329</v>
      </c>
      <c r="HN161">
        <v>4.97821</v>
      </c>
      <c r="HO161">
        <v>20.2346</v>
      </c>
      <c r="HP161">
        <v>5.2104</v>
      </c>
      <c r="HQ161">
        <v>11.986</v>
      </c>
      <c r="HR161">
        <v>4.96255</v>
      </c>
      <c r="HS161">
        <v>3.27403</v>
      </c>
      <c r="HT161">
        <v>9999</v>
      </c>
      <c r="HU161">
        <v>9999</v>
      </c>
      <c r="HV161">
        <v>9999</v>
      </c>
      <c r="HW161">
        <v>63.1</v>
      </c>
      <c r="HX161">
        <v>1.86395</v>
      </c>
      <c r="HY161">
        <v>1.8602</v>
      </c>
      <c r="HZ161">
        <v>1.85852</v>
      </c>
      <c r="IA161">
        <v>1.85989</v>
      </c>
      <c r="IB161">
        <v>1.85989</v>
      </c>
      <c r="IC161">
        <v>1.8584</v>
      </c>
      <c r="ID161">
        <v>1.85747</v>
      </c>
      <c r="IE161">
        <v>1.85241</v>
      </c>
      <c r="IF161">
        <v>0</v>
      </c>
      <c r="IG161">
        <v>0</v>
      </c>
      <c r="IH161">
        <v>0</v>
      </c>
      <c r="II161">
        <v>0</v>
      </c>
      <c r="IJ161" t="s">
        <v>433</v>
      </c>
      <c r="IK161" t="s">
        <v>434</v>
      </c>
      <c r="IL161" t="s">
        <v>435</v>
      </c>
      <c r="IM161" t="s">
        <v>435</v>
      </c>
      <c r="IN161" t="s">
        <v>435</v>
      </c>
      <c r="IO161" t="s">
        <v>435</v>
      </c>
      <c r="IP161">
        <v>0</v>
      </c>
      <c r="IQ161">
        <v>100</v>
      </c>
      <c r="IR161">
        <v>100</v>
      </c>
      <c r="IS161">
        <v>-1.124</v>
      </c>
      <c r="IT161">
        <v>-0.4192</v>
      </c>
      <c r="IU161">
        <v>-0.978965299820194</v>
      </c>
      <c r="IV161">
        <v>-0.0009990091014681097</v>
      </c>
      <c r="IW161">
        <v>2.104149348677739E-07</v>
      </c>
      <c r="IX161">
        <v>-7.744919442628664E-11</v>
      </c>
      <c r="IY161">
        <v>-0.2997322961878402</v>
      </c>
      <c r="IZ161">
        <v>-0.02716134682049196</v>
      </c>
      <c r="JA161">
        <v>0.00140419417660109</v>
      </c>
      <c r="JB161">
        <v>-1.682636133130545E-05</v>
      </c>
      <c r="JC161">
        <v>3</v>
      </c>
      <c r="JD161">
        <v>2001</v>
      </c>
      <c r="JE161">
        <v>1</v>
      </c>
      <c r="JF161">
        <v>25</v>
      </c>
      <c r="JG161">
        <v>-1204.3</v>
      </c>
      <c r="JH161">
        <v>-1204.5</v>
      </c>
      <c r="JI161">
        <v>0.423584</v>
      </c>
      <c r="JJ161">
        <v>2.68677</v>
      </c>
      <c r="JK161">
        <v>1.49658</v>
      </c>
      <c r="JL161">
        <v>2.38647</v>
      </c>
      <c r="JM161">
        <v>1.54785</v>
      </c>
      <c r="JN161">
        <v>2.43286</v>
      </c>
      <c r="JO161">
        <v>44.14</v>
      </c>
      <c r="JP161">
        <v>13.7468</v>
      </c>
      <c r="JQ161">
        <v>18</v>
      </c>
      <c r="JR161">
        <v>497.388</v>
      </c>
      <c r="JS161">
        <v>443.731</v>
      </c>
      <c r="JT161">
        <v>22.4399</v>
      </c>
      <c r="JU161">
        <v>33.8661</v>
      </c>
      <c r="JV161">
        <v>29.9997</v>
      </c>
      <c r="JW161">
        <v>33.8812</v>
      </c>
      <c r="JX161">
        <v>33.8154</v>
      </c>
      <c r="JY161">
        <v>8.501760000000001</v>
      </c>
      <c r="JZ161">
        <v>37.675</v>
      </c>
      <c r="KA161">
        <v>0</v>
      </c>
      <c r="KB161">
        <v>22.4725</v>
      </c>
      <c r="KC161">
        <v>101.625</v>
      </c>
      <c r="KD161">
        <v>18.0667</v>
      </c>
      <c r="KE161">
        <v>99.7602</v>
      </c>
      <c r="KF161">
        <v>99.40479999999999</v>
      </c>
    </row>
    <row r="162" spans="1:292">
      <c r="A162">
        <v>142</v>
      </c>
      <c r="B162">
        <v>1686165386.1</v>
      </c>
      <c r="C162">
        <v>5020.599999904633</v>
      </c>
      <c r="D162" t="s">
        <v>718</v>
      </c>
      <c r="E162" t="s">
        <v>719</v>
      </c>
      <c r="F162">
        <v>5</v>
      </c>
      <c r="G162" t="s">
        <v>679</v>
      </c>
      <c r="H162">
        <v>1686165378.618518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K162*DK162*100.0/(AV162*EE162),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K162*DK162*100.0/(AV162*EE162),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121.7274112787383</v>
      </c>
      <c r="AJ162">
        <v>136.5124121212121</v>
      </c>
      <c r="AK162">
        <v>-3.328541344266694</v>
      </c>
      <c r="AL162">
        <v>66.69682277142016</v>
      </c>
      <c r="AM162">
        <f>(AO162 - AN162 + DX162*1E3/(8.314*(DZ162+273.15)) * AQ162/DW162 * AP162) * DW162/(100*DK162) * 1000/(1000 - AO162)</f>
        <v>0</v>
      </c>
      <c r="AN162">
        <v>18.01080181571745</v>
      </c>
      <c r="AO162">
        <v>19.20493575757575</v>
      </c>
      <c r="AP162">
        <v>8.157504972917106E-06</v>
      </c>
      <c r="AQ162">
        <v>103.8665153416574</v>
      </c>
      <c r="AR162">
        <v>0</v>
      </c>
      <c r="AS162">
        <v>0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429</v>
      </c>
      <c r="AX162" t="s">
        <v>429</v>
      </c>
      <c r="AY162">
        <v>0</v>
      </c>
      <c r="AZ162">
        <v>0</v>
      </c>
      <c r="BA162">
        <f>1-AY162/AZ162</f>
        <v>0</v>
      </c>
      <c r="BB162">
        <v>0</v>
      </c>
      <c r="BC162" t="s">
        <v>429</v>
      </c>
      <c r="BD162" t="s">
        <v>429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429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1.65</v>
      </c>
      <c r="DL162">
        <v>0.5</v>
      </c>
      <c r="DM162" t="s">
        <v>430</v>
      </c>
      <c r="DN162">
        <v>2</v>
      </c>
      <c r="DO162" t="b">
        <v>1</v>
      </c>
      <c r="DP162">
        <v>1686165378.618518</v>
      </c>
      <c r="DQ162">
        <v>156.4325555555556</v>
      </c>
      <c r="DR162">
        <v>134.501037037037</v>
      </c>
      <c r="DS162">
        <v>19.20165925925926</v>
      </c>
      <c r="DT162">
        <v>17.99341481481482</v>
      </c>
      <c r="DU162">
        <v>157.563962962963</v>
      </c>
      <c r="DV162">
        <v>19.62083703703704</v>
      </c>
      <c r="DW162">
        <v>499.9904074074074</v>
      </c>
      <c r="DX162">
        <v>90.23394814814817</v>
      </c>
      <c r="DY162">
        <v>0.09997176666666666</v>
      </c>
      <c r="DZ162">
        <v>26.9693962962963</v>
      </c>
      <c r="EA162">
        <v>27.96742222222222</v>
      </c>
      <c r="EB162">
        <v>999.9000000000001</v>
      </c>
      <c r="EC162">
        <v>0</v>
      </c>
      <c r="ED162">
        <v>0</v>
      </c>
      <c r="EE162">
        <v>9993.497037037036</v>
      </c>
      <c r="EF162">
        <v>0</v>
      </c>
      <c r="EG162">
        <v>1144.249629629629</v>
      </c>
      <c r="EH162">
        <v>21.93141111111111</v>
      </c>
      <c r="EI162">
        <v>159.4951851851852</v>
      </c>
      <c r="EJ162">
        <v>136.9654444444444</v>
      </c>
      <c r="EK162">
        <v>1.208244814814815</v>
      </c>
      <c r="EL162">
        <v>134.501037037037</v>
      </c>
      <c r="EM162">
        <v>17.99341481481482</v>
      </c>
      <c r="EN162">
        <v>1.732641111111111</v>
      </c>
      <c r="EO162">
        <v>1.623617037037037</v>
      </c>
      <c r="EP162">
        <v>15.19199259259259</v>
      </c>
      <c r="EQ162">
        <v>14.18478148148148</v>
      </c>
      <c r="ER162">
        <v>2000.021111111111</v>
      </c>
      <c r="ES162">
        <v>0.9800014444444444</v>
      </c>
      <c r="ET162">
        <v>0.01999825185185185</v>
      </c>
      <c r="EU162">
        <v>0</v>
      </c>
      <c r="EV162">
        <v>258.8287407407407</v>
      </c>
      <c r="EW162">
        <v>5.00078</v>
      </c>
      <c r="EX162">
        <v>8358.695555555556</v>
      </c>
      <c r="EY162">
        <v>16379.81851851852</v>
      </c>
      <c r="EZ162">
        <v>42.94896296296297</v>
      </c>
      <c r="FA162">
        <v>44.44870370370369</v>
      </c>
      <c r="FB162">
        <v>43.42092592592592</v>
      </c>
      <c r="FC162">
        <v>43.71744444444445</v>
      </c>
      <c r="FD162">
        <v>43.72674074074074</v>
      </c>
      <c r="FE162">
        <v>1955.121111111112</v>
      </c>
      <c r="FF162">
        <v>39.9</v>
      </c>
      <c r="FG162">
        <v>0</v>
      </c>
      <c r="FH162">
        <v>1686165386.6</v>
      </c>
      <c r="FI162">
        <v>0</v>
      </c>
      <c r="FJ162">
        <v>83.70581314716183</v>
      </c>
      <c r="FK162">
        <v>0.9199428706487434</v>
      </c>
      <c r="FL162">
        <v>-99.42974176306497</v>
      </c>
      <c r="FM162">
        <v>28684.54533055036</v>
      </c>
      <c r="FN162">
        <v>15</v>
      </c>
      <c r="FO162">
        <v>1686237652.1</v>
      </c>
      <c r="FP162" t="s">
        <v>431</v>
      </c>
      <c r="FQ162">
        <v>1686237637.6</v>
      </c>
      <c r="FR162">
        <v>1686237652.1</v>
      </c>
      <c r="FS162">
        <v>1</v>
      </c>
      <c r="FT162">
        <v>0.184</v>
      </c>
      <c r="FU162">
        <v>-0.079</v>
      </c>
      <c r="FV162">
        <v>-1.228</v>
      </c>
      <c r="FW162">
        <v>-0.379</v>
      </c>
      <c r="FX162">
        <v>962</v>
      </c>
      <c r="FY162">
        <v>1</v>
      </c>
      <c r="FZ162">
        <v>0.05</v>
      </c>
      <c r="GA162">
        <v>0.15</v>
      </c>
      <c r="GB162">
        <v>-4.564927796841717</v>
      </c>
      <c r="GC162">
        <v>-0.01948350155343249</v>
      </c>
      <c r="GD162">
        <v>34.31356721309063</v>
      </c>
      <c r="GE162">
        <v>1</v>
      </c>
      <c r="GF162">
        <v>0.9626775498665721</v>
      </c>
      <c r="GG162">
        <v>0.003264862433867009</v>
      </c>
      <c r="GH162">
        <v>0.6714397694434822</v>
      </c>
      <c r="GI162">
        <v>1</v>
      </c>
      <c r="GJ162">
        <v>2</v>
      </c>
      <c r="GK162">
        <v>2</v>
      </c>
      <c r="GL162" t="s">
        <v>432</v>
      </c>
      <c r="GM162">
        <v>3.10198</v>
      </c>
      <c r="GN162">
        <v>2.75817</v>
      </c>
      <c r="GO162">
        <v>0.0328897</v>
      </c>
      <c r="GP162">
        <v>0.02742</v>
      </c>
      <c r="GQ162">
        <v>0.0930339</v>
      </c>
      <c r="GR162">
        <v>0.0879972</v>
      </c>
      <c r="GS162">
        <v>24703.3</v>
      </c>
      <c r="GT162">
        <v>24441.3</v>
      </c>
      <c r="GU162">
        <v>26105.4</v>
      </c>
      <c r="GV162">
        <v>25489.2</v>
      </c>
      <c r="GW162">
        <v>37995.6</v>
      </c>
      <c r="GX162">
        <v>35211.2</v>
      </c>
      <c r="GY162">
        <v>45651.5</v>
      </c>
      <c r="GZ162">
        <v>41783</v>
      </c>
      <c r="HA162">
        <v>1.83602</v>
      </c>
      <c r="HB162">
        <v>1.7308</v>
      </c>
      <c r="HC162">
        <v>-0.014089</v>
      </c>
      <c r="HD162">
        <v>0</v>
      </c>
      <c r="HE162">
        <v>28.1845</v>
      </c>
      <c r="HF162">
        <v>999.9</v>
      </c>
      <c r="HG162">
        <v>35.1</v>
      </c>
      <c r="HH162">
        <v>41.3</v>
      </c>
      <c r="HI162">
        <v>30.9029</v>
      </c>
      <c r="HJ162">
        <v>62.5776</v>
      </c>
      <c r="HK162">
        <v>27.488</v>
      </c>
      <c r="HL162">
        <v>1</v>
      </c>
      <c r="HM162">
        <v>0.5606989999999999</v>
      </c>
      <c r="HN162">
        <v>4.92825</v>
      </c>
      <c r="HO162">
        <v>20.2355</v>
      </c>
      <c r="HP162">
        <v>5.20816</v>
      </c>
      <c r="HQ162">
        <v>11.986</v>
      </c>
      <c r="HR162">
        <v>4.9623</v>
      </c>
      <c r="HS162">
        <v>3.27373</v>
      </c>
      <c r="HT162">
        <v>9999</v>
      </c>
      <c r="HU162">
        <v>9999</v>
      </c>
      <c r="HV162">
        <v>9999</v>
      </c>
      <c r="HW162">
        <v>63.1</v>
      </c>
      <c r="HX162">
        <v>1.86398</v>
      </c>
      <c r="HY162">
        <v>1.8602</v>
      </c>
      <c r="HZ162">
        <v>1.85852</v>
      </c>
      <c r="IA162">
        <v>1.85989</v>
      </c>
      <c r="IB162">
        <v>1.85989</v>
      </c>
      <c r="IC162">
        <v>1.85841</v>
      </c>
      <c r="ID162">
        <v>1.85749</v>
      </c>
      <c r="IE162">
        <v>1.85241</v>
      </c>
      <c r="IF162">
        <v>0</v>
      </c>
      <c r="IG162">
        <v>0</v>
      </c>
      <c r="IH162">
        <v>0</v>
      </c>
      <c r="II162">
        <v>0</v>
      </c>
      <c r="IJ162" t="s">
        <v>433</v>
      </c>
      <c r="IK162" t="s">
        <v>434</v>
      </c>
      <c r="IL162" t="s">
        <v>435</v>
      </c>
      <c r="IM162" t="s">
        <v>435</v>
      </c>
      <c r="IN162" t="s">
        <v>435</v>
      </c>
      <c r="IO162" t="s">
        <v>435</v>
      </c>
      <c r="IP162">
        <v>0</v>
      </c>
      <c r="IQ162">
        <v>100</v>
      </c>
      <c r="IR162">
        <v>100</v>
      </c>
      <c r="IS162">
        <v>-1.109</v>
      </c>
      <c r="IT162">
        <v>-0.4192</v>
      </c>
      <c r="IU162">
        <v>-0.978965299820194</v>
      </c>
      <c r="IV162">
        <v>-0.0009990091014681097</v>
      </c>
      <c r="IW162">
        <v>2.104149348677739E-07</v>
      </c>
      <c r="IX162">
        <v>-7.744919442628664E-11</v>
      </c>
      <c r="IY162">
        <v>-0.2997322961878402</v>
      </c>
      <c r="IZ162">
        <v>-0.02716134682049196</v>
      </c>
      <c r="JA162">
        <v>0.00140419417660109</v>
      </c>
      <c r="JB162">
        <v>-1.682636133130545E-05</v>
      </c>
      <c r="JC162">
        <v>3</v>
      </c>
      <c r="JD162">
        <v>2001</v>
      </c>
      <c r="JE162">
        <v>1</v>
      </c>
      <c r="JF162">
        <v>25</v>
      </c>
      <c r="JG162">
        <v>-1204.2</v>
      </c>
      <c r="JH162">
        <v>-1204.4</v>
      </c>
      <c r="JI162">
        <v>0.388184</v>
      </c>
      <c r="JJ162">
        <v>2.70264</v>
      </c>
      <c r="JK162">
        <v>1.49658</v>
      </c>
      <c r="JL162">
        <v>2.38647</v>
      </c>
      <c r="JM162">
        <v>1.54785</v>
      </c>
      <c r="JN162">
        <v>2.36816</v>
      </c>
      <c r="JO162">
        <v>44.14</v>
      </c>
      <c r="JP162">
        <v>13.7293</v>
      </c>
      <c r="JQ162">
        <v>18</v>
      </c>
      <c r="JR162">
        <v>497.434</v>
      </c>
      <c r="JS162">
        <v>443.575</v>
      </c>
      <c r="JT162">
        <v>22.4637</v>
      </c>
      <c r="JU162">
        <v>33.8661</v>
      </c>
      <c r="JV162">
        <v>29.9996</v>
      </c>
      <c r="JW162">
        <v>33.8812</v>
      </c>
      <c r="JX162">
        <v>33.8154</v>
      </c>
      <c r="JY162">
        <v>7.63651</v>
      </c>
      <c r="JZ162">
        <v>37.675</v>
      </c>
      <c r="KA162">
        <v>0</v>
      </c>
      <c r="KB162">
        <v>22.5019</v>
      </c>
      <c r="KC162">
        <v>81.3377</v>
      </c>
      <c r="KD162">
        <v>18.0604</v>
      </c>
      <c r="KE162">
        <v>99.7611</v>
      </c>
      <c r="KF162">
        <v>99.4049</v>
      </c>
    </row>
    <row r="163" spans="1:292">
      <c r="A163">
        <v>143</v>
      </c>
      <c r="B163">
        <v>1686165391.1</v>
      </c>
      <c r="C163">
        <v>5025.599999904633</v>
      </c>
      <c r="D163" t="s">
        <v>720</v>
      </c>
      <c r="E163" t="s">
        <v>721</v>
      </c>
      <c r="F163">
        <v>5</v>
      </c>
      <c r="G163" t="s">
        <v>679</v>
      </c>
      <c r="H163">
        <v>1686165383.332142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K163*DK163*100.0/(AV163*EE163),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K163*DK163*100.0/(AV163*EE163),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105.1452307395679</v>
      </c>
      <c r="AJ163">
        <v>119.9649575757576</v>
      </c>
      <c r="AK163">
        <v>-3.309600822146526</v>
      </c>
      <c r="AL163">
        <v>66.69682277142016</v>
      </c>
      <c r="AM163">
        <f>(AO163 - AN163 + DX163*1E3/(8.314*(DZ163+273.15)) * AQ163/DW163 * AP163) * DW163/(100*DK163) * 1000/(1000 - AO163)</f>
        <v>0</v>
      </c>
      <c r="AN163">
        <v>18.01775869141328</v>
      </c>
      <c r="AO163">
        <v>19.21660242424243</v>
      </c>
      <c r="AP163">
        <v>1.97981736256578E-05</v>
      </c>
      <c r="AQ163">
        <v>103.8665153416574</v>
      </c>
      <c r="AR163">
        <v>0</v>
      </c>
      <c r="AS163">
        <v>0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429</v>
      </c>
      <c r="AX163" t="s">
        <v>429</v>
      </c>
      <c r="AY163">
        <v>0</v>
      </c>
      <c r="AZ163">
        <v>0</v>
      </c>
      <c r="BA163">
        <f>1-AY163/AZ163</f>
        <v>0</v>
      </c>
      <c r="BB163">
        <v>0</v>
      </c>
      <c r="BC163" t="s">
        <v>429</v>
      </c>
      <c r="BD163" t="s">
        <v>429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429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1.65</v>
      </c>
      <c r="DL163">
        <v>0.5</v>
      </c>
      <c r="DM163" t="s">
        <v>430</v>
      </c>
      <c r="DN163">
        <v>2</v>
      </c>
      <c r="DO163" t="b">
        <v>1</v>
      </c>
      <c r="DP163">
        <v>1686165383.332142</v>
      </c>
      <c r="DQ163">
        <v>141.2391071428572</v>
      </c>
      <c r="DR163">
        <v>118.8754571428571</v>
      </c>
      <c r="DS163">
        <v>19.20490357142857</v>
      </c>
      <c r="DT163">
        <v>18.00502142857143</v>
      </c>
      <c r="DU163">
        <v>142.3562142857143</v>
      </c>
      <c r="DV163">
        <v>19.62405357142857</v>
      </c>
      <c r="DW163">
        <v>500.0044642857143</v>
      </c>
      <c r="DX163">
        <v>90.23389999999999</v>
      </c>
      <c r="DY163">
        <v>0.100008025</v>
      </c>
      <c r="DZ163">
        <v>26.96368214285715</v>
      </c>
      <c r="EA163">
        <v>27.9599</v>
      </c>
      <c r="EB163">
        <v>999.9000000000002</v>
      </c>
      <c r="EC163">
        <v>0</v>
      </c>
      <c r="ED163">
        <v>0</v>
      </c>
      <c r="EE163">
        <v>9992.546428571428</v>
      </c>
      <c r="EF163">
        <v>0</v>
      </c>
      <c r="EG163">
        <v>1135.535714285714</v>
      </c>
      <c r="EH163">
        <v>22.3636</v>
      </c>
      <c r="EI163">
        <v>144.0047142857143</v>
      </c>
      <c r="EJ163">
        <v>121.0550035714286</v>
      </c>
      <c r="EK163">
        <v>1.199882142857143</v>
      </c>
      <c r="EL163">
        <v>118.8754571428571</v>
      </c>
      <c r="EM163">
        <v>18.00502142857143</v>
      </c>
      <c r="EN163">
        <v>1.732932857142857</v>
      </c>
      <c r="EO163">
        <v>1.624664285714285</v>
      </c>
      <c r="EP163">
        <v>15.19461428571429</v>
      </c>
      <c r="EQ163">
        <v>14.19473214285714</v>
      </c>
      <c r="ER163">
        <v>1999.994642857143</v>
      </c>
      <c r="ES163">
        <v>0.9800010714285714</v>
      </c>
      <c r="ET163">
        <v>0.01999862142857142</v>
      </c>
      <c r="EU163">
        <v>0</v>
      </c>
      <c r="EV163">
        <v>259.3095357142857</v>
      </c>
      <c r="EW163">
        <v>5.00078</v>
      </c>
      <c r="EX163">
        <v>8367.050357142856</v>
      </c>
      <c r="EY163">
        <v>16379.58571428571</v>
      </c>
      <c r="EZ163">
        <v>42.95746428571427</v>
      </c>
      <c r="FA163">
        <v>44.4437857142857</v>
      </c>
      <c r="FB163">
        <v>43.50639285714285</v>
      </c>
      <c r="FC163">
        <v>43.71196428571428</v>
      </c>
      <c r="FD163">
        <v>43.71410714285713</v>
      </c>
      <c r="FE163">
        <v>1955.094642857143</v>
      </c>
      <c r="FF163">
        <v>39.9</v>
      </c>
      <c r="FG163">
        <v>0</v>
      </c>
      <c r="FH163">
        <v>1686165391.4</v>
      </c>
      <c r="FI163">
        <v>0</v>
      </c>
      <c r="FJ163">
        <v>83.77337118327017</v>
      </c>
      <c r="FK163">
        <v>0.9204941702034368</v>
      </c>
      <c r="FL163">
        <v>-99.49778950638976</v>
      </c>
      <c r="FM163">
        <v>28676.76161177995</v>
      </c>
      <c r="FN163">
        <v>15</v>
      </c>
      <c r="FO163">
        <v>1686237652.1</v>
      </c>
      <c r="FP163" t="s">
        <v>431</v>
      </c>
      <c r="FQ163">
        <v>1686237637.6</v>
      </c>
      <c r="FR163">
        <v>1686237652.1</v>
      </c>
      <c r="FS163">
        <v>1</v>
      </c>
      <c r="FT163">
        <v>0.184</v>
      </c>
      <c r="FU163">
        <v>-0.079</v>
      </c>
      <c r="FV163">
        <v>-1.228</v>
      </c>
      <c r="FW163">
        <v>-0.379</v>
      </c>
      <c r="FX163">
        <v>962</v>
      </c>
      <c r="FY163">
        <v>1</v>
      </c>
      <c r="FZ163">
        <v>0.05</v>
      </c>
      <c r="GA163">
        <v>0.15</v>
      </c>
      <c r="GB163">
        <v>-4.555107637731279</v>
      </c>
      <c r="GC163">
        <v>-0.01931890322109002</v>
      </c>
      <c r="GD163">
        <v>34.31132454302094</v>
      </c>
      <c r="GE163">
        <v>1</v>
      </c>
      <c r="GF163">
        <v>0.9627601889147898</v>
      </c>
      <c r="GG163">
        <v>0.0032642840988911</v>
      </c>
      <c r="GH163">
        <v>0.6713334474206101</v>
      </c>
      <c r="GI163">
        <v>1</v>
      </c>
      <c r="GJ163">
        <v>2</v>
      </c>
      <c r="GK163">
        <v>2</v>
      </c>
      <c r="GL163" t="s">
        <v>432</v>
      </c>
      <c r="GM163">
        <v>3.1021</v>
      </c>
      <c r="GN163">
        <v>2.75797</v>
      </c>
      <c r="GO163">
        <v>0.0291521</v>
      </c>
      <c r="GP163">
        <v>0.0233681</v>
      </c>
      <c r="GQ163">
        <v>0.093071</v>
      </c>
      <c r="GR163">
        <v>0.0879885</v>
      </c>
      <c r="GS163">
        <v>24798.5</v>
      </c>
      <c r="GT163">
        <v>24543.1</v>
      </c>
      <c r="GU163">
        <v>26105.3</v>
      </c>
      <c r="GV163">
        <v>25489.4</v>
      </c>
      <c r="GW163">
        <v>37993.4</v>
      </c>
      <c r="GX163">
        <v>35211.1</v>
      </c>
      <c r="GY163">
        <v>45651.4</v>
      </c>
      <c r="GZ163">
        <v>41783.1</v>
      </c>
      <c r="HA163">
        <v>1.83625</v>
      </c>
      <c r="HB163">
        <v>1.73057</v>
      </c>
      <c r="HC163">
        <v>-0.0140294</v>
      </c>
      <c r="HD163">
        <v>0</v>
      </c>
      <c r="HE163">
        <v>28.1752</v>
      </c>
      <c r="HF163">
        <v>999.9</v>
      </c>
      <c r="HG163">
        <v>35.1</v>
      </c>
      <c r="HH163">
        <v>41.3</v>
      </c>
      <c r="HI163">
        <v>30.8986</v>
      </c>
      <c r="HJ163">
        <v>62.3776</v>
      </c>
      <c r="HK163">
        <v>27.5401</v>
      </c>
      <c r="HL163">
        <v>1</v>
      </c>
      <c r="HM163">
        <v>0.560188</v>
      </c>
      <c r="HN163">
        <v>4.85608</v>
      </c>
      <c r="HO163">
        <v>20.2384</v>
      </c>
      <c r="HP163">
        <v>5.21055</v>
      </c>
      <c r="HQ163">
        <v>11.986</v>
      </c>
      <c r="HR163">
        <v>4.96285</v>
      </c>
      <c r="HS163">
        <v>3.27405</v>
      </c>
      <c r="HT163">
        <v>9999</v>
      </c>
      <c r="HU163">
        <v>9999</v>
      </c>
      <c r="HV163">
        <v>9999</v>
      </c>
      <c r="HW163">
        <v>63.1</v>
      </c>
      <c r="HX163">
        <v>1.86399</v>
      </c>
      <c r="HY163">
        <v>1.8602</v>
      </c>
      <c r="HZ163">
        <v>1.85852</v>
      </c>
      <c r="IA163">
        <v>1.85989</v>
      </c>
      <c r="IB163">
        <v>1.85988</v>
      </c>
      <c r="IC163">
        <v>1.85839</v>
      </c>
      <c r="ID163">
        <v>1.85748</v>
      </c>
      <c r="IE163">
        <v>1.8524</v>
      </c>
      <c r="IF163">
        <v>0</v>
      </c>
      <c r="IG163">
        <v>0</v>
      </c>
      <c r="IH163">
        <v>0</v>
      </c>
      <c r="II163">
        <v>0</v>
      </c>
      <c r="IJ163" t="s">
        <v>433</v>
      </c>
      <c r="IK163" t="s">
        <v>434</v>
      </c>
      <c r="IL163" t="s">
        <v>435</v>
      </c>
      <c r="IM163" t="s">
        <v>435</v>
      </c>
      <c r="IN163" t="s">
        <v>435</v>
      </c>
      <c r="IO163" t="s">
        <v>435</v>
      </c>
      <c r="IP163">
        <v>0</v>
      </c>
      <c r="IQ163">
        <v>100</v>
      </c>
      <c r="IR163">
        <v>100</v>
      </c>
      <c r="IS163">
        <v>-1.093</v>
      </c>
      <c r="IT163">
        <v>-0.419</v>
      </c>
      <c r="IU163">
        <v>-0.978965299820194</v>
      </c>
      <c r="IV163">
        <v>-0.0009990091014681097</v>
      </c>
      <c r="IW163">
        <v>2.104149348677739E-07</v>
      </c>
      <c r="IX163">
        <v>-7.744919442628664E-11</v>
      </c>
      <c r="IY163">
        <v>-0.2997322961878402</v>
      </c>
      <c r="IZ163">
        <v>-0.02716134682049196</v>
      </c>
      <c r="JA163">
        <v>0.00140419417660109</v>
      </c>
      <c r="JB163">
        <v>-1.682636133130545E-05</v>
      </c>
      <c r="JC163">
        <v>3</v>
      </c>
      <c r="JD163">
        <v>2001</v>
      </c>
      <c r="JE163">
        <v>1</v>
      </c>
      <c r="JF163">
        <v>25</v>
      </c>
      <c r="JG163">
        <v>-1204.1</v>
      </c>
      <c r="JH163">
        <v>-1204.3</v>
      </c>
      <c r="JI163">
        <v>0.340576</v>
      </c>
      <c r="JJ163">
        <v>2.71362</v>
      </c>
      <c r="JK163">
        <v>1.49658</v>
      </c>
      <c r="JL163">
        <v>2.38647</v>
      </c>
      <c r="JM163">
        <v>1.54907</v>
      </c>
      <c r="JN163">
        <v>2.42065</v>
      </c>
      <c r="JO163">
        <v>44.14</v>
      </c>
      <c r="JP163">
        <v>13.738</v>
      </c>
      <c r="JQ163">
        <v>18</v>
      </c>
      <c r="JR163">
        <v>497.572</v>
      </c>
      <c r="JS163">
        <v>443.434</v>
      </c>
      <c r="JT163">
        <v>22.4917</v>
      </c>
      <c r="JU163">
        <v>33.8661</v>
      </c>
      <c r="JV163">
        <v>29.9995</v>
      </c>
      <c r="JW163">
        <v>33.8812</v>
      </c>
      <c r="JX163">
        <v>33.8154</v>
      </c>
      <c r="JY163">
        <v>6.83123</v>
      </c>
      <c r="JZ163">
        <v>37.675</v>
      </c>
      <c r="KA163">
        <v>0</v>
      </c>
      <c r="KB163">
        <v>22.5367</v>
      </c>
      <c r="KC163">
        <v>67.7467</v>
      </c>
      <c r="KD163">
        <v>18.0585</v>
      </c>
      <c r="KE163">
        <v>99.7607</v>
      </c>
      <c r="KF163">
        <v>99.40519999999999</v>
      </c>
    </row>
    <row r="164" spans="1:292">
      <c r="A164">
        <v>144</v>
      </c>
      <c r="B164">
        <v>1686165396.1</v>
      </c>
      <c r="C164">
        <v>5030.599999904633</v>
      </c>
      <c r="D164" t="s">
        <v>722</v>
      </c>
      <c r="E164" t="s">
        <v>723</v>
      </c>
      <c r="F164">
        <v>5</v>
      </c>
      <c r="G164" t="s">
        <v>679</v>
      </c>
      <c r="H164">
        <v>1686165388.6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K164*DK164*100.0/(AV164*EE164),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K164*DK164*100.0/(AV164*EE164),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87.65281223548936</v>
      </c>
      <c r="AJ164">
        <v>103.1202484848484</v>
      </c>
      <c r="AK164">
        <v>-3.364011908279234</v>
      </c>
      <c r="AL164">
        <v>66.69682277142016</v>
      </c>
      <c r="AM164">
        <f>(AO164 - AN164 + DX164*1E3/(8.314*(DZ164+273.15)) * AQ164/DW164 * AP164) * DW164/(100*DK164) * 1000/(1000 - AO164)</f>
        <v>0</v>
      </c>
      <c r="AN164">
        <v>18.01577178574105</v>
      </c>
      <c r="AO164">
        <v>19.22115212121212</v>
      </c>
      <c r="AP164">
        <v>7.13220665540404E-06</v>
      </c>
      <c r="AQ164">
        <v>103.8665153416574</v>
      </c>
      <c r="AR164">
        <v>0</v>
      </c>
      <c r="AS164">
        <v>0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429</v>
      </c>
      <c r="AX164" t="s">
        <v>429</v>
      </c>
      <c r="AY164">
        <v>0</v>
      </c>
      <c r="AZ164">
        <v>0</v>
      </c>
      <c r="BA164">
        <f>1-AY164/AZ164</f>
        <v>0</v>
      </c>
      <c r="BB164">
        <v>0</v>
      </c>
      <c r="BC164" t="s">
        <v>429</v>
      </c>
      <c r="BD164" t="s">
        <v>429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429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1.65</v>
      </c>
      <c r="DL164">
        <v>0.5</v>
      </c>
      <c r="DM164" t="s">
        <v>430</v>
      </c>
      <c r="DN164">
        <v>2</v>
      </c>
      <c r="DO164" t="b">
        <v>1</v>
      </c>
      <c r="DP164">
        <v>1686165388.6</v>
      </c>
      <c r="DQ164">
        <v>124.1206296296296</v>
      </c>
      <c r="DR164">
        <v>101.1088148148148</v>
      </c>
      <c r="DS164">
        <v>19.21121851851852</v>
      </c>
      <c r="DT164">
        <v>18.01414444444444</v>
      </c>
      <c r="DU164">
        <v>125.2215185185185</v>
      </c>
      <c r="DV164">
        <v>19.63031111111111</v>
      </c>
      <c r="DW164">
        <v>500.0282962962963</v>
      </c>
      <c r="DX164">
        <v>90.23377407407408</v>
      </c>
      <c r="DY164">
        <v>0.1000711851851852</v>
      </c>
      <c r="DZ164">
        <v>26.95772222222222</v>
      </c>
      <c r="EA164">
        <v>27.94957037037037</v>
      </c>
      <c r="EB164">
        <v>999.9000000000001</v>
      </c>
      <c r="EC164">
        <v>0</v>
      </c>
      <c r="ED164">
        <v>0</v>
      </c>
      <c r="EE164">
        <v>9998.935185185184</v>
      </c>
      <c r="EF164">
        <v>0</v>
      </c>
      <c r="EG164">
        <v>1141.681481481481</v>
      </c>
      <c r="EH164">
        <v>23.01178888888889</v>
      </c>
      <c r="EI164">
        <v>126.5518148148148</v>
      </c>
      <c r="EJ164">
        <v>102.9636222222222</v>
      </c>
      <c r="EK164">
        <v>1.197077037037037</v>
      </c>
      <c r="EL164">
        <v>101.1088148148148</v>
      </c>
      <c r="EM164">
        <v>18.01414444444444</v>
      </c>
      <c r="EN164">
        <v>1.733499259259259</v>
      </c>
      <c r="EO164">
        <v>1.625484074074074</v>
      </c>
      <c r="EP164">
        <v>15.19970740740741</v>
      </c>
      <c r="EQ164">
        <v>14.20252592592593</v>
      </c>
      <c r="ER164">
        <v>2000.001851851852</v>
      </c>
      <c r="ES164">
        <v>0.980001</v>
      </c>
      <c r="ET164">
        <v>0.0199987</v>
      </c>
      <c r="EU164">
        <v>0</v>
      </c>
      <c r="EV164">
        <v>259.8395925925926</v>
      </c>
      <c r="EW164">
        <v>5.00078</v>
      </c>
      <c r="EX164">
        <v>8392.993703703703</v>
      </c>
      <c r="EY164">
        <v>16379.64074074074</v>
      </c>
      <c r="EZ164">
        <v>42.96737037037036</v>
      </c>
      <c r="FA164">
        <v>44.42781481481479</v>
      </c>
      <c r="FB164">
        <v>43.66640740740741</v>
      </c>
      <c r="FC164">
        <v>43.70588888888889</v>
      </c>
      <c r="FD164">
        <v>43.70581481481481</v>
      </c>
      <c r="FE164">
        <v>1955.101851851852</v>
      </c>
      <c r="FF164">
        <v>39.9</v>
      </c>
      <c r="FG164">
        <v>0</v>
      </c>
      <c r="FH164">
        <v>1686165396.2</v>
      </c>
      <c r="FI164">
        <v>0</v>
      </c>
      <c r="FJ164">
        <v>83.84110585414969</v>
      </c>
      <c r="FK164">
        <v>0.9210482324716477</v>
      </c>
      <c r="FL164">
        <v>-99.56564277431382</v>
      </c>
      <c r="FM164">
        <v>28668.98658886705</v>
      </c>
      <c r="FN164">
        <v>15</v>
      </c>
      <c r="FO164">
        <v>1686237652.1</v>
      </c>
      <c r="FP164" t="s">
        <v>431</v>
      </c>
      <c r="FQ164">
        <v>1686237637.6</v>
      </c>
      <c r="FR164">
        <v>1686237652.1</v>
      </c>
      <c r="FS164">
        <v>1</v>
      </c>
      <c r="FT164">
        <v>0.184</v>
      </c>
      <c r="FU164">
        <v>-0.079</v>
      </c>
      <c r="FV164">
        <v>-1.228</v>
      </c>
      <c r="FW164">
        <v>-0.379</v>
      </c>
      <c r="FX164">
        <v>962</v>
      </c>
      <c r="FY164">
        <v>1</v>
      </c>
      <c r="FZ164">
        <v>0.05</v>
      </c>
      <c r="GA164">
        <v>0.15</v>
      </c>
      <c r="GB164">
        <v>-4.545060152231236</v>
      </c>
      <c r="GC164">
        <v>-0.01915082003758101</v>
      </c>
      <c r="GD164">
        <v>34.30926910222253</v>
      </c>
      <c r="GE164">
        <v>1</v>
      </c>
      <c r="GF164">
        <v>0.962846303567788</v>
      </c>
      <c r="GG164">
        <v>0.003263760283281955</v>
      </c>
      <c r="GH164">
        <v>0.6712284089352832</v>
      </c>
      <c r="GI164">
        <v>1</v>
      </c>
      <c r="GJ164">
        <v>2</v>
      </c>
      <c r="GK164">
        <v>2</v>
      </c>
      <c r="GL164" t="s">
        <v>432</v>
      </c>
      <c r="GM164">
        <v>3.10192</v>
      </c>
      <c r="GN164">
        <v>2.75787</v>
      </c>
      <c r="GO164">
        <v>0.0252741</v>
      </c>
      <c r="GP164">
        <v>0.0193296</v>
      </c>
      <c r="GQ164">
        <v>0.0930851</v>
      </c>
      <c r="GR164">
        <v>0.08798110000000001</v>
      </c>
      <c r="GS164">
        <v>24897.6</v>
      </c>
      <c r="GT164">
        <v>24644.6</v>
      </c>
      <c r="GU164">
        <v>26105.5</v>
      </c>
      <c r="GV164">
        <v>25489.6</v>
      </c>
      <c r="GW164">
        <v>37992.7</v>
      </c>
      <c r="GX164">
        <v>35210.9</v>
      </c>
      <c r="GY164">
        <v>45651.7</v>
      </c>
      <c r="GZ164">
        <v>41783</v>
      </c>
      <c r="HA164">
        <v>1.83575</v>
      </c>
      <c r="HB164">
        <v>1.73078</v>
      </c>
      <c r="HC164">
        <v>-0.0138506</v>
      </c>
      <c r="HD164">
        <v>0</v>
      </c>
      <c r="HE164">
        <v>28.1656</v>
      </c>
      <c r="HF164">
        <v>999.9</v>
      </c>
      <c r="HG164">
        <v>35.1</v>
      </c>
      <c r="HH164">
        <v>41.3</v>
      </c>
      <c r="HI164">
        <v>30.9049</v>
      </c>
      <c r="HJ164">
        <v>62.2976</v>
      </c>
      <c r="HK164">
        <v>27.6883</v>
      </c>
      <c r="HL164">
        <v>1</v>
      </c>
      <c r="HM164">
        <v>0.559553</v>
      </c>
      <c r="HN164">
        <v>4.7903</v>
      </c>
      <c r="HO164">
        <v>20.2398</v>
      </c>
      <c r="HP164">
        <v>5.2083</v>
      </c>
      <c r="HQ164">
        <v>11.986</v>
      </c>
      <c r="HR164">
        <v>4.96215</v>
      </c>
      <c r="HS164">
        <v>3.27375</v>
      </c>
      <c r="HT164">
        <v>9999</v>
      </c>
      <c r="HU164">
        <v>9999</v>
      </c>
      <c r="HV164">
        <v>9999</v>
      </c>
      <c r="HW164">
        <v>63.1</v>
      </c>
      <c r="HX164">
        <v>1.86396</v>
      </c>
      <c r="HY164">
        <v>1.8602</v>
      </c>
      <c r="HZ164">
        <v>1.85852</v>
      </c>
      <c r="IA164">
        <v>1.85989</v>
      </c>
      <c r="IB164">
        <v>1.85986</v>
      </c>
      <c r="IC164">
        <v>1.8584</v>
      </c>
      <c r="ID164">
        <v>1.85748</v>
      </c>
      <c r="IE164">
        <v>1.8524</v>
      </c>
      <c r="IF164">
        <v>0</v>
      </c>
      <c r="IG164">
        <v>0</v>
      </c>
      <c r="IH164">
        <v>0</v>
      </c>
      <c r="II164">
        <v>0</v>
      </c>
      <c r="IJ164" t="s">
        <v>433</v>
      </c>
      <c r="IK164" t="s">
        <v>434</v>
      </c>
      <c r="IL164" t="s">
        <v>435</v>
      </c>
      <c r="IM164" t="s">
        <v>435</v>
      </c>
      <c r="IN164" t="s">
        <v>435</v>
      </c>
      <c r="IO164" t="s">
        <v>435</v>
      </c>
      <c r="IP164">
        <v>0</v>
      </c>
      <c r="IQ164">
        <v>100</v>
      </c>
      <c r="IR164">
        <v>100</v>
      </c>
      <c r="IS164">
        <v>-1.078</v>
      </c>
      <c r="IT164">
        <v>-0.419</v>
      </c>
      <c r="IU164">
        <v>-0.978965299820194</v>
      </c>
      <c r="IV164">
        <v>-0.0009990091014681097</v>
      </c>
      <c r="IW164">
        <v>2.104149348677739E-07</v>
      </c>
      <c r="IX164">
        <v>-7.744919442628664E-11</v>
      </c>
      <c r="IY164">
        <v>-0.2997322961878402</v>
      </c>
      <c r="IZ164">
        <v>-0.02716134682049196</v>
      </c>
      <c r="JA164">
        <v>0.00140419417660109</v>
      </c>
      <c r="JB164">
        <v>-1.682636133130545E-05</v>
      </c>
      <c r="JC164">
        <v>3</v>
      </c>
      <c r="JD164">
        <v>2001</v>
      </c>
      <c r="JE164">
        <v>1</v>
      </c>
      <c r="JF164">
        <v>25</v>
      </c>
      <c r="JG164">
        <v>-1204</v>
      </c>
      <c r="JH164">
        <v>-1204.3</v>
      </c>
      <c r="JI164">
        <v>0.302734</v>
      </c>
      <c r="JJ164">
        <v>2.70508</v>
      </c>
      <c r="JK164">
        <v>1.49658</v>
      </c>
      <c r="JL164">
        <v>2.38647</v>
      </c>
      <c r="JM164">
        <v>1.54785</v>
      </c>
      <c r="JN164">
        <v>2.46826</v>
      </c>
      <c r="JO164">
        <v>44.14</v>
      </c>
      <c r="JP164">
        <v>13.7468</v>
      </c>
      <c r="JQ164">
        <v>18</v>
      </c>
      <c r="JR164">
        <v>497.265</v>
      </c>
      <c r="JS164">
        <v>443.559</v>
      </c>
      <c r="JT164">
        <v>22.5271</v>
      </c>
      <c r="JU164">
        <v>33.8656</v>
      </c>
      <c r="JV164">
        <v>29.9995</v>
      </c>
      <c r="JW164">
        <v>33.8812</v>
      </c>
      <c r="JX164">
        <v>33.8154</v>
      </c>
      <c r="JY164">
        <v>6.00749</v>
      </c>
      <c r="JZ164">
        <v>37.675</v>
      </c>
      <c r="KA164">
        <v>0</v>
      </c>
      <c r="KB164">
        <v>22.579</v>
      </c>
      <c r="KC164">
        <v>47.4088</v>
      </c>
      <c r="KD164">
        <v>18.0585</v>
      </c>
      <c r="KE164">
        <v>99.76139999999999</v>
      </c>
      <c r="KF164">
        <v>99.4053</v>
      </c>
    </row>
    <row r="165" spans="1:292">
      <c r="A165">
        <v>145</v>
      </c>
      <c r="B165">
        <v>1686165401.1</v>
      </c>
      <c r="C165">
        <v>5035.599999904633</v>
      </c>
      <c r="D165" t="s">
        <v>724</v>
      </c>
      <c r="E165" t="s">
        <v>725</v>
      </c>
      <c r="F165">
        <v>5</v>
      </c>
      <c r="G165" t="s">
        <v>679</v>
      </c>
      <c r="H165">
        <v>1686165393.314285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K165*DK165*100.0/(AV165*EE165),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K165*DK165*100.0/(AV165*EE165),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71.04213214750683</v>
      </c>
      <c r="AJ165">
        <v>86.5221806060606</v>
      </c>
      <c r="AK165">
        <v>-3.308154330471547</v>
      </c>
      <c r="AL165">
        <v>66.69682277142016</v>
      </c>
      <c r="AM165">
        <f>(AO165 - AN165 + DX165*1E3/(8.314*(DZ165+273.15)) * AQ165/DW165 * AP165) * DW165/(100*DK165) * 1000/(1000 - AO165)</f>
        <v>0</v>
      </c>
      <c r="AN165">
        <v>18.0132725471671</v>
      </c>
      <c r="AO165">
        <v>19.22190787878788</v>
      </c>
      <c r="AP165">
        <v>3.111071280286972E-07</v>
      </c>
      <c r="AQ165">
        <v>103.8665153416574</v>
      </c>
      <c r="AR165">
        <v>0</v>
      </c>
      <c r="AS165">
        <v>0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429</v>
      </c>
      <c r="AX165" t="s">
        <v>429</v>
      </c>
      <c r="AY165">
        <v>0</v>
      </c>
      <c r="AZ165">
        <v>0</v>
      </c>
      <c r="BA165">
        <f>1-AY165/AZ165</f>
        <v>0</v>
      </c>
      <c r="BB165">
        <v>0</v>
      </c>
      <c r="BC165" t="s">
        <v>429</v>
      </c>
      <c r="BD165" t="s">
        <v>429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429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1.65</v>
      </c>
      <c r="DL165">
        <v>0.5</v>
      </c>
      <c r="DM165" t="s">
        <v>430</v>
      </c>
      <c r="DN165">
        <v>2</v>
      </c>
      <c r="DO165" t="b">
        <v>1</v>
      </c>
      <c r="DP165">
        <v>1686165393.314285</v>
      </c>
      <c r="DQ165">
        <v>108.6880714285714</v>
      </c>
      <c r="DR165">
        <v>85.43141428571433</v>
      </c>
      <c r="DS165">
        <v>19.21746071428571</v>
      </c>
      <c r="DT165">
        <v>18.01556071428572</v>
      </c>
      <c r="DU165">
        <v>109.7742464285714</v>
      </c>
      <c r="DV165">
        <v>19.63650357142857</v>
      </c>
      <c r="DW165">
        <v>500.0397857142856</v>
      </c>
      <c r="DX165">
        <v>90.23405357142857</v>
      </c>
      <c r="DY165">
        <v>0.1000057892857143</v>
      </c>
      <c r="DZ165">
        <v>26.953325</v>
      </c>
      <c r="EA165">
        <v>27.94846071428572</v>
      </c>
      <c r="EB165">
        <v>999.9000000000002</v>
      </c>
      <c r="EC165">
        <v>0</v>
      </c>
      <c r="ED165">
        <v>0</v>
      </c>
      <c r="EE165">
        <v>9998.927857142857</v>
      </c>
      <c r="EF165">
        <v>0</v>
      </c>
      <c r="EG165">
        <v>1146.533928571429</v>
      </c>
      <c r="EH165">
        <v>23.25661071428571</v>
      </c>
      <c r="EI165">
        <v>110.81765</v>
      </c>
      <c r="EJ165">
        <v>86.99878571428572</v>
      </c>
      <c r="EK165">
        <v>1.201907142857143</v>
      </c>
      <c r="EL165">
        <v>85.43141428571433</v>
      </c>
      <c r="EM165">
        <v>18.01556071428572</v>
      </c>
      <c r="EN165">
        <v>1.734068928571428</v>
      </c>
      <c r="EO165">
        <v>1.625616785714286</v>
      </c>
      <c r="EP165">
        <v>15.20481785714286</v>
      </c>
      <c r="EQ165">
        <v>14.20378571428572</v>
      </c>
      <c r="ER165">
        <v>1999.971428571429</v>
      </c>
      <c r="ES165">
        <v>0.9800006428571429</v>
      </c>
      <c r="ET165">
        <v>0.01999906071428571</v>
      </c>
      <c r="EU165">
        <v>0</v>
      </c>
      <c r="EV165">
        <v>260.2889642857143</v>
      </c>
      <c r="EW165">
        <v>5.00078</v>
      </c>
      <c r="EX165">
        <v>8409.359642857144</v>
      </c>
      <c r="EY165">
        <v>16379.4</v>
      </c>
      <c r="EZ165">
        <v>42.97075</v>
      </c>
      <c r="FA165">
        <v>44.42592857142855</v>
      </c>
      <c r="FB165">
        <v>43.69171428571428</v>
      </c>
      <c r="FC165">
        <v>43.69635714285715</v>
      </c>
      <c r="FD165">
        <v>43.73414285714285</v>
      </c>
      <c r="FE165">
        <v>1955.071428571429</v>
      </c>
      <c r="FF165">
        <v>39.9</v>
      </c>
      <c r="FG165">
        <v>0</v>
      </c>
      <c r="FH165">
        <v>1686165401.6</v>
      </c>
      <c r="FI165">
        <v>0</v>
      </c>
      <c r="FJ165">
        <v>83.91746006901178</v>
      </c>
      <c r="FK165">
        <v>0.9216738267143083</v>
      </c>
      <c r="FL165">
        <v>-99.64163763734085</v>
      </c>
      <c r="FM165">
        <v>28660.2562126905</v>
      </c>
      <c r="FN165">
        <v>15</v>
      </c>
      <c r="FO165">
        <v>1686237652.1</v>
      </c>
      <c r="FP165" t="s">
        <v>431</v>
      </c>
      <c r="FQ165">
        <v>1686237637.6</v>
      </c>
      <c r="FR165">
        <v>1686237652.1</v>
      </c>
      <c r="FS165">
        <v>1</v>
      </c>
      <c r="FT165">
        <v>0.184</v>
      </c>
      <c r="FU165">
        <v>-0.079</v>
      </c>
      <c r="FV165">
        <v>-1.228</v>
      </c>
      <c r="FW165">
        <v>-0.379</v>
      </c>
      <c r="FX165">
        <v>962</v>
      </c>
      <c r="FY165">
        <v>1</v>
      </c>
      <c r="FZ165">
        <v>0.05</v>
      </c>
      <c r="GA165">
        <v>0.15</v>
      </c>
      <c r="GB165">
        <v>-4.531664773059684</v>
      </c>
      <c r="GC165">
        <v>-0.01892683645263029</v>
      </c>
      <c r="GD165">
        <v>34.30653417150971</v>
      </c>
      <c r="GE165">
        <v>1</v>
      </c>
      <c r="GF165">
        <v>0.9629637104109764</v>
      </c>
      <c r="GG165">
        <v>0.00326310258586798</v>
      </c>
      <c r="GH165">
        <v>0.67108940162987</v>
      </c>
      <c r="GI165">
        <v>1</v>
      </c>
      <c r="GJ165">
        <v>2</v>
      </c>
      <c r="GK165">
        <v>2</v>
      </c>
      <c r="GL165" t="s">
        <v>432</v>
      </c>
      <c r="GM165">
        <v>3.102</v>
      </c>
      <c r="GN165">
        <v>2.75784</v>
      </c>
      <c r="GO165">
        <v>0.0213632</v>
      </c>
      <c r="GP165">
        <v>0.015279</v>
      </c>
      <c r="GQ165">
        <v>0.09309050000000001</v>
      </c>
      <c r="GR165">
        <v>0.08797049999999999</v>
      </c>
      <c r="GS165">
        <v>24997.4</v>
      </c>
      <c r="GT165">
        <v>24746.5</v>
      </c>
      <c r="GU165">
        <v>26105.5</v>
      </c>
      <c r="GV165">
        <v>25489.9</v>
      </c>
      <c r="GW165">
        <v>37992</v>
      </c>
      <c r="GX165">
        <v>35210.9</v>
      </c>
      <c r="GY165">
        <v>45651.8</v>
      </c>
      <c r="GZ165">
        <v>41783.1</v>
      </c>
      <c r="HA165">
        <v>1.83582</v>
      </c>
      <c r="HB165">
        <v>1.7306</v>
      </c>
      <c r="HC165">
        <v>-0.0125989</v>
      </c>
      <c r="HD165">
        <v>0</v>
      </c>
      <c r="HE165">
        <v>28.155</v>
      </c>
      <c r="HF165">
        <v>999.9</v>
      </c>
      <c r="HG165">
        <v>35.1</v>
      </c>
      <c r="HH165">
        <v>41.3</v>
      </c>
      <c r="HI165">
        <v>30.9033</v>
      </c>
      <c r="HJ165">
        <v>62.1576</v>
      </c>
      <c r="HK165">
        <v>27.5881</v>
      </c>
      <c r="HL165">
        <v>1</v>
      </c>
      <c r="HM165">
        <v>0.558974</v>
      </c>
      <c r="HN165">
        <v>4.70404</v>
      </c>
      <c r="HO165">
        <v>20.243</v>
      </c>
      <c r="HP165">
        <v>5.211</v>
      </c>
      <c r="HQ165">
        <v>11.986</v>
      </c>
      <c r="HR165">
        <v>4.96275</v>
      </c>
      <c r="HS165">
        <v>3.2742</v>
      </c>
      <c r="HT165">
        <v>9999</v>
      </c>
      <c r="HU165">
        <v>9999</v>
      </c>
      <c r="HV165">
        <v>9999</v>
      </c>
      <c r="HW165">
        <v>63.1</v>
      </c>
      <c r="HX165">
        <v>1.86397</v>
      </c>
      <c r="HY165">
        <v>1.8602</v>
      </c>
      <c r="HZ165">
        <v>1.85852</v>
      </c>
      <c r="IA165">
        <v>1.85989</v>
      </c>
      <c r="IB165">
        <v>1.85984</v>
      </c>
      <c r="IC165">
        <v>1.85839</v>
      </c>
      <c r="ID165">
        <v>1.85747</v>
      </c>
      <c r="IE165">
        <v>1.85239</v>
      </c>
      <c r="IF165">
        <v>0</v>
      </c>
      <c r="IG165">
        <v>0</v>
      </c>
      <c r="IH165">
        <v>0</v>
      </c>
      <c r="II165">
        <v>0</v>
      </c>
      <c r="IJ165" t="s">
        <v>433</v>
      </c>
      <c r="IK165" t="s">
        <v>434</v>
      </c>
      <c r="IL165" t="s">
        <v>435</v>
      </c>
      <c r="IM165" t="s">
        <v>435</v>
      </c>
      <c r="IN165" t="s">
        <v>435</v>
      </c>
      <c r="IO165" t="s">
        <v>435</v>
      </c>
      <c r="IP165">
        <v>0</v>
      </c>
      <c r="IQ165">
        <v>100</v>
      </c>
      <c r="IR165">
        <v>100</v>
      </c>
      <c r="IS165">
        <v>-1.062</v>
      </c>
      <c r="IT165">
        <v>-0.419</v>
      </c>
      <c r="IU165">
        <v>-0.978965299820194</v>
      </c>
      <c r="IV165">
        <v>-0.0009990091014681097</v>
      </c>
      <c r="IW165">
        <v>2.104149348677739E-07</v>
      </c>
      <c r="IX165">
        <v>-7.744919442628664E-11</v>
      </c>
      <c r="IY165">
        <v>-0.2997322961878402</v>
      </c>
      <c r="IZ165">
        <v>-0.02716134682049196</v>
      </c>
      <c r="JA165">
        <v>0.00140419417660109</v>
      </c>
      <c r="JB165">
        <v>-1.682636133130545E-05</v>
      </c>
      <c r="JC165">
        <v>3</v>
      </c>
      <c r="JD165">
        <v>2001</v>
      </c>
      <c r="JE165">
        <v>1</v>
      </c>
      <c r="JF165">
        <v>25</v>
      </c>
      <c r="JG165">
        <v>-1203.9</v>
      </c>
      <c r="JH165">
        <v>-1204.2</v>
      </c>
      <c r="JI165">
        <v>0.258789</v>
      </c>
      <c r="JJ165">
        <v>2.71851</v>
      </c>
      <c r="JK165">
        <v>1.49658</v>
      </c>
      <c r="JL165">
        <v>2.38647</v>
      </c>
      <c r="JM165">
        <v>1.54907</v>
      </c>
      <c r="JN165">
        <v>2.40479</v>
      </c>
      <c r="JO165">
        <v>44.14</v>
      </c>
      <c r="JP165">
        <v>13.738</v>
      </c>
      <c r="JQ165">
        <v>18</v>
      </c>
      <c r="JR165">
        <v>497.295</v>
      </c>
      <c r="JS165">
        <v>443.45</v>
      </c>
      <c r="JT165">
        <v>22.5675</v>
      </c>
      <c r="JU165">
        <v>33.863</v>
      </c>
      <c r="JV165">
        <v>29.9995</v>
      </c>
      <c r="JW165">
        <v>33.8789</v>
      </c>
      <c r="JX165">
        <v>33.8154</v>
      </c>
      <c r="JY165">
        <v>5.22176</v>
      </c>
      <c r="JZ165">
        <v>37.675</v>
      </c>
      <c r="KA165">
        <v>0</v>
      </c>
      <c r="KB165">
        <v>22.6113</v>
      </c>
      <c r="KC165">
        <v>33.8729</v>
      </c>
      <c r="KD165">
        <v>18.0585</v>
      </c>
      <c r="KE165">
        <v>99.7617</v>
      </c>
      <c r="KF165">
        <v>99.40600000000001</v>
      </c>
    </row>
    <row r="166" spans="1:292">
      <c r="A166">
        <v>146</v>
      </c>
      <c r="B166">
        <v>1686165498.1</v>
      </c>
      <c r="C166">
        <v>5132.599999904633</v>
      </c>
      <c r="D166" t="s">
        <v>726</v>
      </c>
      <c r="E166" t="s">
        <v>727</v>
      </c>
      <c r="F166">
        <v>5</v>
      </c>
      <c r="G166" t="s">
        <v>679</v>
      </c>
      <c r="H166">
        <v>1686165490.099999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K166*DK166*100.0/(AV166*EE166),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K166*DK166*100.0/(AV166*EE166),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427.6332530124844</v>
      </c>
      <c r="AJ166">
        <v>421.9248545454543</v>
      </c>
      <c r="AK166">
        <v>0.0009340269355321877</v>
      </c>
      <c r="AL166">
        <v>66.69682277142016</v>
      </c>
      <c r="AM166">
        <f>(AO166 - AN166 + DX166*1E3/(8.314*(DZ166+273.15)) * AQ166/DW166 * AP166) * DW166/(100*DK166) * 1000/(1000 - AO166)</f>
        <v>0</v>
      </c>
      <c r="AN166">
        <v>18.08574538983238</v>
      </c>
      <c r="AO166">
        <v>19.2605496969697</v>
      </c>
      <c r="AP166">
        <v>-1.272781414828532E-05</v>
      </c>
      <c r="AQ166">
        <v>103.8665153416574</v>
      </c>
      <c r="AR166">
        <v>0</v>
      </c>
      <c r="AS166">
        <v>0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429</v>
      </c>
      <c r="AX166" t="s">
        <v>429</v>
      </c>
      <c r="AY166">
        <v>0</v>
      </c>
      <c r="AZ166">
        <v>0</v>
      </c>
      <c r="BA166">
        <f>1-AY166/AZ166</f>
        <v>0</v>
      </c>
      <c r="BB166">
        <v>0</v>
      </c>
      <c r="BC166" t="s">
        <v>429</v>
      </c>
      <c r="BD166" t="s">
        <v>429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429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1.65</v>
      </c>
      <c r="DL166">
        <v>0.5</v>
      </c>
      <c r="DM166" t="s">
        <v>430</v>
      </c>
      <c r="DN166">
        <v>2</v>
      </c>
      <c r="DO166" t="b">
        <v>1</v>
      </c>
      <c r="DP166">
        <v>1686165490.099999</v>
      </c>
      <c r="DQ166">
        <v>413.7819354838709</v>
      </c>
      <c r="DR166">
        <v>419.9143870967742</v>
      </c>
      <c r="DS166">
        <v>19.26354838709677</v>
      </c>
      <c r="DT166">
        <v>18.08594193548387</v>
      </c>
      <c r="DU166">
        <v>415.1449032258064</v>
      </c>
      <c r="DV166">
        <v>19.68221290322581</v>
      </c>
      <c r="DW166">
        <v>499.9851612903225</v>
      </c>
      <c r="DX166">
        <v>90.22916451612902</v>
      </c>
      <c r="DY166">
        <v>0.09989869354838708</v>
      </c>
      <c r="DZ166">
        <v>26.97439032258065</v>
      </c>
      <c r="EA166">
        <v>27.98276451612903</v>
      </c>
      <c r="EB166">
        <v>999.9000000000003</v>
      </c>
      <c r="EC166">
        <v>0</v>
      </c>
      <c r="ED166">
        <v>0</v>
      </c>
      <c r="EE166">
        <v>10001.89193548387</v>
      </c>
      <c r="EF166">
        <v>0</v>
      </c>
      <c r="EG166">
        <v>937.6299354838708</v>
      </c>
      <c r="EH166">
        <v>-6.132447741935485</v>
      </c>
      <c r="EI166">
        <v>421.9093870967742</v>
      </c>
      <c r="EJ166">
        <v>427.6487419354839</v>
      </c>
      <c r="EK166">
        <v>1.177610322580645</v>
      </c>
      <c r="EL166">
        <v>419.9143870967742</v>
      </c>
      <c r="EM166">
        <v>18.08594193548387</v>
      </c>
      <c r="EN166">
        <v>1.738134516129032</v>
      </c>
      <c r="EO166">
        <v>1.63188064516129</v>
      </c>
      <c r="EP166">
        <v>15.24126129032258</v>
      </c>
      <c r="EQ166">
        <v>14.26318064516129</v>
      </c>
      <c r="ER166">
        <v>2000.003548387096</v>
      </c>
      <c r="ES166">
        <v>0.9800018387096773</v>
      </c>
      <c r="ET166">
        <v>0.01999786129032257</v>
      </c>
      <c r="EU166">
        <v>0</v>
      </c>
      <c r="EV166">
        <v>252.9230967741936</v>
      </c>
      <c r="EW166">
        <v>5.000779999999999</v>
      </c>
      <c r="EX166">
        <v>7905.431290322582</v>
      </c>
      <c r="EY166">
        <v>16379.66774193548</v>
      </c>
      <c r="EZ166">
        <v>42.92322580645161</v>
      </c>
      <c r="FA166">
        <v>44.33841935483868</v>
      </c>
      <c r="FB166">
        <v>43.75187096774194</v>
      </c>
      <c r="FC166">
        <v>43.60461290322581</v>
      </c>
      <c r="FD166">
        <v>43.64893548387096</v>
      </c>
      <c r="FE166">
        <v>1955.103548387097</v>
      </c>
      <c r="FF166">
        <v>39.90000000000001</v>
      </c>
      <c r="FG166">
        <v>0</v>
      </c>
      <c r="FH166">
        <v>1686165498.8</v>
      </c>
      <c r="FI166">
        <v>0</v>
      </c>
      <c r="FJ166">
        <v>85.23068721704394</v>
      </c>
      <c r="FK166">
        <v>0.9317907469568957</v>
      </c>
      <c r="FL166">
        <v>-101.0220691495543</v>
      </c>
      <c r="FM166">
        <v>28501.88134601484</v>
      </c>
      <c r="FN166">
        <v>15</v>
      </c>
      <c r="FO166">
        <v>1686237652.1</v>
      </c>
      <c r="FP166" t="s">
        <v>431</v>
      </c>
      <c r="FQ166">
        <v>1686237637.6</v>
      </c>
      <c r="FR166">
        <v>1686237652.1</v>
      </c>
      <c r="FS166">
        <v>1</v>
      </c>
      <c r="FT166">
        <v>0.184</v>
      </c>
      <c r="FU166">
        <v>-0.079</v>
      </c>
      <c r="FV166">
        <v>-1.228</v>
      </c>
      <c r="FW166">
        <v>-0.379</v>
      </c>
      <c r="FX166">
        <v>962</v>
      </c>
      <c r="FY166">
        <v>1</v>
      </c>
      <c r="FZ166">
        <v>0.05</v>
      </c>
      <c r="GA166">
        <v>0.15</v>
      </c>
      <c r="GB166">
        <v>-4.726360696229045</v>
      </c>
      <c r="GC166">
        <v>-0.02171397624963958</v>
      </c>
      <c r="GD166">
        <v>34.55717964221043</v>
      </c>
      <c r="GE166">
        <v>1</v>
      </c>
      <c r="GF166">
        <v>0.964748217523529</v>
      </c>
      <c r="GG166">
        <v>0.003250947916570887</v>
      </c>
      <c r="GH166">
        <v>0.6688343626515536</v>
      </c>
      <c r="GI166">
        <v>1</v>
      </c>
      <c r="GJ166">
        <v>2</v>
      </c>
      <c r="GK166">
        <v>2</v>
      </c>
      <c r="GL166" t="s">
        <v>432</v>
      </c>
      <c r="GM166">
        <v>3.10186</v>
      </c>
      <c r="GN166">
        <v>2.75757</v>
      </c>
      <c r="GO166">
        <v>0.08592279999999999</v>
      </c>
      <c r="GP166">
        <v>0.0867159</v>
      </c>
      <c r="GQ166">
        <v>0.093218</v>
      </c>
      <c r="GR166">
        <v>0.088231</v>
      </c>
      <c r="GS166">
        <v>23350.7</v>
      </c>
      <c r="GT166">
        <v>22953.7</v>
      </c>
      <c r="GU166">
        <v>26106.1</v>
      </c>
      <c r="GV166">
        <v>25490.2</v>
      </c>
      <c r="GW166">
        <v>37995.3</v>
      </c>
      <c r="GX166">
        <v>35209.4</v>
      </c>
      <c r="GY166">
        <v>45652.8</v>
      </c>
      <c r="GZ166">
        <v>41783.8</v>
      </c>
      <c r="HA166">
        <v>1.83608</v>
      </c>
      <c r="HB166">
        <v>1.73218</v>
      </c>
      <c r="HC166">
        <v>-0.00432879</v>
      </c>
      <c r="HD166">
        <v>0</v>
      </c>
      <c r="HE166">
        <v>28.0431</v>
      </c>
      <c r="HF166">
        <v>999.9</v>
      </c>
      <c r="HG166">
        <v>35.1</v>
      </c>
      <c r="HH166">
        <v>41.3</v>
      </c>
      <c r="HI166">
        <v>30.9057</v>
      </c>
      <c r="HJ166">
        <v>62.3276</v>
      </c>
      <c r="HK166">
        <v>27.5681</v>
      </c>
      <c r="HL166">
        <v>1</v>
      </c>
      <c r="HM166">
        <v>0.5546489999999999</v>
      </c>
      <c r="HN166">
        <v>4.49011</v>
      </c>
      <c r="HO166">
        <v>20.2492</v>
      </c>
      <c r="HP166">
        <v>5.21415</v>
      </c>
      <c r="HQ166">
        <v>11.9857</v>
      </c>
      <c r="HR166">
        <v>4.96355</v>
      </c>
      <c r="HS166">
        <v>3.27483</v>
      </c>
      <c r="HT166">
        <v>9999</v>
      </c>
      <c r="HU166">
        <v>9999</v>
      </c>
      <c r="HV166">
        <v>9999</v>
      </c>
      <c r="HW166">
        <v>63.1</v>
      </c>
      <c r="HX166">
        <v>1.86395</v>
      </c>
      <c r="HY166">
        <v>1.8602</v>
      </c>
      <c r="HZ166">
        <v>1.85852</v>
      </c>
      <c r="IA166">
        <v>1.85989</v>
      </c>
      <c r="IB166">
        <v>1.85986</v>
      </c>
      <c r="IC166">
        <v>1.8584</v>
      </c>
      <c r="ID166">
        <v>1.85751</v>
      </c>
      <c r="IE166">
        <v>1.8524</v>
      </c>
      <c r="IF166">
        <v>0</v>
      </c>
      <c r="IG166">
        <v>0</v>
      </c>
      <c r="IH166">
        <v>0</v>
      </c>
      <c r="II166">
        <v>0</v>
      </c>
      <c r="IJ166" t="s">
        <v>433</v>
      </c>
      <c r="IK166" t="s">
        <v>434</v>
      </c>
      <c r="IL166" t="s">
        <v>435</v>
      </c>
      <c r="IM166" t="s">
        <v>435</v>
      </c>
      <c r="IN166" t="s">
        <v>435</v>
      </c>
      <c r="IO166" t="s">
        <v>435</v>
      </c>
      <c r="IP166">
        <v>0</v>
      </c>
      <c r="IQ166">
        <v>100</v>
      </c>
      <c r="IR166">
        <v>100</v>
      </c>
      <c r="IS166">
        <v>-1.363</v>
      </c>
      <c r="IT166">
        <v>-0.4187</v>
      </c>
      <c r="IU166">
        <v>-0.978965299820194</v>
      </c>
      <c r="IV166">
        <v>-0.0009990091014681097</v>
      </c>
      <c r="IW166">
        <v>2.104149348677739E-07</v>
      </c>
      <c r="IX166">
        <v>-7.744919442628664E-11</v>
      </c>
      <c r="IY166">
        <v>-0.2997322961878402</v>
      </c>
      <c r="IZ166">
        <v>-0.02716134682049196</v>
      </c>
      <c r="JA166">
        <v>0.00140419417660109</v>
      </c>
      <c r="JB166">
        <v>-1.682636133130545E-05</v>
      </c>
      <c r="JC166">
        <v>3</v>
      </c>
      <c r="JD166">
        <v>2001</v>
      </c>
      <c r="JE166">
        <v>1</v>
      </c>
      <c r="JF166">
        <v>25</v>
      </c>
      <c r="JG166">
        <v>-1202.3</v>
      </c>
      <c r="JH166">
        <v>-1202.6</v>
      </c>
      <c r="JI166">
        <v>1.13892</v>
      </c>
      <c r="JJ166">
        <v>2.67456</v>
      </c>
      <c r="JK166">
        <v>1.49658</v>
      </c>
      <c r="JL166">
        <v>2.38647</v>
      </c>
      <c r="JM166">
        <v>1.54907</v>
      </c>
      <c r="JN166">
        <v>2.40479</v>
      </c>
      <c r="JO166">
        <v>44.1677</v>
      </c>
      <c r="JP166">
        <v>13.738</v>
      </c>
      <c r="JQ166">
        <v>18</v>
      </c>
      <c r="JR166">
        <v>497.294</v>
      </c>
      <c r="JS166">
        <v>444.302</v>
      </c>
      <c r="JT166">
        <v>22.7987</v>
      </c>
      <c r="JU166">
        <v>33.8163</v>
      </c>
      <c r="JV166">
        <v>29.9987</v>
      </c>
      <c r="JW166">
        <v>33.8573</v>
      </c>
      <c r="JX166">
        <v>33.7956</v>
      </c>
      <c r="JY166">
        <v>22.994</v>
      </c>
      <c r="JZ166">
        <v>37.675</v>
      </c>
      <c r="KA166">
        <v>0</v>
      </c>
      <c r="KB166">
        <v>22.8365</v>
      </c>
      <c r="KC166">
        <v>426.714</v>
      </c>
      <c r="KD166">
        <v>18.0319</v>
      </c>
      <c r="KE166">
        <v>99.7638</v>
      </c>
      <c r="KF166">
        <v>99.4074</v>
      </c>
    </row>
    <row r="167" spans="1:292">
      <c r="A167">
        <v>147</v>
      </c>
      <c r="B167">
        <v>1686165503.1</v>
      </c>
      <c r="C167">
        <v>5137.599999904633</v>
      </c>
      <c r="D167" t="s">
        <v>728</v>
      </c>
      <c r="E167" t="s">
        <v>729</v>
      </c>
      <c r="F167">
        <v>5</v>
      </c>
      <c r="G167" t="s">
        <v>679</v>
      </c>
      <c r="H167">
        <v>1686165495.255172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K167*DK167*100.0/(AV167*EE167),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K167*DK167*100.0/(AV167*EE167),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427.6326253871075</v>
      </c>
      <c r="AJ167">
        <v>422.0067757575757</v>
      </c>
      <c r="AK167">
        <v>0.001740566756898216</v>
      </c>
      <c r="AL167">
        <v>66.69682277142016</v>
      </c>
      <c r="AM167">
        <f>(AO167 - AN167 + DX167*1E3/(8.314*(DZ167+273.15)) * AQ167/DW167 * AP167) * DW167/(100*DK167) * 1000/(1000 - AO167)</f>
        <v>0</v>
      </c>
      <c r="AN167">
        <v>18.08615490471928</v>
      </c>
      <c r="AO167">
        <v>19.25950060606061</v>
      </c>
      <c r="AP167">
        <v>-6.835762571160281E-06</v>
      </c>
      <c r="AQ167">
        <v>103.8665153416574</v>
      </c>
      <c r="AR167">
        <v>0</v>
      </c>
      <c r="AS167">
        <v>0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429</v>
      </c>
      <c r="AX167" t="s">
        <v>429</v>
      </c>
      <c r="AY167">
        <v>0</v>
      </c>
      <c r="AZ167">
        <v>0</v>
      </c>
      <c r="BA167">
        <f>1-AY167/AZ167</f>
        <v>0</v>
      </c>
      <c r="BB167">
        <v>0</v>
      </c>
      <c r="BC167" t="s">
        <v>429</v>
      </c>
      <c r="BD167" t="s">
        <v>429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429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1.65</v>
      </c>
      <c r="DL167">
        <v>0.5</v>
      </c>
      <c r="DM167" t="s">
        <v>430</v>
      </c>
      <c r="DN167">
        <v>2</v>
      </c>
      <c r="DO167" t="b">
        <v>1</v>
      </c>
      <c r="DP167">
        <v>1686165495.255172</v>
      </c>
      <c r="DQ167">
        <v>413.7954482758621</v>
      </c>
      <c r="DR167">
        <v>420.0520344827586</v>
      </c>
      <c r="DS167">
        <v>19.2616275862069</v>
      </c>
      <c r="DT167">
        <v>18.08628275862069</v>
      </c>
      <c r="DU167">
        <v>415.158448275862</v>
      </c>
      <c r="DV167">
        <v>19.6803</v>
      </c>
      <c r="DW167">
        <v>499.9505172413793</v>
      </c>
      <c r="DX167">
        <v>90.22852758620688</v>
      </c>
      <c r="DY167">
        <v>0.09984935862068964</v>
      </c>
      <c r="DZ167">
        <v>26.97016896551724</v>
      </c>
      <c r="EA167">
        <v>27.97752413793103</v>
      </c>
      <c r="EB167">
        <v>999.9000000000002</v>
      </c>
      <c r="EC167">
        <v>0</v>
      </c>
      <c r="ED167">
        <v>0</v>
      </c>
      <c r="EE167">
        <v>9999.632068965519</v>
      </c>
      <c r="EF167">
        <v>0</v>
      </c>
      <c r="EG167">
        <v>941.5823793103449</v>
      </c>
      <c r="EH167">
        <v>-6.256506206896552</v>
      </c>
      <c r="EI167">
        <v>421.922448275862</v>
      </c>
      <c r="EJ167">
        <v>427.7890689655173</v>
      </c>
      <c r="EK167">
        <v>1.175348620689655</v>
      </c>
      <c r="EL167">
        <v>420.0520344827586</v>
      </c>
      <c r="EM167">
        <v>18.08628275862069</v>
      </c>
      <c r="EN167">
        <v>1.737949310344828</v>
      </c>
      <c r="EO167">
        <v>1.631899310344828</v>
      </c>
      <c r="EP167">
        <v>15.2396</v>
      </c>
      <c r="EQ167">
        <v>14.26336551724138</v>
      </c>
      <c r="ER167">
        <v>2000.004137931035</v>
      </c>
      <c r="ES167">
        <v>0.9800017586206896</v>
      </c>
      <c r="ET167">
        <v>0.0199979448275862</v>
      </c>
      <c r="EU167">
        <v>0</v>
      </c>
      <c r="EV167">
        <v>252.9648965517241</v>
      </c>
      <c r="EW167">
        <v>5.00078</v>
      </c>
      <c r="EX167">
        <v>7910.546206896552</v>
      </c>
      <c r="EY167">
        <v>16379.6724137931</v>
      </c>
      <c r="EZ167">
        <v>42.90496551724138</v>
      </c>
      <c r="FA167">
        <v>44.34024137931033</v>
      </c>
      <c r="FB167">
        <v>43.79506896551722</v>
      </c>
      <c r="FC167">
        <v>43.60968965517241</v>
      </c>
      <c r="FD167">
        <v>43.67651724137932</v>
      </c>
      <c r="FE167">
        <v>1955.104137931034</v>
      </c>
      <c r="FF167">
        <v>39.90000000000001</v>
      </c>
      <c r="FG167">
        <v>0</v>
      </c>
      <c r="FH167">
        <v>1686165503.6</v>
      </c>
      <c r="FI167">
        <v>0</v>
      </c>
      <c r="FJ167">
        <v>85.29453583380869</v>
      </c>
      <c r="FK167">
        <v>0.9322694911870684</v>
      </c>
      <c r="FL167">
        <v>-101.0899352128275</v>
      </c>
      <c r="FM167">
        <v>28494.05190882297</v>
      </c>
      <c r="FN167">
        <v>15</v>
      </c>
      <c r="FO167">
        <v>1686237652.1</v>
      </c>
      <c r="FP167" t="s">
        <v>431</v>
      </c>
      <c r="FQ167">
        <v>1686237637.6</v>
      </c>
      <c r="FR167">
        <v>1686237652.1</v>
      </c>
      <c r="FS167">
        <v>1</v>
      </c>
      <c r="FT167">
        <v>0.184</v>
      </c>
      <c r="FU167">
        <v>-0.079</v>
      </c>
      <c r="FV167">
        <v>-1.228</v>
      </c>
      <c r="FW167">
        <v>-0.379</v>
      </c>
      <c r="FX167">
        <v>962</v>
      </c>
      <c r="FY167">
        <v>1</v>
      </c>
      <c r="FZ167">
        <v>0.05</v>
      </c>
      <c r="GA167">
        <v>0.15</v>
      </c>
      <c r="GB167">
        <v>-4.726908673136438</v>
      </c>
      <c r="GC167">
        <v>-0.02171008420866785</v>
      </c>
      <c r="GD167">
        <v>34.55104526345548</v>
      </c>
      <c r="GE167">
        <v>1</v>
      </c>
      <c r="GF167">
        <v>0.9648228993954823</v>
      </c>
      <c r="GG167">
        <v>0.003250249741259073</v>
      </c>
      <c r="GH167">
        <v>0.6687271134724254</v>
      </c>
      <c r="GI167">
        <v>1</v>
      </c>
      <c r="GJ167">
        <v>2</v>
      </c>
      <c r="GK167">
        <v>2</v>
      </c>
      <c r="GL167" t="s">
        <v>432</v>
      </c>
      <c r="GM167">
        <v>3.10198</v>
      </c>
      <c r="GN167">
        <v>2.75845</v>
      </c>
      <c r="GO167">
        <v>0.0859499</v>
      </c>
      <c r="GP167">
        <v>0.0871147</v>
      </c>
      <c r="GQ167">
        <v>0.093213</v>
      </c>
      <c r="GR167">
        <v>0.0882337</v>
      </c>
      <c r="GS167">
        <v>23350.4</v>
      </c>
      <c r="GT167">
        <v>22943.7</v>
      </c>
      <c r="GU167">
        <v>26106.5</v>
      </c>
      <c r="GV167">
        <v>25490.1</v>
      </c>
      <c r="GW167">
        <v>37996.1</v>
      </c>
      <c r="GX167">
        <v>35209.5</v>
      </c>
      <c r="GY167">
        <v>45653.6</v>
      </c>
      <c r="GZ167">
        <v>41783.9</v>
      </c>
      <c r="HA167">
        <v>1.83668</v>
      </c>
      <c r="HB167">
        <v>1.73188</v>
      </c>
      <c r="HC167">
        <v>-0.00388175</v>
      </c>
      <c r="HD167">
        <v>0</v>
      </c>
      <c r="HE167">
        <v>28.0404</v>
      </c>
      <c r="HF167">
        <v>999.9</v>
      </c>
      <c r="HG167">
        <v>35.1</v>
      </c>
      <c r="HH167">
        <v>41.3</v>
      </c>
      <c r="HI167">
        <v>30.9056</v>
      </c>
      <c r="HJ167">
        <v>61.9476</v>
      </c>
      <c r="HK167">
        <v>27.6643</v>
      </c>
      <c r="HL167">
        <v>1</v>
      </c>
      <c r="HM167">
        <v>0.553651</v>
      </c>
      <c r="HN167">
        <v>4.43101</v>
      </c>
      <c r="HO167">
        <v>20.2503</v>
      </c>
      <c r="HP167">
        <v>5.21115</v>
      </c>
      <c r="HQ167">
        <v>11.9857</v>
      </c>
      <c r="HR167">
        <v>4.9627</v>
      </c>
      <c r="HS167">
        <v>3.27428</v>
      </c>
      <c r="HT167">
        <v>9999</v>
      </c>
      <c r="HU167">
        <v>9999</v>
      </c>
      <c r="HV167">
        <v>9999</v>
      </c>
      <c r="HW167">
        <v>63.1</v>
      </c>
      <c r="HX167">
        <v>1.86394</v>
      </c>
      <c r="HY167">
        <v>1.8602</v>
      </c>
      <c r="HZ167">
        <v>1.85852</v>
      </c>
      <c r="IA167">
        <v>1.85988</v>
      </c>
      <c r="IB167">
        <v>1.85986</v>
      </c>
      <c r="IC167">
        <v>1.8584</v>
      </c>
      <c r="ID167">
        <v>1.85751</v>
      </c>
      <c r="IE167">
        <v>1.8524</v>
      </c>
      <c r="IF167">
        <v>0</v>
      </c>
      <c r="IG167">
        <v>0</v>
      </c>
      <c r="IH167">
        <v>0</v>
      </c>
      <c r="II167">
        <v>0</v>
      </c>
      <c r="IJ167" t="s">
        <v>433</v>
      </c>
      <c r="IK167" t="s">
        <v>434</v>
      </c>
      <c r="IL167" t="s">
        <v>435</v>
      </c>
      <c r="IM167" t="s">
        <v>435</v>
      </c>
      <c r="IN167" t="s">
        <v>435</v>
      </c>
      <c r="IO167" t="s">
        <v>435</v>
      </c>
      <c r="IP167">
        <v>0</v>
      </c>
      <c r="IQ167">
        <v>100</v>
      </c>
      <c r="IR167">
        <v>100</v>
      </c>
      <c r="IS167">
        <v>-1.363</v>
      </c>
      <c r="IT167">
        <v>-0.4187</v>
      </c>
      <c r="IU167">
        <v>-0.978965299820194</v>
      </c>
      <c r="IV167">
        <v>-0.0009990091014681097</v>
      </c>
      <c r="IW167">
        <v>2.104149348677739E-07</v>
      </c>
      <c r="IX167">
        <v>-7.744919442628664E-11</v>
      </c>
      <c r="IY167">
        <v>-0.2997322961878402</v>
      </c>
      <c r="IZ167">
        <v>-0.02716134682049196</v>
      </c>
      <c r="JA167">
        <v>0.00140419417660109</v>
      </c>
      <c r="JB167">
        <v>-1.682636133130545E-05</v>
      </c>
      <c r="JC167">
        <v>3</v>
      </c>
      <c r="JD167">
        <v>2001</v>
      </c>
      <c r="JE167">
        <v>1</v>
      </c>
      <c r="JF167">
        <v>25</v>
      </c>
      <c r="JG167">
        <v>-1202.2</v>
      </c>
      <c r="JH167">
        <v>-1202.5</v>
      </c>
      <c r="JI167">
        <v>1.16577</v>
      </c>
      <c r="JJ167">
        <v>2.6709</v>
      </c>
      <c r="JK167">
        <v>1.49658</v>
      </c>
      <c r="JL167">
        <v>2.38647</v>
      </c>
      <c r="JM167">
        <v>1.54785</v>
      </c>
      <c r="JN167">
        <v>2.43896</v>
      </c>
      <c r="JO167">
        <v>44.1954</v>
      </c>
      <c r="JP167">
        <v>13.7293</v>
      </c>
      <c r="JQ167">
        <v>18</v>
      </c>
      <c r="JR167">
        <v>497.656</v>
      </c>
      <c r="JS167">
        <v>444.104</v>
      </c>
      <c r="JT167">
        <v>22.8281</v>
      </c>
      <c r="JU167">
        <v>33.8131</v>
      </c>
      <c r="JV167">
        <v>29.9991</v>
      </c>
      <c r="JW167">
        <v>33.8564</v>
      </c>
      <c r="JX167">
        <v>33.7943</v>
      </c>
      <c r="JY167">
        <v>23.4938</v>
      </c>
      <c r="JZ167">
        <v>37.675</v>
      </c>
      <c r="KA167">
        <v>0</v>
      </c>
      <c r="KB167">
        <v>22.8541</v>
      </c>
      <c r="KC167">
        <v>440.307</v>
      </c>
      <c r="KD167">
        <v>18.0319</v>
      </c>
      <c r="KE167">
        <v>99.7655</v>
      </c>
      <c r="KF167">
        <v>99.4075</v>
      </c>
    </row>
    <row r="168" spans="1:292">
      <c r="A168">
        <v>148</v>
      </c>
      <c r="B168">
        <v>1686165508.1</v>
      </c>
      <c r="C168">
        <v>5142.599999904633</v>
      </c>
      <c r="D168" t="s">
        <v>730</v>
      </c>
      <c r="E168" t="s">
        <v>731</v>
      </c>
      <c r="F168">
        <v>5</v>
      </c>
      <c r="G168" t="s">
        <v>679</v>
      </c>
      <c r="H168">
        <v>1686165500.332142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K168*DK168*100.0/(AV168*EE168),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K168*DK168*100.0/(AV168*EE168),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434.5137072494579</v>
      </c>
      <c r="AJ168">
        <v>425.1627212121211</v>
      </c>
      <c r="AK168">
        <v>0.7564095681582353</v>
      </c>
      <c r="AL168">
        <v>66.69682277142016</v>
      </c>
      <c r="AM168">
        <f>(AO168 - AN168 + DX168*1E3/(8.314*(DZ168+273.15)) * AQ168/DW168 * AP168) * DW168/(100*DK168) * 1000/(1000 - AO168)</f>
        <v>0</v>
      </c>
      <c r="AN168">
        <v>18.08485275541408</v>
      </c>
      <c r="AO168">
        <v>19.25789636363636</v>
      </c>
      <c r="AP168">
        <v>-9.062783018129066E-06</v>
      </c>
      <c r="AQ168">
        <v>103.8665153416574</v>
      </c>
      <c r="AR168">
        <v>0</v>
      </c>
      <c r="AS168">
        <v>0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429</v>
      </c>
      <c r="AX168" t="s">
        <v>429</v>
      </c>
      <c r="AY168">
        <v>0</v>
      </c>
      <c r="AZ168">
        <v>0</v>
      </c>
      <c r="BA168">
        <f>1-AY168/AZ168</f>
        <v>0</v>
      </c>
      <c r="BB168">
        <v>0</v>
      </c>
      <c r="BC168" t="s">
        <v>429</v>
      </c>
      <c r="BD168" t="s">
        <v>429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429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1.65</v>
      </c>
      <c r="DL168">
        <v>0.5</v>
      </c>
      <c r="DM168" t="s">
        <v>430</v>
      </c>
      <c r="DN168">
        <v>2</v>
      </c>
      <c r="DO168" t="b">
        <v>1</v>
      </c>
      <c r="DP168">
        <v>1686165500.332142</v>
      </c>
      <c r="DQ168">
        <v>414.2697499999999</v>
      </c>
      <c r="DR168">
        <v>422.6978214285714</v>
      </c>
      <c r="DS168">
        <v>19.26045714285715</v>
      </c>
      <c r="DT168">
        <v>18.08570357142857</v>
      </c>
      <c r="DU168">
        <v>415.6332499999999</v>
      </c>
      <c r="DV168">
        <v>19.67913571428571</v>
      </c>
      <c r="DW168">
        <v>499.9605</v>
      </c>
      <c r="DX168">
        <v>90.22819285714286</v>
      </c>
      <c r="DY168">
        <v>0.09989175000000002</v>
      </c>
      <c r="DZ168">
        <v>26.970225</v>
      </c>
      <c r="EA168">
        <v>27.97467142857143</v>
      </c>
      <c r="EB168">
        <v>999.9000000000002</v>
      </c>
      <c r="EC168">
        <v>0</v>
      </c>
      <c r="ED168">
        <v>0</v>
      </c>
      <c r="EE168">
        <v>10001.7225</v>
      </c>
      <c r="EF168">
        <v>0</v>
      </c>
      <c r="EG168">
        <v>946.0071428571428</v>
      </c>
      <c r="EH168">
        <v>-8.427981428571428</v>
      </c>
      <c r="EI168">
        <v>422.4056071428571</v>
      </c>
      <c r="EJ168">
        <v>430.4833571428572</v>
      </c>
      <c r="EK168">
        <v>1.174753214285714</v>
      </c>
      <c r="EL168">
        <v>422.6978214285714</v>
      </c>
      <c r="EM168">
        <v>18.08570357142857</v>
      </c>
      <c r="EN168">
        <v>1.737836428571429</v>
      </c>
      <c r="EO168">
        <v>1.631840357142857</v>
      </c>
      <c r="EP168">
        <v>15.23859285714286</v>
      </c>
      <c r="EQ168">
        <v>14.26281428571428</v>
      </c>
      <c r="ER168">
        <v>1999.996785714286</v>
      </c>
      <c r="ES168">
        <v>0.9800016071428571</v>
      </c>
      <c r="ET168">
        <v>0.01999809642857142</v>
      </c>
      <c r="EU168">
        <v>0</v>
      </c>
      <c r="EV168">
        <v>252.97825</v>
      </c>
      <c r="EW168">
        <v>5.00078</v>
      </c>
      <c r="EX168">
        <v>7915.104285714285</v>
      </c>
      <c r="EY168">
        <v>16379.61785714286</v>
      </c>
      <c r="EZ168">
        <v>42.877</v>
      </c>
      <c r="FA168">
        <v>44.32774999999998</v>
      </c>
      <c r="FB168">
        <v>43.66489285714285</v>
      </c>
      <c r="FC168">
        <v>43.57796428571429</v>
      </c>
      <c r="FD168">
        <v>43.65160714285715</v>
      </c>
      <c r="FE168">
        <v>1955.096785714285</v>
      </c>
      <c r="FF168">
        <v>39.9</v>
      </c>
      <c r="FG168">
        <v>0</v>
      </c>
      <c r="FH168">
        <v>1686165508.4</v>
      </c>
      <c r="FI168">
        <v>0</v>
      </c>
      <c r="FJ168">
        <v>85.35825141608059</v>
      </c>
      <c r="FK168">
        <v>0.9327455935832666</v>
      </c>
      <c r="FL168">
        <v>-101.157590434052</v>
      </c>
      <c r="FM168">
        <v>28486.23204732941</v>
      </c>
      <c r="FN168">
        <v>15</v>
      </c>
      <c r="FO168">
        <v>1686237652.1</v>
      </c>
      <c r="FP168" t="s">
        <v>431</v>
      </c>
      <c r="FQ168">
        <v>1686237637.6</v>
      </c>
      <c r="FR168">
        <v>1686237652.1</v>
      </c>
      <c r="FS168">
        <v>1</v>
      </c>
      <c r="FT168">
        <v>0.184</v>
      </c>
      <c r="FU168">
        <v>-0.079</v>
      </c>
      <c r="FV168">
        <v>-1.228</v>
      </c>
      <c r="FW168">
        <v>-0.379</v>
      </c>
      <c r="FX168">
        <v>962</v>
      </c>
      <c r="FY168">
        <v>1</v>
      </c>
      <c r="FZ168">
        <v>0.05</v>
      </c>
      <c r="GA168">
        <v>0.15</v>
      </c>
      <c r="GB168">
        <v>-4.729291946545969</v>
      </c>
      <c r="GC168">
        <v>-0.0217336017071679</v>
      </c>
      <c r="GD168">
        <v>34.5444605892058</v>
      </c>
      <c r="GE168">
        <v>1</v>
      </c>
      <c r="GF168">
        <v>0.9649056132750621</v>
      </c>
      <c r="GG168">
        <v>0.003249470130680294</v>
      </c>
      <c r="GH168">
        <v>0.6686079433570878</v>
      </c>
      <c r="GI168">
        <v>1</v>
      </c>
      <c r="GJ168">
        <v>2</v>
      </c>
      <c r="GK168">
        <v>2</v>
      </c>
      <c r="GL168" t="s">
        <v>432</v>
      </c>
      <c r="GM168">
        <v>3.10197</v>
      </c>
      <c r="GN168">
        <v>2.75827</v>
      </c>
      <c r="GO168">
        <v>0.0865201</v>
      </c>
      <c r="GP168">
        <v>0.0889735</v>
      </c>
      <c r="GQ168">
        <v>0.0932077</v>
      </c>
      <c r="GR168">
        <v>0.08822720000000001</v>
      </c>
      <c r="GS168">
        <v>23335.9</v>
      </c>
      <c r="GT168">
        <v>22897.3</v>
      </c>
      <c r="GU168">
        <v>26106.6</v>
      </c>
      <c r="GV168">
        <v>25490.5</v>
      </c>
      <c r="GW168">
        <v>37996.7</v>
      </c>
      <c r="GX168">
        <v>35210.2</v>
      </c>
      <c r="GY168">
        <v>45654</v>
      </c>
      <c r="GZ168">
        <v>41784.2</v>
      </c>
      <c r="HA168">
        <v>1.8363</v>
      </c>
      <c r="HB168">
        <v>1.73212</v>
      </c>
      <c r="HC168">
        <v>-0.00365078</v>
      </c>
      <c r="HD168">
        <v>0</v>
      </c>
      <c r="HE168">
        <v>28.0369</v>
      </c>
      <c r="HF168">
        <v>999.9</v>
      </c>
      <c r="HG168">
        <v>35.1</v>
      </c>
      <c r="HH168">
        <v>41.3</v>
      </c>
      <c r="HI168">
        <v>30.9035</v>
      </c>
      <c r="HJ168">
        <v>62.2876</v>
      </c>
      <c r="HK168">
        <v>27.488</v>
      </c>
      <c r="HL168">
        <v>1</v>
      </c>
      <c r="HM168">
        <v>0.553011</v>
      </c>
      <c r="HN168">
        <v>4.42319</v>
      </c>
      <c r="HO168">
        <v>20.2502</v>
      </c>
      <c r="HP168">
        <v>5.21055</v>
      </c>
      <c r="HQ168">
        <v>11.9857</v>
      </c>
      <c r="HR168">
        <v>4.9629</v>
      </c>
      <c r="HS168">
        <v>3.27428</v>
      </c>
      <c r="HT168">
        <v>9999</v>
      </c>
      <c r="HU168">
        <v>9999</v>
      </c>
      <c r="HV168">
        <v>9999</v>
      </c>
      <c r="HW168">
        <v>63.1</v>
      </c>
      <c r="HX168">
        <v>1.86393</v>
      </c>
      <c r="HY168">
        <v>1.8602</v>
      </c>
      <c r="HZ168">
        <v>1.85851</v>
      </c>
      <c r="IA168">
        <v>1.85988</v>
      </c>
      <c r="IB168">
        <v>1.85987</v>
      </c>
      <c r="IC168">
        <v>1.85842</v>
      </c>
      <c r="ID168">
        <v>1.85752</v>
      </c>
      <c r="IE168">
        <v>1.85241</v>
      </c>
      <c r="IF168">
        <v>0</v>
      </c>
      <c r="IG168">
        <v>0</v>
      </c>
      <c r="IH168">
        <v>0</v>
      </c>
      <c r="II168">
        <v>0</v>
      </c>
      <c r="IJ168" t="s">
        <v>433</v>
      </c>
      <c r="IK168" t="s">
        <v>434</v>
      </c>
      <c r="IL168" t="s">
        <v>435</v>
      </c>
      <c r="IM168" t="s">
        <v>435</v>
      </c>
      <c r="IN168" t="s">
        <v>435</v>
      </c>
      <c r="IO168" t="s">
        <v>435</v>
      </c>
      <c r="IP168">
        <v>0</v>
      </c>
      <c r="IQ168">
        <v>100</v>
      </c>
      <c r="IR168">
        <v>100</v>
      </c>
      <c r="IS168">
        <v>-1.366</v>
      </c>
      <c r="IT168">
        <v>-0.4187</v>
      </c>
      <c r="IU168">
        <v>-0.978965299820194</v>
      </c>
      <c r="IV168">
        <v>-0.0009990091014681097</v>
      </c>
      <c r="IW168">
        <v>2.104149348677739E-07</v>
      </c>
      <c r="IX168">
        <v>-7.744919442628664E-11</v>
      </c>
      <c r="IY168">
        <v>-0.2997322961878402</v>
      </c>
      <c r="IZ168">
        <v>-0.02716134682049196</v>
      </c>
      <c r="JA168">
        <v>0.00140419417660109</v>
      </c>
      <c r="JB168">
        <v>-1.682636133130545E-05</v>
      </c>
      <c r="JC168">
        <v>3</v>
      </c>
      <c r="JD168">
        <v>2001</v>
      </c>
      <c r="JE168">
        <v>1</v>
      </c>
      <c r="JF168">
        <v>25</v>
      </c>
      <c r="JG168">
        <v>-1202.2</v>
      </c>
      <c r="JH168">
        <v>-1202.4</v>
      </c>
      <c r="JI168">
        <v>1.19873</v>
      </c>
      <c r="JJ168">
        <v>2.67944</v>
      </c>
      <c r="JK168">
        <v>1.49658</v>
      </c>
      <c r="JL168">
        <v>2.38647</v>
      </c>
      <c r="JM168">
        <v>1.54785</v>
      </c>
      <c r="JN168">
        <v>2.35474</v>
      </c>
      <c r="JO168">
        <v>44.1954</v>
      </c>
      <c r="JP168">
        <v>13.7205</v>
      </c>
      <c r="JQ168">
        <v>18</v>
      </c>
      <c r="JR168">
        <v>497.407</v>
      </c>
      <c r="JS168">
        <v>444.24</v>
      </c>
      <c r="JT168">
        <v>22.8543</v>
      </c>
      <c r="JU168">
        <v>33.81</v>
      </c>
      <c r="JV168">
        <v>29.9994</v>
      </c>
      <c r="JW168">
        <v>33.8538</v>
      </c>
      <c r="JX168">
        <v>33.7913</v>
      </c>
      <c r="JY168">
        <v>24.1422</v>
      </c>
      <c r="JZ168">
        <v>37.675</v>
      </c>
      <c r="KA168">
        <v>0</v>
      </c>
      <c r="KB168">
        <v>22.8698</v>
      </c>
      <c r="KC168">
        <v>453.78</v>
      </c>
      <c r="KD168">
        <v>18.0319</v>
      </c>
      <c r="KE168">
        <v>99.76609999999999</v>
      </c>
      <c r="KF168">
        <v>99.4085</v>
      </c>
    </row>
    <row r="169" spans="1:292">
      <c r="A169">
        <v>149</v>
      </c>
      <c r="B169">
        <v>1686165513.1</v>
      </c>
      <c r="C169">
        <v>5147.599999904633</v>
      </c>
      <c r="D169" t="s">
        <v>732</v>
      </c>
      <c r="E169" t="s">
        <v>733</v>
      </c>
      <c r="F169">
        <v>5</v>
      </c>
      <c r="G169" t="s">
        <v>679</v>
      </c>
      <c r="H169">
        <v>1686165505.6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K169*DK169*100.0/(AV169*EE169),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K169*DK169*100.0/(AV169*EE169),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448.5626300751151</v>
      </c>
      <c r="AJ169">
        <v>433.8709272727272</v>
      </c>
      <c r="AK169">
        <v>1.868145941007509</v>
      </c>
      <c r="AL169">
        <v>66.69682277142016</v>
      </c>
      <c r="AM169">
        <f>(AO169 - AN169 + DX169*1E3/(8.314*(DZ169+273.15)) * AQ169/DW169 * AP169) * DW169/(100*DK169) * 1000/(1000 - AO169)</f>
        <v>0</v>
      </c>
      <c r="AN169">
        <v>18.08500551582503</v>
      </c>
      <c r="AO169">
        <v>19.25716545454545</v>
      </c>
      <c r="AP169">
        <v>-2.039569606544826E-06</v>
      </c>
      <c r="AQ169">
        <v>103.8665153416574</v>
      </c>
      <c r="AR169">
        <v>0</v>
      </c>
      <c r="AS169">
        <v>0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429</v>
      </c>
      <c r="AX169" t="s">
        <v>429</v>
      </c>
      <c r="AY169">
        <v>0</v>
      </c>
      <c r="AZ169">
        <v>0</v>
      </c>
      <c r="BA169">
        <f>1-AY169/AZ169</f>
        <v>0</v>
      </c>
      <c r="BB169">
        <v>0</v>
      </c>
      <c r="BC169" t="s">
        <v>429</v>
      </c>
      <c r="BD169" t="s">
        <v>429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429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1.65</v>
      </c>
      <c r="DL169">
        <v>0.5</v>
      </c>
      <c r="DM169" t="s">
        <v>430</v>
      </c>
      <c r="DN169">
        <v>2</v>
      </c>
      <c r="DO169" t="b">
        <v>1</v>
      </c>
      <c r="DP169">
        <v>1686165505.6</v>
      </c>
      <c r="DQ169">
        <v>416.9082592592593</v>
      </c>
      <c r="DR169">
        <v>430.2444814814814</v>
      </c>
      <c r="DS169">
        <v>19.25902962962963</v>
      </c>
      <c r="DT169">
        <v>18.0853962962963</v>
      </c>
      <c r="DU169">
        <v>418.2739259259259</v>
      </c>
      <c r="DV169">
        <v>19.67771851851851</v>
      </c>
      <c r="DW169">
        <v>499.9751851851851</v>
      </c>
      <c r="DX169">
        <v>90.22837777777778</v>
      </c>
      <c r="DY169">
        <v>0.09995991481481481</v>
      </c>
      <c r="DZ169">
        <v>26.97107407407407</v>
      </c>
      <c r="EA169">
        <v>27.97744074074074</v>
      </c>
      <c r="EB169">
        <v>999.9000000000001</v>
      </c>
      <c r="EC169">
        <v>0</v>
      </c>
      <c r="ED169">
        <v>0</v>
      </c>
      <c r="EE169">
        <v>10004.64925925926</v>
      </c>
      <c r="EF169">
        <v>0</v>
      </c>
      <c r="EG169">
        <v>949.2722962962964</v>
      </c>
      <c r="EH169">
        <v>-13.33621740740741</v>
      </c>
      <c r="EI169">
        <v>425.0952592592591</v>
      </c>
      <c r="EJ169">
        <v>438.1688518518519</v>
      </c>
      <c r="EK169">
        <v>1.173627037037037</v>
      </c>
      <c r="EL169">
        <v>430.2444814814814</v>
      </c>
      <c r="EM169">
        <v>18.0853962962963</v>
      </c>
      <c r="EN169">
        <v>1.737711481481482</v>
      </c>
      <c r="EO169">
        <v>1.631816296296296</v>
      </c>
      <c r="EP169">
        <v>15.23746666666667</v>
      </c>
      <c r="EQ169">
        <v>14.26258518518518</v>
      </c>
      <c r="ER169">
        <v>1999.97074074074</v>
      </c>
      <c r="ES169">
        <v>0.9800013333333333</v>
      </c>
      <c r="ET169">
        <v>0.01999836666666666</v>
      </c>
      <c r="EU169">
        <v>0</v>
      </c>
      <c r="EV169">
        <v>252.8985925925926</v>
      </c>
      <c r="EW169">
        <v>5.00078</v>
      </c>
      <c r="EX169">
        <v>7917.20037037037</v>
      </c>
      <c r="EY169">
        <v>16379.40740740741</v>
      </c>
      <c r="EZ169">
        <v>42.84925925925926</v>
      </c>
      <c r="FA169">
        <v>44.33066666666667</v>
      </c>
      <c r="FB169">
        <v>43.60618518518518</v>
      </c>
      <c r="FC169">
        <v>43.55533333333333</v>
      </c>
      <c r="FD169">
        <v>43.63881481481481</v>
      </c>
      <c r="FE169">
        <v>1955.070740740741</v>
      </c>
      <c r="FF169">
        <v>39.9</v>
      </c>
      <c r="FG169">
        <v>0</v>
      </c>
      <c r="FH169">
        <v>1686165513.2</v>
      </c>
      <c r="FI169">
        <v>0</v>
      </c>
      <c r="FJ169">
        <v>85.42184561086832</v>
      </c>
      <c r="FK169">
        <v>0.9332192603955169</v>
      </c>
      <c r="FL169">
        <v>-101.2251593903707</v>
      </c>
      <c r="FM169">
        <v>28478.41468715562</v>
      </c>
      <c r="FN169">
        <v>15</v>
      </c>
      <c r="FO169">
        <v>1686237652.1</v>
      </c>
      <c r="FP169" t="s">
        <v>431</v>
      </c>
      <c r="FQ169">
        <v>1686237637.6</v>
      </c>
      <c r="FR169">
        <v>1686237652.1</v>
      </c>
      <c r="FS169">
        <v>1</v>
      </c>
      <c r="FT169">
        <v>0.184</v>
      </c>
      <c r="FU169">
        <v>-0.079</v>
      </c>
      <c r="FV169">
        <v>-1.228</v>
      </c>
      <c r="FW169">
        <v>-0.379</v>
      </c>
      <c r="FX169">
        <v>962</v>
      </c>
      <c r="FY169">
        <v>1</v>
      </c>
      <c r="FZ169">
        <v>0.05</v>
      </c>
      <c r="GA169">
        <v>0.15</v>
      </c>
      <c r="GB169">
        <v>-4.734848574662336</v>
      </c>
      <c r="GC169">
        <v>-0.02180689968292153</v>
      </c>
      <c r="GD169">
        <v>34.53879652195219</v>
      </c>
      <c r="GE169">
        <v>1</v>
      </c>
      <c r="GF169">
        <v>0.9649877108962954</v>
      </c>
      <c r="GG169">
        <v>0.003248681178173052</v>
      </c>
      <c r="GH169">
        <v>0.6684886640687171</v>
      </c>
      <c r="GI169">
        <v>1</v>
      </c>
      <c r="GJ169">
        <v>2</v>
      </c>
      <c r="GK169">
        <v>2</v>
      </c>
      <c r="GL169" t="s">
        <v>432</v>
      </c>
      <c r="GM169">
        <v>3.10204</v>
      </c>
      <c r="GN169">
        <v>2.75806</v>
      </c>
      <c r="GO169">
        <v>0.0879288</v>
      </c>
      <c r="GP169">
        <v>0.0913653</v>
      </c>
      <c r="GQ169">
        <v>0.093206</v>
      </c>
      <c r="GR169">
        <v>0.0882332</v>
      </c>
      <c r="GS169">
        <v>23300.3</v>
      </c>
      <c r="GT169">
        <v>22837.4</v>
      </c>
      <c r="GU169">
        <v>26107</v>
      </c>
      <c r="GV169">
        <v>25490.7</v>
      </c>
      <c r="GW169">
        <v>37997.4</v>
      </c>
      <c r="GX169">
        <v>35210.6</v>
      </c>
      <c r="GY169">
        <v>45654.5</v>
      </c>
      <c r="GZ169">
        <v>41784.6</v>
      </c>
      <c r="HA169">
        <v>1.8364</v>
      </c>
      <c r="HB169">
        <v>1.73207</v>
      </c>
      <c r="HC169">
        <v>-0.00329316</v>
      </c>
      <c r="HD169">
        <v>0</v>
      </c>
      <c r="HE169">
        <v>28.0321</v>
      </c>
      <c r="HF169">
        <v>999.9</v>
      </c>
      <c r="HG169">
        <v>35.1</v>
      </c>
      <c r="HH169">
        <v>41.3</v>
      </c>
      <c r="HI169">
        <v>30.9021</v>
      </c>
      <c r="HJ169">
        <v>62.5376</v>
      </c>
      <c r="HK169">
        <v>27.5521</v>
      </c>
      <c r="HL169">
        <v>1</v>
      </c>
      <c r="HM169">
        <v>0.552711</v>
      </c>
      <c r="HN169">
        <v>4.41933</v>
      </c>
      <c r="HO169">
        <v>20.2503</v>
      </c>
      <c r="HP169">
        <v>5.21115</v>
      </c>
      <c r="HQ169">
        <v>11.9858</v>
      </c>
      <c r="HR169">
        <v>4.9629</v>
      </c>
      <c r="HS169">
        <v>3.27438</v>
      </c>
      <c r="HT169">
        <v>9999</v>
      </c>
      <c r="HU169">
        <v>9999</v>
      </c>
      <c r="HV169">
        <v>9999</v>
      </c>
      <c r="HW169">
        <v>63.1</v>
      </c>
      <c r="HX169">
        <v>1.86394</v>
      </c>
      <c r="HY169">
        <v>1.8602</v>
      </c>
      <c r="HZ169">
        <v>1.85852</v>
      </c>
      <c r="IA169">
        <v>1.85989</v>
      </c>
      <c r="IB169">
        <v>1.85988</v>
      </c>
      <c r="IC169">
        <v>1.85839</v>
      </c>
      <c r="ID169">
        <v>1.8575</v>
      </c>
      <c r="IE169">
        <v>1.8524</v>
      </c>
      <c r="IF169">
        <v>0</v>
      </c>
      <c r="IG169">
        <v>0</v>
      </c>
      <c r="IH169">
        <v>0</v>
      </c>
      <c r="II169">
        <v>0</v>
      </c>
      <c r="IJ169" t="s">
        <v>433</v>
      </c>
      <c r="IK169" t="s">
        <v>434</v>
      </c>
      <c r="IL169" t="s">
        <v>435</v>
      </c>
      <c r="IM169" t="s">
        <v>435</v>
      </c>
      <c r="IN169" t="s">
        <v>435</v>
      </c>
      <c r="IO169" t="s">
        <v>435</v>
      </c>
      <c r="IP169">
        <v>0</v>
      </c>
      <c r="IQ169">
        <v>100</v>
      </c>
      <c r="IR169">
        <v>100</v>
      </c>
      <c r="IS169">
        <v>-1.374</v>
      </c>
      <c r="IT169">
        <v>-0.4187</v>
      </c>
      <c r="IU169">
        <v>-0.978965299820194</v>
      </c>
      <c r="IV169">
        <v>-0.0009990091014681097</v>
      </c>
      <c r="IW169">
        <v>2.104149348677739E-07</v>
      </c>
      <c r="IX169">
        <v>-7.744919442628664E-11</v>
      </c>
      <c r="IY169">
        <v>-0.2997322961878402</v>
      </c>
      <c r="IZ169">
        <v>-0.02716134682049196</v>
      </c>
      <c r="JA169">
        <v>0.00140419417660109</v>
      </c>
      <c r="JB169">
        <v>-1.682636133130545E-05</v>
      </c>
      <c r="JC169">
        <v>3</v>
      </c>
      <c r="JD169">
        <v>2001</v>
      </c>
      <c r="JE169">
        <v>1</v>
      </c>
      <c r="JF169">
        <v>25</v>
      </c>
      <c r="JG169">
        <v>-1202.1</v>
      </c>
      <c r="JH169">
        <v>-1202.3</v>
      </c>
      <c r="JI169">
        <v>1.22681</v>
      </c>
      <c r="JJ169">
        <v>2.67822</v>
      </c>
      <c r="JK169">
        <v>1.49658</v>
      </c>
      <c r="JL169">
        <v>2.38647</v>
      </c>
      <c r="JM169">
        <v>1.54907</v>
      </c>
      <c r="JN169">
        <v>2.4231</v>
      </c>
      <c r="JO169">
        <v>44.1677</v>
      </c>
      <c r="JP169">
        <v>13.7205</v>
      </c>
      <c r="JQ169">
        <v>18</v>
      </c>
      <c r="JR169">
        <v>497.449</v>
      </c>
      <c r="JS169">
        <v>444.207</v>
      </c>
      <c r="JT169">
        <v>22.8745</v>
      </c>
      <c r="JU169">
        <v>33.8062</v>
      </c>
      <c r="JV169">
        <v>29.9996</v>
      </c>
      <c r="JW169">
        <v>33.8511</v>
      </c>
      <c r="JX169">
        <v>33.791</v>
      </c>
      <c r="JY169">
        <v>24.8593</v>
      </c>
      <c r="JZ169">
        <v>37.675</v>
      </c>
      <c r="KA169">
        <v>0</v>
      </c>
      <c r="KB169">
        <v>22.8859</v>
      </c>
      <c r="KC169">
        <v>474.104</v>
      </c>
      <c r="KD169">
        <v>18.0319</v>
      </c>
      <c r="KE169">
        <v>99.76739999999999</v>
      </c>
      <c r="KF169">
        <v>99.4093</v>
      </c>
    </row>
    <row r="170" spans="1:292">
      <c r="A170">
        <v>150</v>
      </c>
      <c r="B170">
        <v>1686165518.1</v>
      </c>
      <c r="C170">
        <v>5152.599999904633</v>
      </c>
      <c r="D170" t="s">
        <v>734</v>
      </c>
      <c r="E170" t="s">
        <v>735</v>
      </c>
      <c r="F170">
        <v>5</v>
      </c>
      <c r="G170" t="s">
        <v>679</v>
      </c>
      <c r="H170">
        <v>1686165510.314285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K170*DK170*100.0/(AV170*EE170),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K170*DK170*100.0/(AV170*EE170),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464.378980414671</v>
      </c>
      <c r="AJ170">
        <v>446.3245575757574</v>
      </c>
      <c r="AK170">
        <v>2.537751775964851</v>
      </c>
      <c r="AL170">
        <v>66.69682277142016</v>
      </c>
      <c r="AM170">
        <f>(AO170 - AN170 + DX170*1E3/(8.314*(DZ170+273.15)) * AQ170/DW170 * AP170) * DW170/(100*DK170) * 1000/(1000 - AO170)</f>
        <v>0</v>
      </c>
      <c r="AN170">
        <v>18.08326017500869</v>
      </c>
      <c r="AO170">
        <v>19.25516909090909</v>
      </c>
      <c r="AP170">
        <v>-5.530902597716995E-06</v>
      </c>
      <c r="AQ170">
        <v>103.8665153416574</v>
      </c>
      <c r="AR170">
        <v>0</v>
      </c>
      <c r="AS170">
        <v>0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429</v>
      </c>
      <c r="AX170" t="s">
        <v>429</v>
      </c>
      <c r="AY170">
        <v>0</v>
      </c>
      <c r="AZ170">
        <v>0</v>
      </c>
      <c r="BA170">
        <f>1-AY170/AZ170</f>
        <v>0</v>
      </c>
      <c r="BB170">
        <v>0</v>
      </c>
      <c r="BC170" t="s">
        <v>429</v>
      </c>
      <c r="BD170" t="s">
        <v>429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429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1.65</v>
      </c>
      <c r="DL170">
        <v>0.5</v>
      </c>
      <c r="DM170" t="s">
        <v>430</v>
      </c>
      <c r="DN170">
        <v>2</v>
      </c>
      <c r="DO170" t="b">
        <v>1</v>
      </c>
      <c r="DP170">
        <v>1686165510.314285</v>
      </c>
      <c r="DQ170">
        <v>422.8665</v>
      </c>
      <c r="DR170">
        <v>441.9841071428572</v>
      </c>
      <c r="DS170">
        <v>19.25768571428571</v>
      </c>
      <c r="DT170">
        <v>18.08465357142857</v>
      </c>
      <c r="DU170">
        <v>424.2373928571429</v>
      </c>
      <c r="DV170">
        <v>19.67638928571429</v>
      </c>
      <c r="DW170">
        <v>499.98925</v>
      </c>
      <c r="DX170">
        <v>90.22867142857145</v>
      </c>
      <c r="DY170">
        <v>0.09994629642857145</v>
      </c>
      <c r="DZ170">
        <v>26.973325</v>
      </c>
      <c r="EA170">
        <v>27.98022142857143</v>
      </c>
      <c r="EB170">
        <v>999.9000000000002</v>
      </c>
      <c r="EC170">
        <v>0</v>
      </c>
      <c r="ED170">
        <v>0</v>
      </c>
      <c r="EE170">
        <v>10017.40714285714</v>
      </c>
      <c r="EF170">
        <v>0</v>
      </c>
      <c r="EG170">
        <v>951.3493571428572</v>
      </c>
      <c r="EH170">
        <v>-19.11757607142857</v>
      </c>
      <c r="EI170">
        <v>431.1698928571428</v>
      </c>
      <c r="EJ170">
        <v>450.1245</v>
      </c>
      <c r="EK170">
        <v>1.173022142857143</v>
      </c>
      <c r="EL170">
        <v>441.9841071428572</v>
      </c>
      <c r="EM170">
        <v>18.08465357142857</v>
      </c>
      <c r="EN170">
        <v>1.737595</v>
      </c>
      <c r="EO170">
        <v>1.631754642857143</v>
      </c>
      <c r="EP170">
        <v>15.23642142857143</v>
      </c>
      <c r="EQ170">
        <v>14.26199642857143</v>
      </c>
      <c r="ER170">
        <v>1999.971785714285</v>
      </c>
      <c r="ES170">
        <v>0.9800012857142857</v>
      </c>
      <c r="ET170">
        <v>0.01999841428571428</v>
      </c>
      <c r="EU170">
        <v>0</v>
      </c>
      <c r="EV170">
        <v>252.7386785714286</v>
      </c>
      <c r="EW170">
        <v>5.00078</v>
      </c>
      <c r="EX170">
        <v>7917.926785714286</v>
      </c>
      <c r="EY170">
        <v>16379.41428571429</v>
      </c>
      <c r="EZ170">
        <v>42.85910714285713</v>
      </c>
      <c r="FA170">
        <v>44.32999999999999</v>
      </c>
      <c r="FB170">
        <v>43.53321428571427</v>
      </c>
      <c r="FC170">
        <v>43.53767857142856</v>
      </c>
      <c r="FD170">
        <v>43.59364285714285</v>
      </c>
      <c r="FE170">
        <v>1955.071785714286</v>
      </c>
      <c r="FF170">
        <v>39.9</v>
      </c>
      <c r="FG170">
        <v>0</v>
      </c>
      <c r="FH170">
        <v>1686165518.6</v>
      </c>
      <c r="FI170">
        <v>0</v>
      </c>
      <c r="FJ170">
        <v>85.4932601395945</v>
      </c>
      <c r="FK170">
        <v>0.9337495100836457</v>
      </c>
      <c r="FL170">
        <v>-101.3010143414081</v>
      </c>
      <c r="FM170">
        <v>28469.62638735103</v>
      </c>
      <c r="FN170">
        <v>15</v>
      </c>
      <c r="FO170">
        <v>1686237652.1</v>
      </c>
      <c r="FP170" t="s">
        <v>431</v>
      </c>
      <c r="FQ170">
        <v>1686237637.6</v>
      </c>
      <c r="FR170">
        <v>1686237652.1</v>
      </c>
      <c r="FS170">
        <v>1</v>
      </c>
      <c r="FT170">
        <v>0.184</v>
      </c>
      <c r="FU170">
        <v>-0.079</v>
      </c>
      <c r="FV170">
        <v>-1.228</v>
      </c>
      <c r="FW170">
        <v>-0.379</v>
      </c>
      <c r="FX170">
        <v>962</v>
      </c>
      <c r="FY170">
        <v>1</v>
      </c>
      <c r="FZ170">
        <v>0.05</v>
      </c>
      <c r="GA170">
        <v>0.15</v>
      </c>
      <c r="GB170">
        <v>-4.741733444888473</v>
      </c>
      <c r="GC170">
        <v>-0.02190240180903352</v>
      </c>
      <c r="GD170">
        <v>34.53459473207326</v>
      </c>
      <c r="GE170">
        <v>1</v>
      </c>
      <c r="GF170">
        <v>0.9650611799291392</v>
      </c>
      <c r="GG170">
        <v>0.003247964835376754</v>
      </c>
      <c r="GH170">
        <v>0.6683812538689942</v>
      </c>
      <c r="GI170">
        <v>1</v>
      </c>
      <c r="GJ170">
        <v>2</v>
      </c>
      <c r="GK170">
        <v>2</v>
      </c>
      <c r="GL170" t="s">
        <v>432</v>
      </c>
      <c r="GM170">
        <v>3.10202</v>
      </c>
      <c r="GN170">
        <v>2.75805</v>
      </c>
      <c r="GO170">
        <v>0.0898477</v>
      </c>
      <c r="GP170">
        <v>0.0937817</v>
      </c>
      <c r="GQ170">
        <v>0.0931987</v>
      </c>
      <c r="GR170">
        <v>0.0882223</v>
      </c>
      <c r="GS170">
        <v>23251.5</v>
      </c>
      <c r="GT170">
        <v>22777.2</v>
      </c>
      <c r="GU170">
        <v>26107.1</v>
      </c>
      <c r="GV170">
        <v>25491.2</v>
      </c>
      <c r="GW170">
        <v>37998.2</v>
      </c>
      <c r="GX170">
        <v>35211</v>
      </c>
      <c r="GY170">
        <v>45654.8</v>
      </c>
      <c r="GZ170">
        <v>41784.3</v>
      </c>
      <c r="HA170">
        <v>1.83633</v>
      </c>
      <c r="HB170">
        <v>1.73205</v>
      </c>
      <c r="HC170">
        <v>-0.00220537</v>
      </c>
      <c r="HD170">
        <v>0</v>
      </c>
      <c r="HE170">
        <v>28.0288</v>
      </c>
      <c r="HF170">
        <v>999.9</v>
      </c>
      <c r="HG170">
        <v>35.1</v>
      </c>
      <c r="HH170">
        <v>41.3</v>
      </c>
      <c r="HI170">
        <v>30.9027</v>
      </c>
      <c r="HJ170">
        <v>62.0976</v>
      </c>
      <c r="HK170">
        <v>27.7444</v>
      </c>
      <c r="HL170">
        <v>1</v>
      </c>
      <c r="HM170">
        <v>0.552294</v>
      </c>
      <c r="HN170">
        <v>4.4238</v>
      </c>
      <c r="HO170">
        <v>20.2501</v>
      </c>
      <c r="HP170">
        <v>5.20965</v>
      </c>
      <c r="HQ170">
        <v>11.986</v>
      </c>
      <c r="HR170">
        <v>4.9621</v>
      </c>
      <c r="HS170">
        <v>3.27397</v>
      </c>
      <c r="HT170">
        <v>9999</v>
      </c>
      <c r="HU170">
        <v>9999</v>
      </c>
      <c r="HV170">
        <v>9999</v>
      </c>
      <c r="HW170">
        <v>63.1</v>
      </c>
      <c r="HX170">
        <v>1.86392</v>
      </c>
      <c r="HY170">
        <v>1.8602</v>
      </c>
      <c r="HZ170">
        <v>1.85852</v>
      </c>
      <c r="IA170">
        <v>1.85989</v>
      </c>
      <c r="IB170">
        <v>1.85989</v>
      </c>
      <c r="IC170">
        <v>1.85839</v>
      </c>
      <c r="ID170">
        <v>1.85754</v>
      </c>
      <c r="IE170">
        <v>1.85241</v>
      </c>
      <c r="IF170">
        <v>0</v>
      </c>
      <c r="IG170">
        <v>0</v>
      </c>
      <c r="IH170">
        <v>0</v>
      </c>
      <c r="II170">
        <v>0</v>
      </c>
      <c r="IJ170" t="s">
        <v>433</v>
      </c>
      <c r="IK170" t="s">
        <v>434</v>
      </c>
      <c r="IL170" t="s">
        <v>435</v>
      </c>
      <c r="IM170" t="s">
        <v>435</v>
      </c>
      <c r="IN170" t="s">
        <v>435</v>
      </c>
      <c r="IO170" t="s">
        <v>435</v>
      </c>
      <c r="IP170">
        <v>0</v>
      </c>
      <c r="IQ170">
        <v>100</v>
      </c>
      <c r="IR170">
        <v>100</v>
      </c>
      <c r="IS170">
        <v>-1.384</v>
      </c>
      <c r="IT170">
        <v>-0.4188</v>
      </c>
      <c r="IU170">
        <v>-0.978965299820194</v>
      </c>
      <c r="IV170">
        <v>-0.0009990091014681097</v>
      </c>
      <c r="IW170">
        <v>2.104149348677739E-07</v>
      </c>
      <c r="IX170">
        <v>-7.744919442628664E-11</v>
      </c>
      <c r="IY170">
        <v>-0.2997322961878402</v>
      </c>
      <c r="IZ170">
        <v>-0.02716134682049196</v>
      </c>
      <c r="JA170">
        <v>0.00140419417660109</v>
      </c>
      <c r="JB170">
        <v>-1.682636133130545E-05</v>
      </c>
      <c r="JC170">
        <v>3</v>
      </c>
      <c r="JD170">
        <v>2001</v>
      </c>
      <c r="JE170">
        <v>1</v>
      </c>
      <c r="JF170">
        <v>25</v>
      </c>
      <c r="JG170">
        <v>-1202</v>
      </c>
      <c r="JH170">
        <v>-1202.2</v>
      </c>
      <c r="JI170">
        <v>1.26953</v>
      </c>
      <c r="JJ170">
        <v>2.66724</v>
      </c>
      <c r="JK170">
        <v>1.49658</v>
      </c>
      <c r="JL170">
        <v>2.38647</v>
      </c>
      <c r="JM170">
        <v>1.54907</v>
      </c>
      <c r="JN170">
        <v>2.44629</v>
      </c>
      <c r="JO170">
        <v>44.1677</v>
      </c>
      <c r="JP170">
        <v>13.7293</v>
      </c>
      <c r="JQ170">
        <v>18</v>
      </c>
      <c r="JR170">
        <v>497.392</v>
      </c>
      <c r="JS170">
        <v>444.172</v>
      </c>
      <c r="JT170">
        <v>22.8908</v>
      </c>
      <c r="JU170">
        <v>33.8024</v>
      </c>
      <c r="JV170">
        <v>29.9998</v>
      </c>
      <c r="JW170">
        <v>33.8496</v>
      </c>
      <c r="JX170">
        <v>33.7882</v>
      </c>
      <c r="JY170">
        <v>25.5548</v>
      </c>
      <c r="JZ170">
        <v>37.675</v>
      </c>
      <c r="KA170">
        <v>0</v>
      </c>
      <c r="KB170">
        <v>22.8986</v>
      </c>
      <c r="KC170">
        <v>487.604</v>
      </c>
      <c r="KD170">
        <v>18.0319</v>
      </c>
      <c r="KE170">
        <v>99.768</v>
      </c>
      <c r="KF170">
        <v>99.4097</v>
      </c>
    </row>
    <row r="171" spans="1:292">
      <c r="A171">
        <v>151</v>
      </c>
      <c r="B171">
        <v>1686165522.6</v>
      </c>
      <c r="C171">
        <v>5157.099999904633</v>
      </c>
      <c r="D171" t="s">
        <v>736</v>
      </c>
      <c r="E171" t="s">
        <v>737</v>
      </c>
      <c r="F171">
        <v>5</v>
      </c>
      <c r="G171" t="s">
        <v>679</v>
      </c>
      <c r="H171">
        <v>1686165514.760714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K171*DK171*100.0/(AV171*EE171),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K171*DK171*100.0/(AV171*EE171),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479.9253302436289</v>
      </c>
      <c r="AJ171">
        <v>459.474696969697</v>
      </c>
      <c r="AK171">
        <v>2.957612928825596</v>
      </c>
      <c r="AL171">
        <v>66.69682277142016</v>
      </c>
      <c r="AM171">
        <f>(AO171 - AN171 + DX171*1E3/(8.314*(DZ171+273.15)) * AQ171/DW171 * AP171) * DW171/(100*DK171) * 1000/(1000 - AO171)</f>
        <v>0</v>
      </c>
      <c r="AN171">
        <v>18.08408247586243</v>
      </c>
      <c r="AO171">
        <v>19.25254666666667</v>
      </c>
      <c r="AP171">
        <v>-1.015277563990671E-05</v>
      </c>
      <c r="AQ171">
        <v>103.8665153416574</v>
      </c>
      <c r="AR171">
        <v>0</v>
      </c>
      <c r="AS171">
        <v>0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429</v>
      </c>
      <c r="AX171" t="s">
        <v>429</v>
      </c>
      <c r="AY171">
        <v>0</v>
      </c>
      <c r="AZ171">
        <v>0</v>
      </c>
      <c r="BA171">
        <f>1-AY171/AZ171</f>
        <v>0</v>
      </c>
      <c r="BB171">
        <v>0</v>
      </c>
      <c r="BC171" t="s">
        <v>429</v>
      </c>
      <c r="BD171" t="s">
        <v>429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429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1.65</v>
      </c>
      <c r="DL171">
        <v>0.5</v>
      </c>
      <c r="DM171" t="s">
        <v>430</v>
      </c>
      <c r="DN171">
        <v>2</v>
      </c>
      <c r="DO171" t="b">
        <v>1</v>
      </c>
      <c r="DP171">
        <v>1686165514.760714</v>
      </c>
      <c r="DQ171">
        <v>431.64375</v>
      </c>
      <c r="DR171">
        <v>455.5723214285714</v>
      </c>
      <c r="DS171">
        <v>19.25575</v>
      </c>
      <c r="DT171">
        <v>18.08421428571429</v>
      </c>
      <c r="DU171">
        <v>433.0221785714285</v>
      </c>
      <c r="DV171">
        <v>19.674475</v>
      </c>
      <c r="DW171">
        <v>499.9716428571429</v>
      </c>
      <c r="DX171">
        <v>90.22899642857145</v>
      </c>
      <c r="DY171">
        <v>0.09986690714285713</v>
      </c>
      <c r="DZ171">
        <v>26.97601428571428</v>
      </c>
      <c r="EA171">
        <v>27.984825</v>
      </c>
      <c r="EB171">
        <v>999.9000000000002</v>
      </c>
      <c r="EC171">
        <v>0</v>
      </c>
      <c r="ED171">
        <v>0</v>
      </c>
      <c r="EE171">
        <v>10018.22857142857</v>
      </c>
      <c r="EF171">
        <v>0</v>
      </c>
      <c r="EG171">
        <v>952.3154285714287</v>
      </c>
      <c r="EH171">
        <v>-23.92859642857143</v>
      </c>
      <c r="EI171">
        <v>440.1185714285715</v>
      </c>
      <c r="EJ171">
        <v>463.9628571428572</v>
      </c>
      <c r="EK171">
        <v>1.171533571428572</v>
      </c>
      <c r="EL171">
        <v>455.5723214285714</v>
      </c>
      <c r="EM171">
        <v>18.08421428571429</v>
      </c>
      <c r="EN171">
        <v>1.737427142857143</v>
      </c>
      <c r="EO171">
        <v>1.631720714285714</v>
      </c>
      <c r="EP171">
        <v>15.23491428571429</v>
      </c>
      <c r="EQ171">
        <v>14.26167142857143</v>
      </c>
      <c r="ER171">
        <v>1999.985000000001</v>
      </c>
      <c r="ES171">
        <v>0.9800013928571428</v>
      </c>
      <c r="ET171">
        <v>0.01999831071428571</v>
      </c>
      <c r="EU171">
        <v>0</v>
      </c>
      <c r="EV171">
        <v>252.59225</v>
      </c>
      <c r="EW171">
        <v>5.00078</v>
      </c>
      <c r="EX171">
        <v>7912.022857142858</v>
      </c>
      <c r="EY171">
        <v>16379.52142857143</v>
      </c>
      <c r="EZ171">
        <v>42.85907142857143</v>
      </c>
      <c r="FA171">
        <v>44.33449999999998</v>
      </c>
      <c r="FB171">
        <v>43.58017857142857</v>
      </c>
      <c r="FC171">
        <v>43.54885714285714</v>
      </c>
      <c r="FD171">
        <v>43.58024999999999</v>
      </c>
      <c r="FE171">
        <v>1955.085</v>
      </c>
      <c r="FF171">
        <v>39.9</v>
      </c>
      <c r="FG171">
        <v>0</v>
      </c>
      <c r="FH171">
        <v>1686165523.4</v>
      </c>
      <c r="FI171">
        <v>0</v>
      </c>
      <c r="FJ171">
        <v>85.55667771607574</v>
      </c>
      <c r="FK171">
        <v>0.9342194366304165</v>
      </c>
      <c r="FL171">
        <v>-101.3683437794453</v>
      </c>
      <c r="FM171">
        <v>28461.81754112678</v>
      </c>
      <c r="FN171">
        <v>15</v>
      </c>
      <c r="FO171">
        <v>1686237652.1</v>
      </c>
      <c r="FP171" t="s">
        <v>431</v>
      </c>
      <c r="FQ171">
        <v>1686237637.6</v>
      </c>
      <c r="FR171">
        <v>1686237652.1</v>
      </c>
      <c r="FS171">
        <v>1</v>
      </c>
      <c r="FT171">
        <v>0.184</v>
      </c>
      <c r="FU171">
        <v>-0.079</v>
      </c>
      <c r="FV171">
        <v>-1.228</v>
      </c>
      <c r="FW171">
        <v>-0.379</v>
      </c>
      <c r="FX171">
        <v>962</v>
      </c>
      <c r="FY171">
        <v>1</v>
      </c>
      <c r="FZ171">
        <v>0.05</v>
      </c>
      <c r="GA171">
        <v>0.15</v>
      </c>
      <c r="GB171">
        <v>-4.751665714021744</v>
      </c>
      <c r="GC171">
        <v>-0.02204288821176239</v>
      </c>
      <c r="GD171">
        <v>34.5303936077448</v>
      </c>
      <c r="GE171">
        <v>1</v>
      </c>
      <c r="GF171">
        <v>0.9651504114914603</v>
      </c>
      <c r="GG171">
        <v>0.003247080822020959</v>
      </c>
      <c r="GH171">
        <v>0.6682498928495808</v>
      </c>
      <c r="GI171">
        <v>1</v>
      </c>
      <c r="GJ171">
        <v>2</v>
      </c>
      <c r="GK171">
        <v>2</v>
      </c>
      <c r="GL171" t="s">
        <v>432</v>
      </c>
      <c r="GM171">
        <v>3.10209</v>
      </c>
      <c r="GN171">
        <v>2.75822</v>
      </c>
      <c r="GO171">
        <v>0.0918341</v>
      </c>
      <c r="GP171">
        <v>0.0959527</v>
      </c>
      <c r="GQ171">
        <v>0.09319040000000001</v>
      </c>
      <c r="GR171">
        <v>0.08822919999999999</v>
      </c>
      <c r="GS171">
        <v>23200.9</v>
      </c>
      <c r="GT171">
        <v>22722.5</v>
      </c>
      <c r="GU171">
        <v>26107.3</v>
      </c>
      <c r="GV171">
        <v>25491</v>
      </c>
      <c r="GW171">
        <v>37998.8</v>
      </c>
      <c r="GX171">
        <v>35211.6</v>
      </c>
      <c r="GY171">
        <v>45654.9</v>
      </c>
      <c r="GZ171">
        <v>41785.1</v>
      </c>
      <c r="HA171">
        <v>1.8364</v>
      </c>
      <c r="HB171">
        <v>1.7323</v>
      </c>
      <c r="HC171">
        <v>-0.00178814</v>
      </c>
      <c r="HD171">
        <v>0</v>
      </c>
      <c r="HE171">
        <v>28.0252</v>
      </c>
      <c r="HF171">
        <v>999.9</v>
      </c>
      <c r="HG171">
        <v>35.1</v>
      </c>
      <c r="HH171">
        <v>41.3</v>
      </c>
      <c r="HI171">
        <v>30.9034</v>
      </c>
      <c r="HJ171">
        <v>61.9376</v>
      </c>
      <c r="HK171">
        <v>27.484</v>
      </c>
      <c r="HL171">
        <v>1</v>
      </c>
      <c r="HM171">
        <v>0.551837</v>
      </c>
      <c r="HN171">
        <v>4.43224</v>
      </c>
      <c r="HO171">
        <v>20.25</v>
      </c>
      <c r="HP171">
        <v>5.2095</v>
      </c>
      <c r="HQ171">
        <v>11.9858</v>
      </c>
      <c r="HR171">
        <v>4.9628</v>
      </c>
      <c r="HS171">
        <v>3.27403</v>
      </c>
      <c r="HT171">
        <v>9999</v>
      </c>
      <c r="HU171">
        <v>9999</v>
      </c>
      <c r="HV171">
        <v>9999</v>
      </c>
      <c r="HW171">
        <v>63.1</v>
      </c>
      <c r="HX171">
        <v>1.86393</v>
      </c>
      <c r="HY171">
        <v>1.8602</v>
      </c>
      <c r="HZ171">
        <v>1.85852</v>
      </c>
      <c r="IA171">
        <v>1.85987</v>
      </c>
      <c r="IB171">
        <v>1.85986</v>
      </c>
      <c r="IC171">
        <v>1.85838</v>
      </c>
      <c r="ID171">
        <v>1.85751</v>
      </c>
      <c r="IE171">
        <v>1.8524</v>
      </c>
      <c r="IF171">
        <v>0</v>
      </c>
      <c r="IG171">
        <v>0</v>
      </c>
      <c r="IH171">
        <v>0</v>
      </c>
      <c r="II171">
        <v>0</v>
      </c>
      <c r="IJ171" t="s">
        <v>433</v>
      </c>
      <c r="IK171" t="s">
        <v>434</v>
      </c>
      <c r="IL171" t="s">
        <v>435</v>
      </c>
      <c r="IM171" t="s">
        <v>435</v>
      </c>
      <c r="IN171" t="s">
        <v>435</v>
      </c>
      <c r="IO171" t="s">
        <v>435</v>
      </c>
      <c r="IP171">
        <v>0</v>
      </c>
      <c r="IQ171">
        <v>100</v>
      </c>
      <c r="IR171">
        <v>100</v>
      </c>
      <c r="IS171">
        <v>-1.396</v>
      </c>
      <c r="IT171">
        <v>-0.4187</v>
      </c>
      <c r="IU171">
        <v>-0.978965299820194</v>
      </c>
      <c r="IV171">
        <v>-0.0009990091014681097</v>
      </c>
      <c r="IW171">
        <v>2.104149348677739E-07</v>
      </c>
      <c r="IX171">
        <v>-7.744919442628664E-11</v>
      </c>
      <c r="IY171">
        <v>-0.2997322961878402</v>
      </c>
      <c r="IZ171">
        <v>-0.02716134682049196</v>
      </c>
      <c r="JA171">
        <v>0.00140419417660109</v>
      </c>
      <c r="JB171">
        <v>-1.682636133130545E-05</v>
      </c>
      <c r="JC171">
        <v>3</v>
      </c>
      <c r="JD171">
        <v>2001</v>
      </c>
      <c r="JE171">
        <v>1</v>
      </c>
      <c r="JF171">
        <v>25</v>
      </c>
      <c r="JG171">
        <v>-1201.9</v>
      </c>
      <c r="JH171">
        <v>-1202.2</v>
      </c>
      <c r="JI171">
        <v>1.30127</v>
      </c>
      <c r="JJ171">
        <v>2.67212</v>
      </c>
      <c r="JK171">
        <v>1.49658</v>
      </c>
      <c r="JL171">
        <v>2.38647</v>
      </c>
      <c r="JM171">
        <v>1.54907</v>
      </c>
      <c r="JN171">
        <v>2.39136</v>
      </c>
      <c r="JO171">
        <v>44.1677</v>
      </c>
      <c r="JP171">
        <v>13.7293</v>
      </c>
      <c r="JQ171">
        <v>18</v>
      </c>
      <c r="JR171">
        <v>497.425</v>
      </c>
      <c r="JS171">
        <v>444.315</v>
      </c>
      <c r="JT171">
        <v>22.902</v>
      </c>
      <c r="JU171">
        <v>33.7998</v>
      </c>
      <c r="JV171">
        <v>29.9997</v>
      </c>
      <c r="JW171">
        <v>33.8478</v>
      </c>
      <c r="JX171">
        <v>33.7862</v>
      </c>
      <c r="JY171">
        <v>26.1602</v>
      </c>
      <c r="JZ171">
        <v>37.675</v>
      </c>
      <c r="KA171">
        <v>0</v>
      </c>
      <c r="KB171">
        <v>22.9039</v>
      </c>
      <c r="KC171">
        <v>508.018</v>
      </c>
      <c r="KD171">
        <v>18.0319</v>
      </c>
      <c r="KE171">
        <v>99.7684</v>
      </c>
      <c r="KF171">
        <v>99.4105</v>
      </c>
    </row>
    <row r="172" spans="1:292">
      <c r="A172">
        <v>152</v>
      </c>
      <c r="B172">
        <v>1686165528.1</v>
      </c>
      <c r="C172">
        <v>5162.599999904633</v>
      </c>
      <c r="D172" t="s">
        <v>738</v>
      </c>
      <c r="E172" t="s">
        <v>739</v>
      </c>
      <c r="F172">
        <v>5</v>
      </c>
      <c r="G172" t="s">
        <v>679</v>
      </c>
      <c r="H172">
        <v>1686165520.332142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K172*DK172*100.0/(AV172*EE172),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K172*DK172*100.0/(AV172*EE172),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497.7074768275383</v>
      </c>
      <c r="AJ172">
        <v>476.4317878787879</v>
      </c>
      <c r="AK172">
        <v>3.096080784464774</v>
      </c>
      <c r="AL172">
        <v>66.69682277142016</v>
      </c>
      <c r="AM172">
        <f>(AO172 - AN172 + DX172*1E3/(8.314*(DZ172+273.15)) * AQ172/DW172 * AP172) * DW172/(100*DK172) * 1000/(1000 - AO172)</f>
        <v>0</v>
      </c>
      <c r="AN172">
        <v>18.08529874855284</v>
      </c>
      <c r="AO172">
        <v>19.25109757575757</v>
      </c>
      <c r="AP172">
        <v>-4.664971711151498E-06</v>
      </c>
      <c r="AQ172">
        <v>103.8665153416574</v>
      </c>
      <c r="AR172">
        <v>0</v>
      </c>
      <c r="AS172">
        <v>0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429</v>
      </c>
      <c r="AX172" t="s">
        <v>429</v>
      </c>
      <c r="AY172">
        <v>0</v>
      </c>
      <c r="AZ172">
        <v>0</v>
      </c>
      <c r="BA172">
        <f>1-AY172/AZ172</f>
        <v>0</v>
      </c>
      <c r="BB172">
        <v>0</v>
      </c>
      <c r="BC172" t="s">
        <v>429</v>
      </c>
      <c r="BD172" t="s">
        <v>429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429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1.65</v>
      </c>
      <c r="DL172">
        <v>0.5</v>
      </c>
      <c r="DM172" t="s">
        <v>430</v>
      </c>
      <c r="DN172">
        <v>2</v>
      </c>
      <c r="DO172" t="b">
        <v>1</v>
      </c>
      <c r="DP172">
        <v>1686165520.332142</v>
      </c>
      <c r="DQ172">
        <v>445.978</v>
      </c>
      <c r="DR172">
        <v>473.4964285714286</v>
      </c>
      <c r="DS172">
        <v>19.253775</v>
      </c>
      <c r="DT172">
        <v>18.08427857142857</v>
      </c>
      <c r="DU172">
        <v>447.36875</v>
      </c>
      <c r="DV172">
        <v>19.67252142857143</v>
      </c>
      <c r="DW172">
        <v>499.9830357142858</v>
      </c>
      <c r="DX172">
        <v>90.2281357142857</v>
      </c>
      <c r="DY172">
        <v>0.09994895714285713</v>
      </c>
      <c r="DZ172">
        <v>26.98076071428571</v>
      </c>
      <c r="EA172">
        <v>27.99101071428571</v>
      </c>
      <c r="EB172">
        <v>999.9000000000002</v>
      </c>
      <c r="EC172">
        <v>0</v>
      </c>
      <c r="ED172">
        <v>0</v>
      </c>
      <c r="EE172">
        <v>10018.32142857143</v>
      </c>
      <c r="EF172">
        <v>0</v>
      </c>
      <c r="EG172">
        <v>952.6161428571428</v>
      </c>
      <c r="EH172">
        <v>-27.51845357142857</v>
      </c>
      <c r="EI172">
        <v>454.7333214285715</v>
      </c>
      <c r="EJ172">
        <v>482.2171785714286</v>
      </c>
      <c r="EK172">
        <v>1.169499285714286</v>
      </c>
      <c r="EL172">
        <v>473.4964285714286</v>
      </c>
      <c r="EM172">
        <v>18.08427857142857</v>
      </c>
      <c r="EN172">
        <v>1.737232142857143</v>
      </c>
      <c r="EO172">
        <v>1.631710714285714</v>
      </c>
      <c r="EP172">
        <v>15.23317142857143</v>
      </c>
      <c r="EQ172">
        <v>14.261575</v>
      </c>
      <c r="ER172">
        <v>1999.989642857143</v>
      </c>
      <c r="ES172">
        <v>0.9800012857142857</v>
      </c>
      <c r="ET172">
        <v>0.01999841428571428</v>
      </c>
      <c r="EU172">
        <v>0</v>
      </c>
      <c r="EV172">
        <v>252.5555714285714</v>
      </c>
      <c r="EW172">
        <v>5.00078</v>
      </c>
      <c r="EX172">
        <v>7910.179999999999</v>
      </c>
      <c r="EY172">
        <v>16379.56071428572</v>
      </c>
      <c r="EZ172">
        <v>42.88360714285712</v>
      </c>
      <c r="FA172">
        <v>44.33449999999998</v>
      </c>
      <c r="FB172">
        <v>43.69171428571428</v>
      </c>
      <c r="FC172">
        <v>43.56671428571428</v>
      </c>
      <c r="FD172">
        <v>43.62039285714285</v>
      </c>
      <c r="FE172">
        <v>1955.089642857143</v>
      </c>
      <c r="FF172">
        <v>39.9</v>
      </c>
      <c r="FG172">
        <v>0</v>
      </c>
      <c r="FH172">
        <v>1686165528.2</v>
      </c>
      <c r="FI172">
        <v>0</v>
      </c>
      <c r="FJ172">
        <v>85.62007234426152</v>
      </c>
      <c r="FK172">
        <v>0.9346886629145139</v>
      </c>
      <c r="FL172">
        <v>-101.4354675034218</v>
      </c>
      <c r="FM172">
        <v>28454.01798756939</v>
      </c>
      <c r="FN172">
        <v>15</v>
      </c>
      <c r="FO172">
        <v>1686237652.1</v>
      </c>
      <c r="FP172" t="s">
        <v>431</v>
      </c>
      <c r="FQ172">
        <v>1686237637.6</v>
      </c>
      <c r="FR172">
        <v>1686237652.1</v>
      </c>
      <c r="FS172">
        <v>1</v>
      </c>
      <c r="FT172">
        <v>0.184</v>
      </c>
      <c r="FU172">
        <v>-0.079</v>
      </c>
      <c r="FV172">
        <v>-1.228</v>
      </c>
      <c r="FW172">
        <v>-0.379</v>
      </c>
      <c r="FX172">
        <v>962</v>
      </c>
      <c r="FY172">
        <v>1</v>
      </c>
      <c r="FZ172">
        <v>0.05</v>
      </c>
      <c r="GA172">
        <v>0.15</v>
      </c>
      <c r="GB172">
        <v>-4.761275028954479</v>
      </c>
      <c r="GC172">
        <v>-0.02217964354972116</v>
      </c>
      <c r="GD172">
        <v>34.52697224453193</v>
      </c>
      <c r="GE172">
        <v>1</v>
      </c>
      <c r="GF172">
        <v>0.9652301951640999</v>
      </c>
      <c r="GG172">
        <v>0.003246256562428288</v>
      </c>
      <c r="GH172">
        <v>0.6681301521029137</v>
      </c>
      <c r="GI172">
        <v>1</v>
      </c>
      <c r="GJ172">
        <v>2</v>
      </c>
      <c r="GK172">
        <v>2</v>
      </c>
      <c r="GL172" t="s">
        <v>432</v>
      </c>
      <c r="GM172">
        <v>3.10223</v>
      </c>
      <c r="GN172">
        <v>2.75847</v>
      </c>
      <c r="GO172">
        <v>0.0943404</v>
      </c>
      <c r="GP172">
        <v>0.09866220000000001</v>
      </c>
      <c r="GQ172">
        <v>0.0931859</v>
      </c>
      <c r="GR172">
        <v>0.0882308</v>
      </c>
      <c r="GS172">
        <v>23137</v>
      </c>
      <c r="GT172">
        <v>22654.5</v>
      </c>
      <c r="GU172">
        <v>26107.3</v>
      </c>
      <c r="GV172">
        <v>25491.1</v>
      </c>
      <c r="GW172">
        <v>37999.5</v>
      </c>
      <c r="GX172">
        <v>35211.7</v>
      </c>
      <c r="GY172">
        <v>45655.1</v>
      </c>
      <c r="GZ172">
        <v>41784.9</v>
      </c>
      <c r="HA172">
        <v>1.8369</v>
      </c>
      <c r="HB172">
        <v>1.73212</v>
      </c>
      <c r="HC172">
        <v>-0.00125915</v>
      </c>
      <c r="HD172">
        <v>0</v>
      </c>
      <c r="HE172">
        <v>28.0187</v>
      </c>
      <c r="HF172">
        <v>999.9</v>
      </c>
      <c r="HG172">
        <v>35.1</v>
      </c>
      <c r="HH172">
        <v>41.3</v>
      </c>
      <c r="HI172">
        <v>30.9061</v>
      </c>
      <c r="HJ172">
        <v>62.2976</v>
      </c>
      <c r="HK172">
        <v>27.4519</v>
      </c>
      <c r="HL172">
        <v>1</v>
      </c>
      <c r="HM172">
        <v>0.551768</v>
      </c>
      <c r="HN172">
        <v>4.44401</v>
      </c>
      <c r="HO172">
        <v>20.2498</v>
      </c>
      <c r="HP172">
        <v>5.20995</v>
      </c>
      <c r="HQ172">
        <v>11.9855</v>
      </c>
      <c r="HR172">
        <v>4.963</v>
      </c>
      <c r="HS172">
        <v>3.27405</v>
      </c>
      <c r="HT172">
        <v>9999</v>
      </c>
      <c r="HU172">
        <v>9999</v>
      </c>
      <c r="HV172">
        <v>9999</v>
      </c>
      <c r="HW172">
        <v>63.1</v>
      </c>
      <c r="HX172">
        <v>1.86393</v>
      </c>
      <c r="HY172">
        <v>1.8602</v>
      </c>
      <c r="HZ172">
        <v>1.85852</v>
      </c>
      <c r="IA172">
        <v>1.85987</v>
      </c>
      <c r="IB172">
        <v>1.85988</v>
      </c>
      <c r="IC172">
        <v>1.85838</v>
      </c>
      <c r="ID172">
        <v>1.85751</v>
      </c>
      <c r="IE172">
        <v>1.85237</v>
      </c>
      <c r="IF172">
        <v>0</v>
      </c>
      <c r="IG172">
        <v>0</v>
      </c>
      <c r="IH172">
        <v>0</v>
      </c>
      <c r="II172">
        <v>0</v>
      </c>
      <c r="IJ172" t="s">
        <v>433</v>
      </c>
      <c r="IK172" t="s">
        <v>434</v>
      </c>
      <c r="IL172" t="s">
        <v>435</v>
      </c>
      <c r="IM172" t="s">
        <v>435</v>
      </c>
      <c r="IN172" t="s">
        <v>435</v>
      </c>
      <c r="IO172" t="s">
        <v>435</v>
      </c>
      <c r="IP172">
        <v>0</v>
      </c>
      <c r="IQ172">
        <v>100</v>
      </c>
      <c r="IR172">
        <v>100</v>
      </c>
      <c r="IS172">
        <v>-1.411</v>
      </c>
      <c r="IT172">
        <v>-0.4187</v>
      </c>
      <c r="IU172">
        <v>-0.978965299820194</v>
      </c>
      <c r="IV172">
        <v>-0.0009990091014681097</v>
      </c>
      <c r="IW172">
        <v>2.104149348677739E-07</v>
      </c>
      <c r="IX172">
        <v>-7.744919442628664E-11</v>
      </c>
      <c r="IY172">
        <v>-0.2997322961878402</v>
      </c>
      <c r="IZ172">
        <v>-0.02716134682049196</v>
      </c>
      <c r="JA172">
        <v>0.00140419417660109</v>
      </c>
      <c r="JB172">
        <v>-1.682636133130545E-05</v>
      </c>
      <c r="JC172">
        <v>3</v>
      </c>
      <c r="JD172">
        <v>2001</v>
      </c>
      <c r="JE172">
        <v>1</v>
      </c>
      <c r="JF172">
        <v>25</v>
      </c>
      <c r="JG172">
        <v>-1201.8</v>
      </c>
      <c r="JH172">
        <v>-1202.1</v>
      </c>
      <c r="JI172">
        <v>1.34155</v>
      </c>
      <c r="JJ172">
        <v>2.67578</v>
      </c>
      <c r="JK172">
        <v>1.49658</v>
      </c>
      <c r="JL172">
        <v>2.38647</v>
      </c>
      <c r="JM172">
        <v>1.54907</v>
      </c>
      <c r="JN172">
        <v>2.3999</v>
      </c>
      <c r="JO172">
        <v>44.1954</v>
      </c>
      <c r="JP172">
        <v>13.7205</v>
      </c>
      <c r="JQ172">
        <v>18</v>
      </c>
      <c r="JR172">
        <v>497.711</v>
      </c>
      <c r="JS172">
        <v>444.187</v>
      </c>
      <c r="JT172">
        <v>22.9077</v>
      </c>
      <c r="JU172">
        <v>33.7948</v>
      </c>
      <c r="JV172">
        <v>29.9998</v>
      </c>
      <c r="JW172">
        <v>33.8447</v>
      </c>
      <c r="JX172">
        <v>33.7834</v>
      </c>
      <c r="JY172">
        <v>26.9977</v>
      </c>
      <c r="JZ172">
        <v>37.675</v>
      </c>
      <c r="KA172">
        <v>0</v>
      </c>
      <c r="KB172">
        <v>22.9079</v>
      </c>
      <c r="KC172">
        <v>521.432</v>
      </c>
      <c r="KD172">
        <v>18.0319</v>
      </c>
      <c r="KE172">
        <v>99.7687</v>
      </c>
      <c r="KF172">
        <v>99.4105</v>
      </c>
    </row>
    <row r="173" spans="1:292">
      <c r="A173">
        <v>153</v>
      </c>
      <c r="B173">
        <v>1686165533.1</v>
      </c>
      <c r="C173">
        <v>5167.599999904633</v>
      </c>
      <c r="D173" t="s">
        <v>740</v>
      </c>
      <c r="E173" t="s">
        <v>741</v>
      </c>
      <c r="F173">
        <v>5</v>
      </c>
      <c r="G173" t="s">
        <v>679</v>
      </c>
      <c r="H173">
        <v>1686165525.618518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K173*DK173*100.0/(AV173*EE173),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K173*DK173*100.0/(AV173*EE173),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515.8405598343934</v>
      </c>
      <c r="AJ173">
        <v>492.9555515151515</v>
      </c>
      <c r="AK173">
        <v>3.328057102789693</v>
      </c>
      <c r="AL173">
        <v>66.69682277142016</v>
      </c>
      <c r="AM173">
        <f>(AO173 - AN173 + DX173*1E3/(8.314*(DZ173+273.15)) * AQ173/DW173 * AP173) * DW173/(100*DK173) * 1000/(1000 - AO173)</f>
        <v>0</v>
      </c>
      <c r="AN173">
        <v>18.0842867513538</v>
      </c>
      <c r="AO173">
        <v>19.25033393939394</v>
      </c>
      <c r="AP173">
        <v>6.61921956664035E-08</v>
      </c>
      <c r="AQ173">
        <v>103.8665153416574</v>
      </c>
      <c r="AR173">
        <v>0</v>
      </c>
      <c r="AS173">
        <v>0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429</v>
      </c>
      <c r="AX173" t="s">
        <v>429</v>
      </c>
      <c r="AY173">
        <v>0</v>
      </c>
      <c r="AZ173">
        <v>0</v>
      </c>
      <c r="BA173">
        <f>1-AY173/AZ173</f>
        <v>0</v>
      </c>
      <c r="BB173">
        <v>0</v>
      </c>
      <c r="BC173" t="s">
        <v>429</v>
      </c>
      <c r="BD173" t="s">
        <v>429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429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1.65</v>
      </c>
      <c r="DL173">
        <v>0.5</v>
      </c>
      <c r="DM173" t="s">
        <v>430</v>
      </c>
      <c r="DN173">
        <v>2</v>
      </c>
      <c r="DO173" t="b">
        <v>1</v>
      </c>
      <c r="DP173">
        <v>1686165525.618518</v>
      </c>
      <c r="DQ173">
        <v>461.4809259259258</v>
      </c>
      <c r="DR173">
        <v>491.1935925925926</v>
      </c>
      <c r="DS173">
        <v>19.25178888888889</v>
      </c>
      <c r="DT173">
        <v>18.08454814814815</v>
      </c>
      <c r="DU173">
        <v>462.8848518518519</v>
      </c>
      <c r="DV173">
        <v>19.67055555555556</v>
      </c>
      <c r="DW173">
        <v>500.027111111111</v>
      </c>
      <c r="DX173">
        <v>90.22743333333334</v>
      </c>
      <c r="DY173">
        <v>0.1000812185185185</v>
      </c>
      <c r="DZ173">
        <v>26.98385555555555</v>
      </c>
      <c r="EA173">
        <v>27.99887037037037</v>
      </c>
      <c r="EB173">
        <v>999.9000000000001</v>
      </c>
      <c r="EC173">
        <v>0</v>
      </c>
      <c r="ED173">
        <v>0</v>
      </c>
      <c r="EE173">
        <v>10006.22222222222</v>
      </c>
      <c r="EF173">
        <v>0</v>
      </c>
      <c r="EG173">
        <v>953.081851851852</v>
      </c>
      <c r="EH173">
        <v>-29.71274814814815</v>
      </c>
      <c r="EI173">
        <v>470.5396296296297</v>
      </c>
      <c r="EJ173">
        <v>500.2402962962962</v>
      </c>
      <c r="EK173">
        <v>1.167245925925926</v>
      </c>
      <c r="EL173">
        <v>491.1935925925926</v>
      </c>
      <c r="EM173">
        <v>18.08454814814815</v>
      </c>
      <c r="EN173">
        <v>1.73703962962963</v>
      </c>
      <c r="EO173">
        <v>1.631722592592593</v>
      </c>
      <c r="EP173">
        <v>15.23145185185185</v>
      </c>
      <c r="EQ173">
        <v>14.26168888888889</v>
      </c>
      <c r="ER173">
        <v>1999.995555555555</v>
      </c>
      <c r="ES173">
        <v>0.9800012222222222</v>
      </c>
      <c r="ET173">
        <v>0.01999847777777777</v>
      </c>
      <c r="EU173">
        <v>0</v>
      </c>
      <c r="EV173">
        <v>252.5352592592593</v>
      </c>
      <c r="EW173">
        <v>5.00078</v>
      </c>
      <c r="EX173">
        <v>7909.581481481482</v>
      </c>
      <c r="EY173">
        <v>16379.61111111111</v>
      </c>
      <c r="EZ173">
        <v>42.87692592592592</v>
      </c>
      <c r="FA173">
        <v>44.33066666666667</v>
      </c>
      <c r="FB173">
        <v>43.759</v>
      </c>
      <c r="FC173">
        <v>43.56462962962963</v>
      </c>
      <c r="FD173">
        <v>43.65255555555554</v>
      </c>
      <c r="FE173">
        <v>1955.095555555556</v>
      </c>
      <c r="FF173">
        <v>39.9</v>
      </c>
      <c r="FG173">
        <v>0</v>
      </c>
      <c r="FH173">
        <v>1686165533.6</v>
      </c>
      <c r="FI173">
        <v>0</v>
      </c>
      <c r="FJ173">
        <v>85.69133675424452</v>
      </c>
      <c r="FK173">
        <v>0.9352152286791208</v>
      </c>
      <c r="FL173">
        <v>-101.5108193099044</v>
      </c>
      <c r="FM173">
        <v>28445.2498598122</v>
      </c>
      <c r="FN173">
        <v>15</v>
      </c>
      <c r="FO173">
        <v>1686237652.1</v>
      </c>
      <c r="FP173" t="s">
        <v>431</v>
      </c>
      <c r="FQ173">
        <v>1686237637.6</v>
      </c>
      <c r="FR173">
        <v>1686237652.1</v>
      </c>
      <c r="FS173">
        <v>1</v>
      </c>
      <c r="FT173">
        <v>0.184</v>
      </c>
      <c r="FU173">
        <v>-0.079</v>
      </c>
      <c r="FV173">
        <v>-1.228</v>
      </c>
      <c r="FW173">
        <v>-0.379</v>
      </c>
      <c r="FX173">
        <v>962</v>
      </c>
      <c r="FY173">
        <v>1</v>
      </c>
      <c r="FZ173">
        <v>0.05</v>
      </c>
      <c r="GA173">
        <v>0.15</v>
      </c>
      <c r="GB173">
        <v>-4.773713892639869</v>
      </c>
      <c r="GC173">
        <v>-0.02235791542508383</v>
      </c>
      <c r="GD173">
        <v>34.52353904561491</v>
      </c>
      <c r="GE173">
        <v>1</v>
      </c>
      <c r="GF173">
        <v>0.9653250864489649</v>
      </c>
      <c r="GG173">
        <v>0.003245254586001119</v>
      </c>
      <c r="GH173">
        <v>0.6679863160064377</v>
      </c>
      <c r="GI173">
        <v>1</v>
      </c>
      <c r="GJ173">
        <v>2</v>
      </c>
      <c r="GK173">
        <v>2</v>
      </c>
      <c r="GL173" t="s">
        <v>432</v>
      </c>
      <c r="GM173">
        <v>3.10193</v>
      </c>
      <c r="GN173">
        <v>2.75769</v>
      </c>
      <c r="GO173">
        <v>0.09673320000000001</v>
      </c>
      <c r="GP173">
        <v>0.101055</v>
      </c>
      <c r="GQ173">
        <v>0.0931816</v>
      </c>
      <c r="GR173">
        <v>0.088227</v>
      </c>
      <c r="GS173">
        <v>23076.1</v>
      </c>
      <c r="GT173">
        <v>22594.5</v>
      </c>
      <c r="GU173">
        <v>26107.6</v>
      </c>
      <c r="GV173">
        <v>25491.2</v>
      </c>
      <c r="GW173">
        <v>38000.3</v>
      </c>
      <c r="GX173">
        <v>35212.3</v>
      </c>
      <c r="GY173">
        <v>45655.5</v>
      </c>
      <c r="GZ173">
        <v>41785.2</v>
      </c>
      <c r="HA173">
        <v>1.83643</v>
      </c>
      <c r="HB173">
        <v>1.73253</v>
      </c>
      <c r="HC173">
        <v>0.000447035</v>
      </c>
      <c r="HD173">
        <v>0</v>
      </c>
      <c r="HE173">
        <v>28.0115</v>
      </c>
      <c r="HF173">
        <v>999.9</v>
      </c>
      <c r="HG173">
        <v>35.1</v>
      </c>
      <c r="HH173">
        <v>41.3</v>
      </c>
      <c r="HI173">
        <v>30.9055</v>
      </c>
      <c r="HJ173">
        <v>62.4576</v>
      </c>
      <c r="HK173">
        <v>27.6522</v>
      </c>
      <c r="HL173">
        <v>1</v>
      </c>
      <c r="HM173">
        <v>0.551288</v>
      </c>
      <c r="HN173">
        <v>4.57776</v>
      </c>
      <c r="HO173">
        <v>20.2456</v>
      </c>
      <c r="HP173">
        <v>5.20875</v>
      </c>
      <c r="HQ173">
        <v>11.986</v>
      </c>
      <c r="HR173">
        <v>4.96275</v>
      </c>
      <c r="HS173">
        <v>3.27375</v>
      </c>
      <c r="HT173">
        <v>9999</v>
      </c>
      <c r="HU173">
        <v>9999</v>
      </c>
      <c r="HV173">
        <v>9999</v>
      </c>
      <c r="HW173">
        <v>63.1</v>
      </c>
      <c r="HX173">
        <v>1.8639</v>
      </c>
      <c r="HY173">
        <v>1.8602</v>
      </c>
      <c r="HZ173">
        <v>1.85852</v>
      </c>
      <c r="IA173">
        <v>1.85987</v>
      </c>
      <c r="IB173">
        <v>1.85988</v>
      </c>
      <c r="IC173">
        <v>1.85839</v>
      </c>
      <c r="ID173">
        <v>1.85748</v>
      </c>
      <c r="IE173">
        <v>1.85242</v>
      </c>
      <c r="IF173">
        <v>0</v>
      </c>
      <c r="IG173">
        <v>0</v>
      </c>
      <c r="IH173">
        <v>0</v>
      </c>
      <c r="II173">
        <v>0</v>
      </c>
      <c r="IJ173" t="s">
        <v>433</v>
      </c>
      <c r="IK173" t="s">
        <v>434</v>
      </c>
      <c r="IL173" t="s">
        <v>435</v>
      </c>
      <c r="IM173" t="s">
        <v>435</v>
      </c>
      <c r="IN173" t="s">
        <v>435</v>
      </c>
      <c r="IO173" t="s">
        <v>435</v>
      </c>
      <c r="IP173">
        <v>0</v>
      </c>
      <c r="IQ173">
        <v>100</v>
      </c>
      <c r="IR173">
        <v>100</v>
      </c>
      <c r="IS173">
        <v>-1.425</v>
      </c>
      <c r="IT173">
        <v>-0.4188</v>
      </c>
      <c r="IU173">
        <v>-0.978965299820194</v>
      </c>
      <c r="IV173">
        <v>-0.0009990091014681097</v>
      </c>
      <c r="IW173">
        <v>2.104149348677739E-07</v>
      </c>
      <c r="IX173">
        <v>-7.744919442628664E-11</v>
      </c>
      <c r="IY173">
        <v>-0.2997322961878402</v>
      </c>
      <c r="IZ173">
        <v>-0.02716134682049196</v>
      </c>
      <c r="JA173">
        <v>0.00140419417660109</v>
      </c>
      <c r="JB173">
        <v>-1.682636133130545E-05</v>
      </c>
      <c r="JC173">
        <v>3</v>
      </c>
      <c r="JD173">
        <v>2001</v>
      </c>
      <c r="JE173">
        <v>1</v>
      </c>
      <c r="JF173">
        <v>25</v>
      </c>
      <c r="JG173">
        <v>-1201.7</v>
      </c>
      <c r="JH173">
        <v>-1202</v>
      </c>
      <c r="JI173">
        <v>1.37817</v>
      </c>
      <c r="JJ173">
        <v>2.6709</v>
      </c>
      <c r="JK173">
        <v>1.49658</v>
      </c>
      <c r="JL173">
        <v>2.38647</v>
      </c>
      <c r="JM173">
        <v>1.54907</v>
      </c>
      <c r="JN173">
        <v>2.45117</v>
      </c>
      <c r="JO173">
        <v>44.1677</v>
      </c>
      <c r="JP173">
        <v>13.7118</v>
      </c>
      <c r="JQ173">
        <v>18</v>
      </c>
      <c r="JR173">
        <v>497.395</v>
      </c>
      <c r="JS173">
        <v>444.417</v>
      </c>
      <c r="JT173">
        <v>22.9063</v>
      </c>
      <c r="JU173">
        <v>33.791</v>
      </c>
      <c r="JV173">
        <v>29.9998</v>
      </c>
      <c r="JW173">
        <v>33.8413</v>
      </c>
      <c r="JX173">
        <v>33.7804</v>
      </c>
      <c r="JY173">
        <v>27.754</v>
      </c>
      <c r="JZ173">
        <v>37.675</v>
      </c>
      <c r="KA173">
        <v>0</v>
      </c>
      <c r="KB173">
        <v>22.8571</v>
      </c>
      <c r="KC173">
        <v>541.796</v>
      </c>
      <c r="KD173">
        <v>18.0319</v>
      </c>
      <c r="KE173">
        <v>99.7697</v>
      </c>
      <c r="KF173">
        <v>99.411</v>
      </c>
    </row>
    <row r="174" spans="1:292">
      <c r="A174">
        <v>154</v>
      </c>
      <c r="B174">
        <v>1686165538.1</v>
      </c>
      <c r="C174">
        <v>5172.599999904633</v>
      </c>
      <c r="D174" t="s">
        <v>742</v>
      </c>
      <c r="E174" t="s">
        <v>743</v>
      </c>
      <c r="F174">
        <v>5</v>
      </c>
      <c r="G174" t="s">
        <v>679</v>
      </c>
      <c r="H174">
        <v>1686165530.332142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K174*DK174*100.0/(AV174*EE174),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K174*DK174*100.0/(AV174*EE174),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532.3912769429645</v>
      </c>
      <c r="AJ174">
        <v>509.442303030303</v>
      </c>
      <c r="AK174">
        <v>3.305091323213421</v>
      </c>
      <c r="AL174">
        <v>66.69682277142016</v>
      </c>
      <c r="AM174">
        <f>(AO174 - AN174 + DX174*1E3/(8.314*(DZ174+273.15)) * AQ174/DW174 * AP174) * DW174/(100*DK174) * 1000/(1000 - AO174)</f>
        <v>0</v>
      </c>
      <c r="AN174">
        <v>18.08342766482083</v>
      </c>
      <c r="AO174">
        <v>19.24863757575757</v>
      </c>
      <c r="AP174">
        <v>-4.610057017577809E-06</v>
      </c>
      <c r="AQ174">
        <v>103.8665153416574</v>
      </c>
      <c r="AR174">
        <v>0</v>
      </c>
      <c r="AS174">
        <v>0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429</v>
      </c>
      <c r="AX174" t="s">
        <v>429</v>
      </c>
      <c r="AY174">
        <v>0</v>
      </c>
      <c r="AZ174">
        <v>0</v>
      </c>
      <c r="BA174">
        <f>1-AY174/AZ174</f>
        <v>0</v>
      </c>
      <c r="BB174">
        <v>0</v>
      </c>
      <c r="BC174" t="s">
        <v>429</v>
      </c>
      <c r="BD174" t="s">
        <v>429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429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1.65</v>
      </c>
      <c r="DL174">
        <v>0.5</v>
      </c>
      <c r="DM174" t="s">
        <v>430</v>
      </c>
      <c r="DN174">
        <v>2</v>
      </c>
      <c r="DO174" t="b">
        <v>1</v>
      </c>
      <c r="DP174">
        <v>1686165530.332142</v>
      </c>
      <c r="DQ174">
        <v>476.2283928571429</v>
      </c>
      <c r="DR174">
        <v>506.9752142857142</v>
      </c>
      <c r="DS174">
        <v>19.25060714285714</v>
      </c>
      <c r="DT174">
        <v>18.08436428571428</v>
      </c>
      <c r="DU174">
        <v>477.6449285714285</v>
      </c>
      <c r="DV174">
        <v>19.66937142857143</v>
      </c>
      <c r="DW174">
        <v>500.0250714285714</v>
      </c>
      <c r="DX174">
        <v>90.22609999999997</v>
      </c>
      <c r="DY174">
        <v>0.10008545</v>
      </c>
      <c r="DZ174">
        <v>26.98541428571428</v>
      </c>
      <c r="EA174">
        <v>28.00219285714286</v>
      </c>
      <c r="EB174">
        <v>999.9000000000002</v>
      </c>
      <c r="EC174">
        <v>0</v>
      </c>
      <c r="ED174">
        <v>0</v>
      </c>
      <c r="EE174">
        <v>10001.66964285714</v>
      </c>
      <c r="EF174">
        <v>0</v>
      </c>
      <c r="EG174">
        <v>949.2284642857143</v>
      </c>
      <c r="EH174">
        <v>-30.74692142857143</v>
      </c>
      <c r="EI174">
        <v>485.576</v>
      </c>
      <c r="EJ174">
        <v>516.3125357142857</v>
      </c>
      <c r="EK174">
        <v>1.166239285714286</v>
      </c>
      <c r="EL174">
        <v>506.9752142857142</v>
      </c>
      <c r="EM174">
        <v>18.08436428571428</v>
      </c>
      <c r="EN174">
        <v>1.736906071428572</v>
      </c>
      <c r="EO174">
        <v>1.631681428571429</v>
      </c>
      <c r="EP174">
        <v>15.23026071428571</v>
      </c>
      <c r="EQ174">
        <v>14.2613</v>
      </c>
      <c r="ER174">
        <v>1999.971428571429</v>
      </c>
      <c r="ES174">
        <v>0.9800009642857143</v>
      </c>
      <c r="ET174">
        <v>0.01999873214285714</v>
      </c>
      <c r="EU174">
        <v>0</v>
      </c>
      <c r="EV174">
        <v>252.5815</v>
      </c>
      <c r="EW174">
        <v>5.00078</v>
      </c>
      <c r="EX174">
        <v>7887.259642857143</v>
      </c>
      <c r="EY174">
        <v>16379.40714285714</v>
      </c>
      <c r="EZ174">
        <v>42.87464285714285</v>
      </c>
      <c r="FA174">
        <v>44.3210357142857</v>
      </c>
      <c r="FB174">
        <v>43.69614285714285</v>
      </c>
      <c r="FC174">
        <v>43.55789285714286</v>
      </c>
      <c r="FD174">
        <v>43.6492857142857</v>
      </c>
      <c r="FE174">
        <v>1955.071428571428</v>
      </c>
      <c r="FF174">
        <v>39.9</v>
      </c>
      <c r="FG174">
        <v>0</v>
      </c>
      <c r="FH174">
        <v>1686165538.4</v>
      </c>
      <c r="FI174">
        <v>0</v>
      </c>
      <c r="FJ174">
        <v>85.75462533421826</v>
      </c>
      <c r="FK174">
        <v>0.9356819594624384</v>
      </c>
      <c r="FL174">
        <v>-101.5782175529952</v>
      </c>
      <c r="FM174">
        <v>28437.4296474827</v>
      </c>
      <c r="FN174">
        <v>15</v>
      </c>
      <c r="FO174">
        <v>1686237652.1</v>
      </c>
      <c r="FP174" t="s">
        <v>431</v>
      </c>
      <c r="FQ174">
        <v>1686237637.6</v>
      </c>
      <c r="FR174">
        <v>1686237652.1</v>
      </c>
      <c r="FS174">
        <v>1</v>
      </c>
      <c r="FT174">
        <v>0.184</v>
      </c>
      <c r="FU174">
        <v>-0.079</v>
      </c>
      <c r="FV174">
        <v>-1.228</v>
      </c>
      <c r="FW174">
        <v>-0.379</v>
      </c>
      <c r="FX174">
        <v>962</v>
      </c>
      <c r="FY174">
        <v>1</v>
      </c>
      <c r="FZ174">
        <v>0.05</v>
      </c>
      <c r="GA174">
        <v>0.15</v>
      </c>
      <c r="GB174">
        <v>-4.783208748187963</v>
      </c>
      <c r="GC174">
        <v>-0.02249415501115728</v>
      </c>
      <c r="GD174">
        <v>34.52109647192326</v>
      </c>
      <c r="GE174">
        <v>1</v>
      </c>
      <c r="GF174">
        <v>0.9653962000474972</v>
      </c>
      <c r="GG174">
        <v>0.00324450258072439</v>
      </c>
      <c r="GH174">
        <v>0.6678785003421249</v>
      </c>
      <c r="GI174">
        <v>1</v>
      </c>
      <c r="GJ174">
        <v>2</v>
      </c>
      <c r="GK174">
        <v>2</v>
      </c>
      <c r="GL174" t="s">
        <v>432</v>
      </c>
      <c r="GM174">
        <v>3.10181</v>
      </c>
      <c r="GN174">
        <v>2.7577</v>
      </c>
      <c r="GO174">
        <v>0.09909270000000001</v>
      </c>
      <c r="GP174">
        <v>0.103538</v>
      </c>
      <c r="GQ174">
        <v>0.093177</v>
      </c>
      <c r="GR174">
        <v>0.0882188</v>
      </c>
      <c r="GS174">
        <v>23016.1</v>
      </c>
      <c r="GT174">
        <v>22532.3</v>
      </c>
      <c r="GU174">
        <v>26107.8</v>
      </c>
      <c r="GV174">
        <v>25491.4</v>
      </c>
      <c r="GW174">
        <v>38001.2</v>
      </c>
      <c r="GX174">
        <v>35213</v>
      </c>
      <c r="GY174">
        <v>45656</v>
      </c>
      <c r="GZ174">
        <v>41785.3</v>
      </c>
      <c r="HA174">
        <v>1.83627</v>
      </c>
      <c r="HB174">
        <v>1.73258</v>
      </c>
      <c r="HC174">
        <v>-0.00089407</v>
      </c>
      <c r="HD174">
        <v>0</v>
      </c>
      <c r="HE174">
        <v>28.0058</v>
      </c>
      <c r="HF174">
        <v>999.9</v>
      </c>
      <c r="HG174">
        <v>35.1</v>
      </c>
      <c r="HH174">
        <v>41.3</v>
      </c>
      <c r="HI174">
        <v>30.9057</v>
      </c>
      <c r="HJ174">
        <v>62.3176</v>
      </c>
      <c r="HK174">
        <v>27.7564</v>
      </c>
      <c r="HL174">
        <v>1</v>
      </c>
      <c r="HM174">
        <v>0.552022</v>
      </c>
      <c r="HN174">
        <v>4.63489</v>
      </c>
      <c r="HO174">
        <v>20.2441</v>
      </c>
      <c r="HP174">
        <v>5.2098</v>
      </c>
      <c r="HQ174">
        <v>11.9855</v>
      </c>
      <c r="HR174">
        <v>4.9619</v>
      </c>
      <c r="HS174">
        <v>3.27408</v>
      </c>
      <c r="HT174">
        <v>9999</v>
      </c>
      <c r="HU174">
        <v>9999</v>
      </c>
      <c r="HV174">
        <v>9999</v>
      </c>
      <c r="HW174">
        <v>63.1</v>
      </c>
      <c r="HX174">
        <v>1.86392</v>
      </c>
      <c r="HY174">
        <v>1.86019</v>
      </c>
      <c r="HZ174">
        <v>1.85852</v>
      </c>
      <c r="IA174">
        <v>1.85987</v>
      </c>
      <c r="IB174">
        <v>1.85986</v>
      </c>
      <c r="IC174">
        <v>1.85839</v>
      </c>
      <c r="ID174">
        <v>1.85751</v>
      </c>
      <c r="IE174">
        <v>1.85241</v>
      </c>
      <c r="IF174">
        <v>0</v>
      </c>
      <c r="IG174">
        <v>0</v>
      </c>
      <c r="IH174">
        <v>0</v>
      </c>
      <c r="II174">
        <v>0</v>
      </c>
      <c r="IJ174" t="s">
        <v>433</v>
      </c>
      <c r="IK174" t="s">
        <v>434</v>
      </c>
      <c r="IL174" t="s">
        <v>435</v>
      </c>
      <c r="IM174" t="s">
        <v>435</v>
      </c>
      <c r="IN174" t="s">
        <v>435</v>
      </c>
      <c r="IO174" t="s">
        <v>435</v>
      </c>
      <c r="IP174">
        <v>0</v>
      </c>
      <c r="IQ174">
        <v>100</v>
      </c>
      <c r="IR174">
        <v>100</v>
      </c>
      <c r="IS174">
        <v>-1.437</v>
      </c>
      <c r="IT174">
        <v>-0.4188</v>
      </c>
      <c r="IU174">
        <v>-0.978965299820194</v>
      </c>
      <c r="IV174">
        <v>-0.0009990091014681097</v>
      </c>
      <c r="IW174">
        <v>2.104149348677739E-07</v>
      </c>
      <c r="IX174">
        <v>-7.744919442628664E-11</v>
      </c>
      <c r="IY174">
        <v>-0.2997322961878402</v>
      </c>
      <c r="IZ174">
        <v>-0.02716134682049196</v>
      </c>
      <c r="JA174">
        <v>0.00140419417660109</v>
      </c>
      <c r="JB174">
        <v>-1.682636133130545E-05</v>
      </c>
      <c r="JC174">
        <v>3</v>
      </c>
      <c r="JD174">
        <v>2001</v>
      </c>
      <c r="JE174">
        <v>1</v>
      </c>
      <c r="JF174">
        <v>25</v>
      </c>
      <c r="JG174">
        <v>-1201.7</v>
      </c>
      <c r="JH174">
        <v>-1201.9</v>
      </c>
      <c r="JI174">
        <v>1.41235</v>
      </c>
      <c r="JJ174">
        <v>2.66235</v>
      </c>
      <c r="JK174">
        <v>1.49658</v>
      </c>
      <c r="JL174">
        <v>2.38647</v>
      </c>
      <c r="JM174">
        <v>1.54907</v>
      </c>
      <c r="JN174">
        <v>2.44751</v>
      </c>
      <c r="JO174">
        <v>44.1954</v>
      </c>
      <c r="JP174">
        <v>13.7118</v>
      </c>
      <c r="JQ174">
        <v>18</v>
      </c>
      <c r="JR174">
        <v>497.283</v>
      </c>
      <c r="JS174">
        <v>444.428</v>
      </c>
      <c r="JT174">
        <v>22.8634</v>
      </c>
      <c r="JU174">
        <v>33.7857</v>
      </c>
      <c r="JV174">
        <v>30.0002</v>
      </c>
      <c r="JW174">
        <v>33.8387</v>
      </c>
      <c r="JX174">
        <v>33.7774</v>
      </c>
      <c r="JY174">
        <v>28.4208</v>
      </c>
      <c r="JZ174">
        <v>37.675</v>
      </c>
      <c r="KA174">
        <v>0</v>
      </c>
      <c r="KB174">
        <v>22.8451</v>
      </c>
      <c r="KC174">
        <v>555.251</v>
      </c>
      <c r="KD174">
        <v>18.0319</v>
      </c>
      <c r="KE174">
        <v>99.77070000000001</v>
      </c>
      <c r="KF174">
        <v>99.4115</v>
      </c>
    </row>
    <row r="175" spans="1:292">
      <c r="A175">
        <v>155</v>
      </c>
      <c r="B175">
        <v>1686165543.1</v>
      </c>
      <c r="C175">
        <v>5177.599999904633</v>
      </c>
      <c r="D175" t="s">
        <v>744</v>
      </c>
      <c r="E175" t="s">
        <v>745</v>
      </c>
      <c r="F175">
        <v>5</v>
      </c>
      <c r="G175" t="s">
        <v>679</v>
      </c>
      <c r="H175">
        <v>1686165535.6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K175*DK175*100.0/(AV175*EE175),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K175*DK175*100.0/(AV175*EE175),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550.1635007447064</v>
      </c>
      <c r="AJ175">
        <v>526.5068606060604</v>
      </c>
      <c r="AK175">
        <v>3.412734720705576</v>
      </c>
      <c r="AL175">
        <v>66.69682277142016</v>
      </c>
      <c r="AM175">
        <f>(AO175 - AN175 + DX175*1E3/(8.314*(DZ175+273.15)) * AQ175/DW175 * AP175) * DW175/(100*DK175) * 1000/(1000 - AO175)</f>
        <v>0</v>
      </c>
      <c r="AN175">
        <v>18.08061712196813</v>
      </c>
      <c r="AO175">
        <v>19.24397575757576</v>
      </c>
      <c r="AP175">
        <v>-1.514964132321364E-05</v>
      </c>
      <c r="AQ175">
        <v>103.8665153416574</v>
      </c>
      <c r="AR175">
        <v>0</v>
      </c>
      <c r="AS175">
        <v>0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429</v>
      </c>
      <c r="AX175" t="s">
        <v>429</v>
      </c>
      <c r="AY175">
        <v>0</v>
      </c>
      <c r="AZ175">
        <v>0</v>
      </c>
      <c r="BA175">
        <f>1-AY175/AZ175</f>
        <v>0</v>
      </c>
      <c r="BB175">
        <v>0</v>
      </c>
      <c r="BC175" t="s">
        <v>429</v>
      </c>
      <c r="BD175" t="s">
        <v>429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429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1.65</v>
      </c>
      <c r="DL175">
        <v>0.5</v>
      </c>
      <c r="DM175" t="s">
        <v>430</v>
      </c>
      <c r="DN175">
        <v>2</v>
      </c>
      <c r="DO175" t="b">
        <v>1</v>
      </c>
      <c r="DP175">
        <v>1686165535.6</v>
      </c>
      <c r="DQ175">
        <v>493.2408148148148</v>
      </c>
      <c r="DR175">
        <v>525.0215555555556</v>
      </c>
      <c r="DS175">
        <v>19.2484037037037</v>
      </c>
      <c r="DT175">
        <v>18.08282592592592</v>
      </c>
      <c r="DU175">
        <v>494.6718518518518</v>
      </c>
      <c r="DV175">
        <v>19.66717777777778</v>
      </c>
      <c r="DW175">
        <v>499.9978518518518</v>
      </c>
      <c r="DX175">
        <v>90.2259962962963</v>
      </c>
      <c r="DY175">
        <v>0.09985692962962961</v>
      </c>
      <c r="DZ175">
        <v>26.98519259259259</v>
      </c>
      <c r="EA175">
        <v>28.00065185185185</v>
      </c>
      <c r="EB175">
        <v>999.9000000000001</v>
      </c>
      <c r="EC175">
        <v>0</v>
      </c>
      <c r="ED175">
        <v>0</v>
      </c>
      <c r="EE175">
        <v>10011.75740740741</v>
      </c>
      <c r="EF175">
        <v>0</v>
      </c>
      <c r="EG175">
        <v>927.1151481481481</v>
      </c>
      <c r="EH175">
        <v>-31.78082962962963</v>
      </c>
      <c r="EI175">
        <v>502.9212592592592</v>
      </c>
      <c r="EJ175">
        <v>534.6903333333333</v>
      </c>
      <c r="EK175">
        <v>1.165563703703704</v>
      </c>
      <c r="EL175">
        <v>525.0215555555556</v>
      </c>
      <c r="EM175">
        <v>18.08282592592592</v>
      </c>
      <c r="EN175">
        <v>1.736704444444444</v>
      </c>
      <c r="EO175">
        <v>1.631541111111111</v>
      </c>
      <c r="EP175">
        <v>15.22845925925926</v>
      </c>
      <c r="EQ175">
        <v>14.25997037037037</v>
      </c>
      <c r="ER175">
        <v>1999.980740740741</v>
      </c>
      <c r="ES175">
        <v>0.9800011111111111</v>
      </c>
      <c r="ET175">
        <v>0.01999858518518518</v>
      </c>
      <c r="EU175">
        <v>0</v>
      </c>
      <c r="EV175">
        <v>252.5335185185185</v>
      </c>
      <c r="EW175">
        <v>5.00078</v>
      </c>
      <c r="EX175">
        <v>7842.998518518517</v>
      </c>
      <c r="EY175">
        <v>16379.48888888889</v>
      </c>
      <c r="EZ175">
        <v>42.87233333333332</v>
      </c>
      <c r="FA175">
        <v>44.3121111111111</v>
      </c>
      <c r="FB175">
        <v>43.63396296296295</v>
      </c>
      <c r="FC175">
        <v>43.56459259259259</v>
      </c>
      <c r="FD175">
        <v>43.66166666666665</v>
      </c>
      <c r="FE175">
        <v>1955.080740740741</v>
      </c>
      <c r="FF175">
        <v>39.9</v>
      </c>
      <c r="FG175">
        <v>0</v>
      </c>
      <c r="FH175">
        <v>1686165543.2</v>
      </c>
      <c r="FI175">
        <v>0</v>
      </c>
      <c r="FJ175">
        <v>85.81783858402046</v>
      </c>
      <c r="FK175">
        <v>0.9361470692928742</v>
      </c>
      <c r="FL175">
        <v>-101.6457598189049</v>
      </c>
      <c r="FM175">
        <v>28429.59885100938</v>
      </c>
      <c r="FN175">
        <v>15</v>
      </c>
      <c r="FO175">
        <v>1686237652.1</v>
      </c>
      <c r="FP175" t="s">
        <v>431</v>
      </c>
      <c r="FQ175">
        <v>1686237637.6</v>
      </c>
      <c r="FR175">
        <v>1686237652.1</v>
      </c>
      <c r="FS175">
        <v>1</v>
      </c>
      <c r="FT175">
        <v>0.184</v>
      </c>
      <c r="FU175">
        <v>-0.079</v>
      </c>
      <c r="FV175">
        <v>-1.228</v>
      </c>
      <c r="FW175">
        <v>-0.379</v>
      </c>
      <c r="FX175">
        <v>962</v>
      </c>
      <c r="FY175">
        <v>1</v>
      </c>
      <c r="FZ175">
        <v>0.05</v>
      </c>
      <c r="GA175">
        <v>0.15</v>
      </c>
      <c r="GB175">
        <v>-4.79299632240751</v>
      </c>
      <c r="GC175">
        <v>-0.02263493349250205</v>
      </c>
      <c r="GD175">
        <v>34.51888742221072</v>
      </c>
      <c r="GE175">
        <v>1</v>
      </c>
      <c r="GF175">
        <v>0.9654671142825381</v>
      </c>
      <c r="GG175">
        <v>0.00324374773344157</v>
      </c>
      <c r="GH175">
        <v>0.667770691597482</v>
      </c>
      <c r="GI175">
        <v>1</v>
      </c>
      <c r="GJ175">
        <v>2</v>
      </c>
      <c r="GK175">
        <v>2</v>
      </c>
      <c r="GL175" t="s">
        <v>432</v>
      </c>
      <c r="GM175">
        <v>3.10216</v>
      </c>
      <c r="GN175">
        <v>2.75837</v>
      </c>
      <c r="GO175">
        <v>0.101484</v>
      </c>
      <c r="GP175">
        <v>0.105855</v>
      </c>
      <c r="GQ175">
        <v>0.093164</v>
      </c>
      <c r="GR175">
        <v>0.0882083</v>
      </c>
      <c r="GS175">
        <v>22955</v>
      </c>
      <c r="GT175">
        <v>22474.1</v>
      </c>
      <c r="GU175">
        <v>26107.8</v>
      </c>
      <c r="GV175">
        <v>25491.4</v>
      </c>
      <c r="GW175">
        <v>38002</v>
      </c>
      <c r="GX175">
        <v>35213.8</v>
      </c>
      <c r="GY175">
        <v>45656</v>
      </c>
      <c r="GZ175">
        <v>41785.4</v>
      </c>
      <c r="HA175">
        <v>1.83665</v>
      </c>
      <c r="HB175">
        <v>1.73237</v>
      </c>
      <c r="HC175">
        <v>-0.000156462</v>
      </c>
      <c r="HD175">
        <v>0</v>
      </c>
      <c r="HE175">
        <v>28.001</v>
      </c>
      <c r="HF175">
        <v>999.9</v>
      </c>
      <c r="HG175">
        <v>35.1</v>
      </c>
      <c r="HH175">
        <v>41.3</v>
      </c>
      <c r="HI175">
        <v>30.9043</v>
      </c>
      <c r="HJ175">
        <v>62.1476</v>
      </c>
      <c r="HK175">
        <v>27.5321</v>
      </c>
      <c r="HL175">
        <v>1</v>
      </c>
      <c r="HM175">
        <v>0.551352</v>
      </c>
      <c r="HN175">
        <v>4.56728</v>
      </c>
      <c r="HO175">
        <v>20.2461</v>
      </c>
      <c r="HP175">
        <v>5.2098</v>
      </c>
      <c r="HQ175">
        <v>11.986</v>
      </c>
      <c r="HR175">
        <v>4.96275</v>
      </c>
      <c r="HS175">
        <v>3.27395</v>
      </c>
      <c r="HT175">
        <v>9999</v>
      </c>
      <c r="HU175">
        <v>9999</v>
      </c>
      <c r="HV175">
        <v>9999</v>
      </c>
      <c r="HW175">
        <v>63.1</v>
      </c>
      <c r="HX175">
        <v>1.86396</v>
      </c>
      <c r="HY175">
        <v>1.8602</v>
      </c>
      <c r="HZ175">
        <v>1.85852</v>
      </c>
      <c r="IA175">
        <v>1.85987</v>
      </c>
      <c r="IB175">
        <v>1.85983</v>
      </c>
      <c r="IC175">
        <v>1.8584</v>
      </c>
      <c r="ID175">
        <v>1.85754</v>
      </c>
      <c r="IE175">
        <v>1.85239</v>
      </c>
      <c r="IF175">
        <v>0</v>
      </c>
      <c r="IG175">
        <v>0</v>
      </c>
      <c r="IH175">
        <v>0</v>
      </c>
      <c r="II175">
        <v>0</v>
      </c>
      <c r="IJ175" t="s">
        <v>433</v>
      </c>
      <c r="IK175" t="s">
        <v>434</v>
      </c>
      <c r="IL175" t="s">
        <v>435</v>
      </c>
      <c r="IM175" t="s">
        <v>435</v>
      </c>
      <c r="IN175" t="s">
        <v>435</v>
      </c>
      <c r="IO175" t="s">
        <v>435</v>
      </c>
      <c r="IP175">
        <v>0</v>
      </c>
      <c r="IQ175">
        <v>100</v>
      </c>
      <c r="IR175">
        <v>100</v>
      </c>
      <c r="IS175">
        <v>-1.452</v>
      </c>
      <c r="IT175">
        <v>-0.4188</v>
      </c>
      <c r="IU175">
        <v>-0.978965299820194</v>
      </c>
      <c r="IV175">
        <v>-0.0009990091014681097</v>
      </c>
      <c r="IW175">
        <v>2.104149348677739E-07</v>
      </c>
      <c r="IX175">
        <v>-7.744919442628664E-11</v>
      </c>
      <c r="IY175">
        <v>-0.2997322961878402</v>
      </c>
      <c r="IZ175">
        <v>-0.02716134682049196</v>
      </c>
      <c r="JA175">
        <v>0.00140419417660109</v>
      </c>
      <c r="JB175">
        <v>-1.682636133130545E-05</v>
      </c>
      <c r="JC175">
        <v>3</v>
      </c>
      <c r="JD175">
        <v>2001</v>
      </c>
      <c r="JE175">
        <v>1</v>
      </c>
      <c r="JF175">
        <v>25</v>
      </c>
      <c r="JG175">
        <v>-1201.6</v>
      </c>
      <c r="JH175">
        <v>-1201.8</v>
      </c>
      <c r="JI175">
        <v>1.44165</v>
      </c>
      <c r="JJ175">
        <v>2.67212</v>
      </c>
      <c r="JK175">
        <v>1.49658</v>
      </c>
      <c r="JL175">
        <v>2.38647</v>
      </c>
      <c r="JM175">
        <v>1.54907</v>
      </c>
      <c r="JN175">
        <v>2.36328</v>
      </c>
      <c r="JO175">
        <v>44.1677</v>
      </c>
      <c r="JP175">
        <v>13.7118</v>
      </c>
      <c r="JQ175">
        <v>18</v>
      </c>
      <c r="JR175">
        <v>497.489</v>
      </c>
      <c r="JS175">
        <v>444.282</v>
      </c>
      <c r="JT175">
        <v>22.8427</v>
      </c>
      <c r="JU175">
        <v>33.7819</v>
      </c>
      <c r="JV175">
        <v>29.9999</v>
      </c>
      <c r="JW175">
        <v>33.8352</v>
      </c>
      <c r="JX175">
        <v>33.7744</v>
      </c>
      <c r="JY175">
        <v>29.1621</v>
      </c>
      <c r="JZ175">
        <v>37.675</v>
      </c>
      <c r="KA175">
        <v>0</v>
      </c>
      <c r="KB175">
        <v>22.8527</v>
      </c>
      <c r="KC175">
        <v>575.482</v>
      </c>
      <c r="KD175">
        <v>18.0319</v>
      </c>
      <c r="KE175">
        <v>99.77070000000001</v>
      </c>
      <c r="KF175">
        <v>99.4117</v>
      </c>
    </row>
    <row r="176" spans="1:292">
      <c r="A176">
        <v>156</v>
      </c>
      <c r="B176">
        <v>1686165548.1</v>
      </c>
      <c r="C176">
        <v>5182.599999904633</v>
      </c>
      <c r="D176" t="s">
        <v>746</v>
      </c>
      <c r="E176" t="s">
        <v>747</v>
      </c>
      <c r="F176">
        <v>5</v>
      </c>
      <c r="G176" t="s">
        <v>679</v>
      </c>
      <c r="H176">
        <v>1686165540.314285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K176*DK176*100.0/(AV176*EE176),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K176*DK176*100.0/(AV176*EE176),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567.0246368568103</v>
      </c>
      <c r="AJ176">
        <v>543.2384545454546</v>
      </c>
      <c r="AK176">
        <v>3.339601333847098</v>
      </c>
      <c r="AL176">
        <v>66.69682277142016</v>
      </c>
      <c r="AM176">
        <f>(AO176 - AN176 + DX176*1E3/(8.314*(DZ176+273.15)) * AQ176/DW176 * AP176) * DW176/(100*DK176) * 1000/(1000 - AO176)</f>
        <v>0</v>
      </c>
      <c r="AN176">
        <v>18.07528795231292</v>
      </c>
      <c r="AO176">
        <v>19.24157090909091</v>
      </c>
      <c r="AP176">
        <v>-8.716267242910479E-06</v>
      </c>
      <c r="AQ176">
        <v>103.8665153416574</v>
      </c>
      <c r="AR176">
        <v>0</v>
      </c>
      <c r="AS176">
        <v>0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429</v>
      </c>
      <c r="AX176" t="s">
        <v>429</v>
      </c>
      <c r="AY176">
        <v>0</v>
      </c>
      <c r="AZ176">
        <v>0</v>
      </c>
      <c r="BA176">
        <f>1-AY176/AZ176</f>
        <v>0</v>
      </c>
      <c r="BB176">
        <v>0</v>
      </c>
      <c r="BC176" t="s">
        <v>429</v>
      </c>
      <c r="BD176" t="s">
        <v>429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429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1.65</v>
      </c>
      <c r="DL176">
        <v>0.5</v>
      </c>
      <c r="DM176" t="s">
        <v>430</v>
      </c>
      <c r="DN176">
        <v>2</v>
      </c>
      <c r="DO176" t="b">
        <v>1</v>
      </c>
      <c r="DP176">
        <v>1686165540.314285</v>
      </c>
      <c r="DQ176">
        <v>508.7384285714285</v>
      </c>
      <c r="DR176">
        <v>540.8883214285713</v>
      </c>
      <c r="DS176">
        <v>19.24577142857143</v>
      </c>
      <c r="DT176">
        <v>18.08006428571429</v>
      </c>
      <c r="DU176">
        <v>510.1826071428573</v>
      </c>
      <c r="DV176">
        <v>19.66457142857143</v>
      </c>
      <c r="DW176">
        <v>499.9769642857142</v>
      </c>
      <c r="DX176">
        <v>90.22619285714283</v>
      </c>
      <c r="DY176">
        <v>0.09993784285714284</v>
      </c>
      <c r="DZ176">
        <v>26.98481071428571</v>
      </c>
      <c r="EA176">
        <v>27.998575</v>
      </c>
      <c r="EB176">
        <v>999.9000000000002</v>
      </c>
      <c r="EC176">
        <v>0</v>
      </c>
      <c r="ED176">
        <v>0</v>
      </c>
      <c r="EE176">
        <v>10013.16964285714</v>
      </c>
      <c r="EF176">
        <v>0</v>
      </c>
      <c r="EG176">
        <v>904.9830357142857</v>
      </c>
      <c r="EH176">
        <v>-32.14990714285715</v>
      </c>
      <c r="EI176">
        <v>518.7216428571429</v>
      </c>
      <c r="EJ176">
        <v>550.8477499999999</v>
      </c>
      <c r="EK176">
        <v>1.165698928571429</v>
      </c>
      <c r="EL176">
        <v>540.8883214285713</v>
      </c>
      <c r="EM176">
        <v>18.08006428571429</v>
      </c>
      <c r="EN176">
        <v>1.736470714285714</v>
      </c>
      <c r="EO176">
        <v>1.631295357142857</v>
      </c>
      <c r="EP176">
        <v>15.22636785714286</v>
      </c>
      <c r="EQ176">
        <v>14.25763928571429</v>
      </c>
      <c r="ER176">
        <v>1999.980357142858</v>
      </c>
      <c r="ES176">
        <v>0.9800010714285714</v>
      </c>
      <c r="ET176">
        <v>0.01999862142857142</v>
      </c>
      <c r="EU176">
        <v>0</v>
      </c>
      <c r="EV176">
        <v>252.6056428571428</v>
      </c>
      <c r="EW176">
        <v>5.00078</v>
      </c>
      <c r="EX176">
        <v>7799.71642857143</v>
      </c>
      <c r="EY176">
        <v>16379.48214285714</v>
      </c>
      <c r="EZ176">
        <v>42.85907142857143</v>
      </c>
      <c r="FA176">
        <v>44.29874999999999</v>
      </c>
      <c r="FB176">
        <v>43.60021428571429</v>
      </c>
      <c r="FC176">
        <v>43.56678571428572</v>
      </c>
      <c r="FD176">
        <v>43.64696428571427</v>
      </c>
      <c r="FE176">
        <v>1955.080357142857</v>
      </c>
      <c r="FF176">
        <v>39.9</v>
      </c>
      <c r="FG176">
        <v>0</v>
      </c>
      <c r="FH176">
        <v>1686165548.6</v>
      </c>
      <c r="FI176">
        <v>0</v>
      </c>
      <c r="FJ176">
        <v>85.88900207474775</v>
      </c>
      <c r="FK176">
        <v>0.9366708217200237</v>
      </c>
      <c r="FL176">
        <v>-101.7216516176368</v>
      </c>
      <c r="FM176">
        <v>28420.79162304012</v>
      </c>
      <c r="FN176">
        <v>15</v>
      </c>
      <c r="FO176">
        <v>1686237652.1</v>
      </c>
      <c r="FP176" t="s">
        <v>431</v>
      </c>
      <c r="FQ176">
        <v>1686237637.6</v>
      </c>
      <c r="FR176">
        <v>1686237652.1</v>
      </c>
      <c r="FS176">
        <v>1</v>
      </c>
      <c r="FT176">
        <v>0.184</v>
      </c>
      <c r="FU176">
        <v>-0.079</v>
      </c>
      <c r="FV176">
        <v>-1.228</v>
      </c>
      <c r="FW176">
        <v>-0.379</v>
      </c>
      <c r="FX176">
        <v>962</v>
      </c>
      <c r="FY176">
        <v>1</v>
      </c>
      <c r="FZ176">
        <v>0.05</v>
      </c>
      <c r="GA176">
        <v>0.15</v>
      </c>
      <c r="GB176">
        <v>-4.80607282948155</v>
      </c>
      <c r="GC176">
        <v>-0.02282295941765893</v>
      </c>
      <c r="GD176">
        <v>34.51596990526797</v>
      </c>
      <c r="GE176">
        <v>1</v>
      </c>
      <c r="GF176">
        <v>0.9655618311190129</v>
      </c>
      <c r="GG176">
        <v>0.00324274431197433</v>
      </c>
      <c r="GH176">
        <v>0.6676270995630215</v>
      </c>
      <c r="GI176">
        <v>1</v>
      </c>
      <c r="GJ176">
        <v>2</v>
      </c>
      <c r="GK176">
        <v>2</v>
      </c>
      <c r="GL176" t="s">
        <v>432</v>
      </c>
      <c r="GM176">
        <v>3.10214</v>
      </c>
      <c r="GN176">
        <v>2.75821</v>
      </c>
      <c r="GO176">
        <v>0.103798</v>
      </c>
      <c r="GP176">
        <v>0.108156</v>
      </c>
      <c r="GQ176">
        <v>0.0931555</v>
      </c>
      <c r="GR176">
        <v>0.0881947</v>
      </c>
      <c r="GS176">
        <v>22896.1</v>
      </c>
      <c r="GT176">
        <v>22416.7</v>
      </c>
      <c r="GU176">
        <v>26108.1</v>
      </c>
      <c r="GV176">
        <v>25491.8</v>
      </c>
      <c r="GW176">
        <v>38003.1</v>
      </c>
      <c r="GX176">
        <v>35215.1</v>
      </c>
      <c r="GY176">
        <v>45656.6</v>
      </c>
      <c r="GZ176">
        <v>41786</v>
      </c>
      <c r="HA176">
        <v>1.83718</v>
      </c>
      <c r="HB176">
        <v>1.7324</v>
      </c>
      <c r="HC176">
        <v>-0.000499189</v>
      </c>
      <c r="HD176">
        <v>0</v>
      </c>
      <c r="HE176">
        <v>27.996</v>
      </c>
      <c r="HF176">
        <v>999.9</v>
      </c>
      <c r="HG176">
        <v>35</v>
      </c>
      <c r="HH176">
        <v>41.3</v>
      </c>
      <c r="HI176">
        <v>30.8165</v>
      </c>
      <c r="HJ176">
        <v>62.0676</v>
      </c>
      <c r="HK176">
        <v>27.5881</v>
      </c>
      <c r="HL176">
        <v>1</v>
      </c>
      <c r="HM176">
        <v>0.550747</v>
      </c>
      <c r="HN176">
        <v>4.51444</v>
      </c>
      <c r="HO176">
        <v>20.2479</v>
      </c>
      <c r="HP176">
        <v>5.2107</v>
      </c>
      <c r="HQ176">
        <v>11.9855</v>
      </c>
      <c r="HR176">
        <v>4.96305</v>
      </c>
      <c r="HS176">
        <v>3.27425</v>
      </c>
      <c r="HT176">
        <v>9999</v>
      </c>
      <c r="HU176">
        <v>9999</v>
      </c>
      <c r="HV176">
        <v>9999</v>
      </c>
      <c r="HW176">
        <v>63.1</v>
      </c>
      <c r="HX176">
        <v>1.86399</v>
      </c>
      <c r="HY176">
        <v>1.8602</v>
      </c>
      <c r="HZ176">
        <v>1.85852</v>
      </c>
      <c r="IA176">
        <v>1.85988</v>
      </c>
      <c r="IB176">
        <v>1.85984</v>
      </c>
      <c r="IC176">
        <v>1.85842</v>
      </c>
      <c r="ID176">
        <v>1.85754</v>
      </c>
      <c r="IE176">
        <v>1.85241</v>
      </c>
      <c r="IF176">
        <v>0</v>
      </c>
      <c r="IG176">
        <v>0</v>
      </c>
      <c r="IH176">
        <v>0</v>
      </c>
      <c r="II176">
        <v>0</v>
      </c>
      <c r="IJ176" t="s">
        <v>433</v>
      </c>
      <c r="IK176" t="s">
        <v>434</v>
      </c>
      <c r="IL176" t="s">
        <v>435</v>
      </c>
      <c r="IM176" t="s">
        <v>435</v>
      </c>
      <c r="IN176" t="s">
        <v>435</v>
      </c>
      <c r="IO176" t="s">
        <v>435</v>
      </c>
      <c r="IP176">
        <v>0</v>
      </c>
      <c r="IQ176">
        <v>100</v>
      </c>
      <c r="IR176">
        <v>100</v>
      </c>
      <c r="IS176">
        <v>-1.466</v>
      </c>
      <c r="IT176">
        <v>-0.4189</v>
      </c>
      <c r="IU176">
        <v>-0.978965299820194</v>
      </c>
      <c r="IV176">
        <v>-0.0009990091014681097</v>
      </c>
      <c r="IW176">
        <v>2.104149348677739E-07</v>
      </c>
      <c r="IX176">
        <v>-7.744919442628664E-11</v>
      </c>
      <c r="IY176">
        <v>-0.2997322961878402</v>
      </c>
      <c r="IZ176">
        <v>-0.02716134682049196</v>
      </c>
      <c r="JA176">
        <v>0.00140419417660109</v>
      </c>
      <c r="JB176">
        <v>-1.682636133130545E-05</v>
      </c>
      <c r="JC176">
        <v>3</v>
      </c>
      <c r="JD176">
        <v>2001</v>
      </c>
      <c r="JE176">
        <v>1</v>
      </c>
      <c r="JF176">
        <v>25</v>
      </c>
      <c r="JG176">
        <v>-1201.5</v>
      </c>
      <c r="JH176">
        <v>-1201.7</v>
      </c>
      <c r="JI176">
        <v>1.48071</v>
      </c>
      <c r="JJ176">
        <v>2.66846</v>
      </c>
      <c r="JK176">
        <v>1.49658</v>
      </c>
      <c r="JL176">
        <v>2.38525</v>
      </c>
      <c r="JM176">
        <v>1.54907</v>
      </c>
      <c r="JN176">
        <v>2.44263</v>
      </c>
      <c r="JO176">
        <v>44.1954</v>
      </c>
      <c r="JP176">
        <v>13.7118</v>
      </c>
      <c r="JQ176">
        <v>18</v>
      </c>
      <c r="JR176">
        <v>497.785</v>
      </c>
      <c r="JS176">
        <v>444.272</v>
      </c>
      <c r="JT176">
        <v>22.8446</v>
      </c>
      <c r="JU176">
        <v>33.7766</v>
      </c>
      <c r="JV176">
        <v>29.9995</v>
      </c>
      <c r="JW176">
        <v>33.8314</v>
      </c>
      <c r="JX176">
        <v>33.7707</v>
      </c>
      <c r="JY176">
        <v>29.7916</v>
      </c>
      <c r="JZ176">
        <v>37.675</v>
      </c>
      <c r="KA176">
        <v>0</v>
      </c>
      <c r="KB176">
        <v>22.8532</v>
      </c>
      <c r="KC176">
        <v>589.022</v>
      </c>
      <c r="KD176">
        <v>18.0319</v>
      </c>
      <c r="KE176">
        <v>99.7719</v>
      </c>
      <c r="KF176">
        <v>99.4131</v>
      </c>
    </row>
    <row r="177" spans="1:292">
      <c r="A177">
        <v>157</v>
      </c>
      <c r="B177">
        <v>1686165553.1</v>
      </c>
      <c r="C177">
        <v>5187.599999904633</v>
      </c>
      <c r="D177" t="s">
        <v>748</v>
      </c>
      <c r="E177" t="s">
        <v>749</v>
      </c>
      <c r="F177">
        <v>5</v>
      </c>
      <c r="G177" t="s">
        <v>679</v>
      </c>
      <c r="H177">
        <v>1686165545.6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K177*DK177*100.0/(AV177*EE177),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K177*DK177*100.0/(AV177*EE177),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583.8958618576579</v>
      </c>
      <c r="AJ177">
        <v>559.9485151515148</v>
      </c>
      <c r="AK177">
        <v>3.330020937618192</v>
      </c>
      <c r="AL177">
        <v>66.69682277142016</v>
      </c>
      <c r="AM177">
        <f>(AO177 - AN177 + DX177*1E3/(8.314*(DZ177+273.15)) * AQ177/DW177 * AP177) * DW177/(100*DK177) * 1000/(1000 - AO177)</f>
        <v>0</v>
      </c>
      <c r="AN177">
        <v>18.07223052344692</v>
      </c>
      <c r="AO177">
        <v>19.24015878787878</v>
      </c>
      <c r="AP177">
        <v>-4.361294462487373E-06</v>
      </c>
      <c r="AQ177">
        <v>103.8665153416574</v>
      </c>
      <c r="AR177">
        <v>0</v>
      </c>
      <c r="AS177">
        <v>0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429</v>
      </c>
      <c r="AX177" t="s">
        <v>429</v>
      </c>
      <c r="AY177">
        <v>0</v>
      </c>
      <c r="AZ177">
        <v>0</v>
      </c>
      <c r="BA177">
        <f>1-AY177/AZ177</f>
        <v>0</v>
      </c>
      <c r="BB177">
        <v>0</v>
      </c>
      <c r="BC177" t="s">
        <v>429</v>
      </c>
      <c r="BD177" t="s">
        <v>429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429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1.65</v>
      </c>
      <c r="DL177">
        <v>0.5</v>
      </c>
      <c r="DM177" t="s">
        <v>430</v>
      </c>
      <c r="DN177">
        <v>2</v>
      </c>
      <c r="DO177" t="b">
        <v>1</v>
      </c>
      <c r="DP177">
        <v>1686165545.6</v>
      </c>
      <c r="DQ177">
        <v>526.1908888888889</v>
      </c>
      <c r="DR177">
        <v>558.6656666666667</v>
      </c>
      <c r="DS177">
        <v>19.24267407407407</v>
      </c>
      <c r="DT177">
        <v>18.07616666666667</v>
      </c>
      <c r="DU177">
        <v>527.6497037037037</v>
      </c>
      <c r="DV177">
        <v>19.66150740740741</v>
      </c>
      <c r="DW177">
        <v>499.9988148148149</v>
      </c>
      <c r="DX177">
        <v>90.22700000000002</v>
      </c>
      <c r="DY177">
        <v>0.09997711111111111</v>
      </c>
      <c r="DZ177">
        <v>26.98524444444444</v>
      </c>
      <c r="EA177">
        <v>27.99227407407407</v>
      </c>
      <c r="EB177">
        <v>999.9000000000001</v>
      </c>
      <c r="EC177">
        <v>0</v>
      </c>
      <c r="ED177">
        <v>0</v>
      </c>
      <c r="EE177">
        <v>10007.75370370371</v>
      </c>
      <c r="EF177">
        <v>0</v>
      </c>
      <c r="EG177">
        <v>882.3538148148147</v>
      </c>
      <c r="EH177">
        <v>-32.47481111111111</v>
      </c>
      <c r="EI177">
        <v>536.5148148148148</v>
      </c>
      <c r="EJ177">
        <v>568.9500740740741</v>
      </c>
      <c r="EK177">
        <v>1.166498888888889</v>
      </c>
      <c r="EL177">
        <v>558.6656666666667</v>
      </c>
      <c r="EM177">
        <v>18.07616666666667</v>
      </c>
      <c r="EN177">
        <v>1.736207407407407</v>
      </c>
      <c r="EO177">
        <v>1.630958888888889</v>
      </c>
      <c r="EP177">
        <v>15.22400740740741</v>
      </c>
      <c r="EQ177">
        <v>14.25445555555556</v>
      </c>
      <c r="ER177">
        <v>2000.018518518518</v>
      </c>
      <c r="ES177">
        <v>0.9800013333333333</v>
      </c>
      <c r="ET177">
        <v>0.01999836296296296</v>
      </c>
      <c r="EU177">
        <v>0</v>
      </c>
      <c r="EV177">
        <v>252.6757037037037</v>
      </c>
      <c r="EW177">
        <v>5.00078</v>
      </c>
      <c r="EX177">
        <v>7781.339259259259</v>
      </c>
      <c r="EY177">
        <v>16379.80370370371</v>
      </c>
      <c r="EZ177">
        <v>42.84459259259258</v>
      </c>
      <c r="FA177">
        <v>44.28903703703703</v>
      </c>
      <c r="FB177">
        <v>43.58996296296296</v>
      </c>
      <c r="FC177">
        <v>43.56</v>
      </c>
      <c r="FD177">
        <v>43.64548148148147</v>
      </c>
      <c r="FE177">
        <v>1955.118518518518</v>
      </c>
      <c r="FF177">
        <v>39.9</v>
      </c>
      <c r="FG177">
        <v>0</v>
      </c>
      <c r="FH177">
        <v>1686165553.4</v>
      </c>
      <c r="FI177">
        <v>0</v>
      </c>
      <c r="FJ177">
        <v>85.9522661963161</v>
      </c>
      <c r="FK177">
        <v>0.9371362021684956</v>
      </c>
      <c r="FL177">
        <v>-101.788796044737</v>
      </c>
      <c r="FM177">
        <v>28412.97830313936</v>
      </c>
      <c r="FN177">
        <v>15</v>
      </c>
      <c r="FO177">
        <v>1686237652.1</v>
      </c>
      <c r="FP177" t="s">
        <v>431</v>
      </c>
      <c r="FQ177">
        <v>1686237637.6</v>
      </c>
      <c r="FR177">
        <v>1686237652.1</v>
      </c>
      <c r="FS177">
        <v>1</v>
      </c>
      <c r="FT177">
        <v>0.184</v>
      </c>
      <c r="FU177">
        <v>-0.079</v>
      </c>
      <c r="FV177">
        <v>-1.228</v>
      </c>
      <c r="FW177">
        <v>-0.379</v>
      </c>
      <c r="FX177">
        <v>962</v>
      </c>
      <c r="FY177">
        <v>1</v>
      </c>
      <c r="FZ177">
        <v>0.05</v>
      </c>
      <c r="GA177">
        <v>0.15</v>
      </c>
      <c r="GB177">
        <v>-4.815906490001773</v>
      </c>
      <c r="GC177">
        <v>-0.02296432088647561</v>
      </c>
      <c r="GD177">
        <v>34.51380769870156</v>
      </c>
      <c r="GE177">
        <v>1</v>
      </c>
      <c r="GF177">
        <v>0.9656335441148374</v>
      </c>
      <c r="GG177">
        <v>0.003242002697817281</v>
      </c>
      <c r="GH177">
        <v>0.6675196868769119</v>
      </c>
      <c r="GI177">
        <v>1</v>
      </c>
      <c r="GJ177">
        <v>2</v>
      </c>
      <c r="GK177">
        <v>2</v>
      </c>
      <c r="GL177" t="s">
        <v>432</v>
      </c>
      <c r="GM177">
        <v>3.102</v>
      </c>
      <c r="GN177">
        <v>2.75807</v>
      </c>
      <c r="GO177">
        <v>0.106067</v>
      </c>
      <c r="GP177">
        <v>0.110357</v>
      </c>
      <c r="GQ177">
        <v>0.093154</v>
      </c>
      <c r="GR177">
        <v>0.0881778</v>
      </c>
      <c r="GS177">
        <v>22838.4</v>
      </c>
      <c r="GT177">
        <v>22361.5</v>
      </c>
      <c r="GU177">
        <v>26108.3</v>
      </c>
      <c r="GV177">
        <v>25492</v>
      </c>
      <c r="GW177">
        <v>38003.7</v>
      </c>
      <c r="GX177">
        <v>35216.1</v>
      </c>
      <c r="GY177">
        <v>45656.9</v>
      </c>
      <c r="GZ177">
        <v>41786.2</v>
      </c>
      <c r="HA177">
        <v>1.83698</v>
      </c>
      <c r="HB177">
        <v>1.73253</v>
      </c>
      <c r="HC177">
        <v>0.000499189</v>
      </c>
      <c r="HD177">
        <v>0</v>
      </c>
      <c r="HE177">
        <v>27.9888</v>
      </c>
      <c r="HF177">
        <v>999.9</v>
      </c>
      <c r="HG177">
        <v>35</v>
      </c>
      <c r="HH177">
        <v>41.3</v>
      </c>
      <c r="HI177">
        <v>30.8185</v>
      </c>
      <c r="HJ177">
        <v>61.8976</v>
      </c>
      <c r="HK177">
        <v>27.7404</v>
      </c>
      <c r="HL177">
        <v>1</v>
      </c>
      <c r="HM177">
        <v>0.54987</v>
      </c>
      <c r="HN177">
        <v>4.47806</v>
      </c>
      <c r="HO177">
        <v>20.249</v>
      </c>
      <c r="HP177">
        <v>5.2113</v>
      </c>
      <c r="HQ177">
        <v>11.986</v>
      </c>
      <c r="HR177">
        <v>4.963</v>
      </c>
      <c r="HS177">
        <v>3.27413</v>
      </c>
      <c r="HT177">
        <v>9999</v>
      </c>
      <c r="HU177">
        <v>9999</v>
      </c>
      <c r="HV177">
        <v>9999</v>
      </c>
      <c r="HW177">
        <v>63.1</v>
      </c>
      <c r="HX177">
        <v>1.86397</v>
      </c>
      <c r="HY177">
        <v>1.8602</v>
      </c>
      <c r="HZ177">
        <v>1.85852</v>
      </c>
      <c r="IA177">
        <v>1.85989</v>
      </c>
      <c r="IB177">
        <v>1.85987</v>
      </c>
      <c r="IC177">
        <v>1.85838</v>
      </c>
      <c r="ID177">
        <v>1.85752</v>
      </c>
      <c r="IE177">
        <v>1.85238</v>
      </c>
      <c r="IF177">
        <v>0</v>
      </c>
      <c r="IG177">
        <v>0</v>
      </c>
      <c r="IH177">
        <v>0</v>
      </c>
      <c r="II177">
        <v>0</v>
      </c>
      <c r="IJ177" t="s">
        <v>433</v>
      </c>
      <c r="IK177" t="s">
        <v>434</v>
      </c>
      <c r="IL177" t="s">
        <v>435</v>
      </c>
      <c r="IM177" t="s">
        <v>435</v>
      </c>
      <c r="IN177" t="s">
        <v>435</v>
      </c>
      <c r="IO177" t="s">
        <v>435</v>
      </c>
      <c r="IP177">
        <v>0</v>
      </c>
      <c r="IQ177">
        <v>100</v>
      </c>
      <c r="IR177">
        <v>100</v>
      </c>
      <c r="IS177">
        <v>-1.479</v>
      </c>
      <c r="IT177">
        <v>-0.4189</v>
      </c>
      <c r="IU177">
        <v>-0.978965299820194</v>
      </c>
      <c r="IV177">
        <v>-0.0009990091014681097</v>
      </c>
      <c r="IW177">
        <v>2.104149348677739E-07</v>
      </c>
      <c r="IX177">
        <v>-7.744919442628664E-11</v>
      </c>
      <c r="IY177">
        <v>-0.2997322961878402</v>
      </c>
      <c r="IZ177">
        <v>-0.02716134682049196</v>
      </c>
      <c r="JA177">
        <v>0.00140419417660109</v>
      </c>
      <c r="JB177">
        <v>-1.682636133130545E-05</v>
      </c>
      <c r="JC177">
        <v>3</v>
      </c>
      <c r="JD177">
        <v>2001</v>
      </c>
      <c r="JE177">
        <v>1</v>
      </c>
      <c r="JF177">
        <v>25</v>
      </c>
      <c r="JG177">
        <v>-1201.4</v>
      </c>
      <c r="JH177">
        <v>-1201.7</v>
      </c>
      <c r="JI177">
        <v>1.51245</v>
      </c>
      <c r="JJ177">
        <v>2.66479</v>
      </c>
      <c r="JK177">
        <v>1.49658</v>
      </c>
      <c r="JL177">
        <v>2.38647</v>
      </c>
      <c r="JM177">
        <v>1.54785</v>
      </c>
      <c r="JN177">
        <v>2.45239</v>
      </c>
      <c r="JO177">
        <v>44.1954</v>
      </c>
      <c r="JP177">
        <v>13.7205</v>
      </c>
      <c r="JQ177">
        <v>18</v>
      </c>
      <c r="JR177">
        <v>497.635</v>
      </c>
      <c r="JS177">
        <v>444.33</v>
      </c>
      <c r="JT177">
        <v>22.8486</v>
      </c>
      <c r="JU177">
        <v>33.7716</v>
      </c>
      <c r="JV177">
        <v>29.9993</v>
      </c>
      <c r="JW177">
        <v>33.8276</v>
      </c>
      <c r="JX177">
        <v>33.7677</v>
      </c>
      <c r="JY177">
        <v>30.5032</v>
      </c>
      <c r="JZ177">
        <v>37.675</v>
      </c>
      <c r="KA177">
        <v>0</v>
      </c>
      <c r="KB177">
        <v>22.8622</v>
      </c>
      <c r="KC177">
        <v>609.239</v>
      </c>
      <c r="KD177">
        <v>18.0319</v>
      </c>
      <c r="KE177">
        <v>99.7726</v>
      </c>
      <c r="KF177">
        <v>99.4136</v>
      </c>
    </row>
    <row r="178" spans="1:292">
      <c r="A178">
        <v>158</v>
      </c>
      <c r="B178">
        <v>1686165558.1</v>
      </c>
      <c r="C178">
        <v>5192.599999904633</v>
      </c>
      <c r="D178" t="s">
        <v>750</v>
      </c>
      <c r="E178" t="s">
        <v>751</v>
      </c>
      <c r="F178">
        <v>5</v>
      </c>
      <c r="G178" t="s">
        <v>679</v>
      </c>
      <c r="H178">
        <v>1686165550.314285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K178*DK178*100.0/(AV178*EE178),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K178*DK178*100.0/(AV178*EE178),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600.617426107429</v>
      </c>
      <c r="AJ178">
        <v>576.5595636363635</v>
      </c>
      <c r="AK178">
        <v>3.321075530434228</v>
      </c>
      <c r="AL178">
        <v>66.69682277142016</v>
      </c>
      <c r="AM178">
        <f>(AO178 - AN178 + DX178*1E3/(8.314*(DZ178+273.15)) * AQ178/DW178 * AP178) * DW178/(100*DK178) * 1000/(1000 - AO178)</f>
        <v>0</v>
      </c>
      <c r="AN178">
        <v>18.06725667638317</v>
      </c>
      <c r="AO178">
        <v>19.23845696969697</v>
      </c>
      <c r="AP178">
        <v>-7.017689262274207E-06</v>
      </c>
      <c r="AQ178">
        <v>103.8665153416574</v>
      </c>
      <c r="AR178">
        <v>0</v>
      </c>
      <c r="AS178">
        <v>0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429</v>
      </c>
      <c r="AX178" t="s">
        <v>429</v>
      </c>
      <c r="AY178">
        <v>0</v>
      </c>
      <c r="AZ178">
        <v>0</v>
      </c>
      <c r="BA178">
        <f>1-AY178/AZ178</f>
        <v>0</v>
      </c>
      <c r="BB178">
        <v>0</v>
      </c>
      <c r="BC178" t="s">
        <v>429</v>
      </c>
      <c r="BD178" t="s">
        <v>429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429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1.65</v>
      </c>
      <c r="DL178">
        <v>0.5</v>
      </c>
      <c r="DM178" t="s">
        <v>430</v>
      </c>
      <c r="DN178">
        <v>2</v>
      </c>
      <c r="DO178" t="b">
        <v>1</v>
      </c>
      <c r="DP178">
        <v>1686165550.314285</v>
      </c>
      <c r="DQ178">
        <v>541.6750000000001</v>
      </c>
      <c r="DR178">
        <v>574.2442142857143</v>
      </c>
      <c r="DS178">
        <v>19.24078571428571</v>
      </c>
      <c r="DT178">
        <v>18.07225357142857</v>
      </c>
      <c r="DU178">
        <v>543.1468214285715</v>
      </c>
      <c r="DV178">
        <v>19.65964285714285</v>
      </c>
      <c r="DW178">
        <v>500.01725</v>
      </c>
      <c r="DX178">
        <v>90.22726785714288</v>
      </c>
      <c r="DY178">
        <v>0.1000832</v>
      </c>
      <c r="DZ178">
        <v>26.98644285714286</v>
      </c>
      <c r="EA178">
        <v>27.99424285714286</v>
      </c>
      <c r="EB178">
        <v>999.9000000000002</v>
      </c>
      <c r="EC178">
        <v>0</v>
      </c>
      <c r="ED178">
        <v>0</v>
      </c>
      <c r="EE178">
        <v>10001.45</v>
      </c>
      <c r="EF178">
        <v>0</v>
      </c>
      <c r="EG178">
        <v>886.3821071428573</v>
      </c>
      <c r="EH178">
        <v>-32.56918928571429</v>
      </c>
      <c r="EI178">
        <v>552.3017142857142</v>
      </c>
      <c r="EJ178">
        <v>584.8130357142857</v>
      </c>
      <c r="EK178">
        <v>1.168534642857143</v>
      </c>
      <c r="EL178">
        <v>574.2442142857143</v>
      </c>
      <c r="EM178">
        <v>18.07225357142857</v>
      </c>
      <c r="EN178">
        <v>1.736043571428571</v>
      </c>
      <c r="EO178">
        <v>1.630610714285714</v>
      </c>
      <c r="EP178">
        <v>15.22253214285714</v>
      </c>
      <c r="EQ178">
        <v>14.25115714285714</v>
      </c>
      <c r="ER178">
        <v>2000.008214285714</v>
      </c>
      <c r="ES178">
        <v>0.9800010714285714</v>
      </c>
      <c r="ET178">
        <v>0.01999862857142857</v>
      </c>
      <c r="EU178">
        <v>0</v>
      </c>
      <c r="EV178">
        <v>252.8373214285714</v>
      </c>
      <c r="EW178">
        <v>5.00078</v>
      </c>
      <c r="EX178">
        <v>7801.767142857144</v>
      </c>
      <c r="EY178">
        <v>16379.71071428571</v>
      </c>
      <c r="EZ178">
        <v>42.83235714285714</v>
      </c>
      <c r="FA178">
        <v>44.28321428571428</v>
      </c>
      <c r="FB178">
        <v>43.52875</v>
      </c>
      <c r="FC178">
        <v>43.55125</v>
      </c>
      <c r="FD178">
        <v>43.64028571428571</v>
      </c>
      <c r="FE178">
        <v>1955.108214285714</v>
      </c>
      <c r="FF178">
        <v>39.9</v>
      </c>
      <c r="FG178">
        <v>0</v>
      </c>
      <c r="FH178">
        <v>1686165558.2</v>
      </c>
      <c r="FI178">
        <v>0</v>
      </c>
      <c r="FJ178">
        <v>86.01553844843092</v>
      </c>
      <c r="FK178">
        <v>0.9376014312877502</v>
      </c>
      <c r="FL178">
        <v>-101.8554418608851</v>
      </c>
      <c r="FM178">
        <v>28405.19089809249</v>
      </c>
      <c r="FN178">
        <v>15</v>
      </c>
      <c r="FO178">
        <v>1686237652.1</v>
      </c>
      <c r="FP178" t="s">
        <v>431</v>
      </c>
      <c r="FQ178">
        <v>1686237637.6</v>
      </c>
      <c r="FR178">
        <v>1686237652.1</v>
      </c>
      <c r="FS178">
        <v>1</v>
      </c>
      <c r="FT178">
        <v>0.184</v>
      </c>
      <c r="FU178">
        <v>-0.079</v>
      </c>
      <c r="FV178">
        <v>-1.228</v>
      </c>
      <c r="FW178">
        <v>-0.379</v>
      </c>
      <c r="FX178">
        <v>962</v>
      </c>
      <c r="FY178">
        <v>1</v>
      </c>
      <c r="FZ178">
        <v>0.05</v>
      </c>
      <c r="GA178">
        <v>0.15</v>
      </c>
      <c r="GB178">
        <v>-4.826866482725681</v>
      </c>
      <c r="GC178">
        <v>-0.02312184771793107</v>
      </c>
      <c r="GD178">
        <v>34.5114372195459</v>
      </c>
      <c r="GE178">
        <v>1</v>
      </c>
      <c r="GF178">
        <v>0.9657144946326577</v>
      </c>
      <c r="GG178">
        <v>0.003241198967108013</v>
      </c>
      <c r="GH178">
        <v>0.6674008055719712</v>
      </c>
      <c r="GI178">
        <v>1</v>
      </c>
      <c r="GJ178">
        <v>2</v>
      </c>
      <c r="GK178">
        <v>2</v>
      </c>
      <c r="GL178" t="s">
        <v>432</v>
      </c>
      <c r="GM178">
        <v>3.10201</v>
      </c>
      <c r="GN178">
        <v>2.75839</v>
      </c>
      <c r="GO178">
        <v>0.108299</v>
      </c>
      <c r="GP178">
        <v>0.112564</v>
      </c>
      <c r="GQ178">
        <v>0.0931488</v>
      </c>
      <c r="GR178">
        <v>0.0881701</v>
      </c>
      <c r="GS178">
        <v>22781.8</v>
      </c>
      <c r="GT178">
        <v>22306.3</v>
      </c>
      <c r="GU178">
        <v>26108.8</v>
      </c>
      <c r="GV178">
        <v>25492.3</v>
      </c>
      <c r="GW178">
        <v>38004.9</v>
      </c>
      <c r="GX178">
        <v>35217.3</v>
      </c>
      <c r="GY178">
        <v>45657.7</v>
      </c>
      <c r="GZ178">
        <v>41787</v>
      </c>
      <c r="HA178">
        <v>1.83692</v>
      </c>
      <c r="HB178">
        <v>1.73253</v>
      </c>
      <c r="HC178">
        <v>0.000670552</v>
      </c>
      <c r="HD178">
        <v>0</v>
      </c>
      <c r="HE178">
        <v>27.982</v>
      </c>
      <c r="HF178">
        <v>999.9</v>
      </c>
      <c r="HG178">
        <v>35</v>
      </c>
      <c r="HH178">
        <v>41.3</v>
      </c>
      <c r="HI178">
        <v>30.8145</v>
      </c>
      <c r="HJ178">
        <v>62.1776</v>
      </c>
      <c r="HK178">
        <v>27.5521</v>
      </c>
      <c r="HL178">
        <v>1</v>
      </c>
      <c r="HM178">
        <v>0.5488189999999999</v>
      </c>
      <c r="HN178">
        <v>4.45942</v>
      </c>
      <c r="HO178">
        <v>20.2493</v>
      </c>
      <c r="HP178">
        <v>5.21055</v>
      </c>
      <c r="HQ178">
        <v>11.9854</v>
      </c>
      <c r="HR178">
        <v>4.9631</v>
      </c>
      <c r="HS178">
        <v>3.27415</v>
      </c>
      <c r="HT178">
        <v>9999</v>
      </c>
      <c r="HU178">
        <v>9999</v>
      </c>
      <c r="HV178">
        <v>9999</v>
      </c>
      <c r="HW178">
        <v>63.1</v>
      </c>
      <c r="HX178">
        <v>1.86398</v>
      </c>
      <c r="HY178">
        <v>1.8602</v>
      </c>
      <c r="HZ178">
        <v>1.85852</v>
      </c>
      <c r="IA178">
        <v>1.85989</v>
      </c>
      <c r="IB178">
        <v>1.85986</v>
      </c>
      <c r="IC178">
        <v>1.85839</v>
      </c>
      <c r="ID178">
        <v>1.85753</v>
      </c>
      <c r="IE178">
        <v>1.85241</v>
      </c>
      <c r="IF178">
        <v>0</v>
      </c>
      <c r="IG178">
        <v>0</v>
      </c>
      <c r="IH178">
        <v>0</v>
      </c>
      <c r="II178">
        <v>0</v>
      </c>
      <c r="IJ178" t="s">
        <v>433</v>
      </c>
      <c r="IK178" t="s">
        <v>434</v>
      </c>
      <c r="IL178" t="s">
        <v>435</v>
      </c>
      <c r="IM178" t="s">
        <v>435</v>
      </c>
      <c r="IN178" t="s">
        <v>435</v>
      </c>
      <c r="IO178" t="s">
        <v>435</v>
      </c>
      <c r="IP178">
        <v>0</v>
      </c>
      <c r="IQ178">
        <v>100</v>
      </c>
      <c r="IR178">
        <v>100</v>
      </c>
      <c r="IS178">
        <v>-1.493</v>
      </c>
      <c r="IT178">
        <v>-0.4189</v>
      </c>
      <c r="IU178">
        <v>-0.978965299820194</v>
      </c>
      <c r="IV178">
        <v>-0.0009990091014681097</v>
      </c>
      <c r="IW178">
        <v>2.104149348677739E-07</v>
      </c>
      <c r="IX178">
        <v>-7.744919442628664E-11</v>
      </c>
      <c r="IY178">
        <v>-0.2997322961878402</v>
      </c>
      <c r="IZ178">
        <v>-0.02716134682049196</v>
      </c>
      <c r="JA178">
        <v>0.00140419417660109</v>
      </c>
      <c r="JB178">
        <v>-1.682636133130545E-05</v>
      </c>
      <c r="JC178">
        <v>3</v>
      </c>
      <c r="JD178">
        <v>2001</v>
      </c>
      <c r="JE178">
        <v>1</v>
      </c>
      <c r="JF178">
        <v>25</v>
      </c>
      <c r="JG178">
        <v>-1201.3</v>
      </c>
      <c r="JH178">
        <v>-1201.6</v>
      </c>
      <c r="JI178">
        <v>1.55029</v>
      </c>
      <c r="JJ178">
        <v>2.66968</v>
      </c>
      <c r="JK178">
        <v>1.49658</v>
      </c>
      <c r="JL178">
        <v>2.38647</v>
      </c>
      <c r="JM178">
        <v>1.54785</v>
      </c>
      <c r="JN178">
        <v>2.36572</v>
      </c>
      <c r="JO178">
        <v>44.1954</v>
      </c>
      <c r="JP178">
        <v>13.7118</v>
      </c>
      <c r="JQ178">
        <v>18</v>
      </c>
      <c r="JR178">
        <v>497.582</v>
      </c>
      <c r="JS178">
        <v>444.304</v>
      </c>
      <c r="JT178">
        <v>22.8585</v>
      </c>
      <c r="JU178">
        <v>33.7655</v>
      </c>
      <c r="JV178">
        <v>29.9992</v>
      </c>
      <c r="JW178">
        <v>33.8246</v>
      </c>
      <c r="JX178">
        <v>33.7639</v>
      </c>
      <c r="JY178">
        <v>31.1956</v>
      </c>
      <c r="JZ178">
        <v>37.675</v>
      </c>
      <c r="KA178">
        <v>0</v>
      </c>
      <c r="KB178">
        <v>22.8644</v>
      </c>
      <c r="KC178">
        <v>622.713</v>
      </c>
      <c r="KD178">
        <v>18.0319</v>
      </c>
      <c r="KE178">
        <v>99.7743</v>
      </c>
      <c r="KF178">
        <v>99.4153</v>
      </c>
    </row>
    <row r="179" spans="1:292">
      <c r="A179">
        <v>159</v>
      </c>
      <c r="B179">
        <v>1686165563.1</v>
      </c>
      <c r="C179">
        <v>5197.599999904633</v>
      </c>
      <c r="D179" t="s">
        <v>752</v>
      </c>
      <c r="E179" t="s">
        <v>753</v>
      </c>
      <c r="F179">
        <v>5</v>
      </c>
      <c r="G179" t="s">
        <v>679</v>
      </c>
      <c r="H179">
        <v>1686165555.6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K179*DK179*100.0/(AV179*EE179),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K179*DK179*100.0/(AV179*EE179),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618.1849548404493</v>
      </c>
      <c r="AJ179">
        <v>593.2921212121213</v>
      </c>
      <c r="AK179">
        <v>3.353396502308672</v>
      </c>
      <c r="AL179">
        <v>66.69682277142016</v>
      </c>
      <c r="AM179">
        <f>(AO179 - AN179 + DX179*1E3/(8.314*(DZ179+273.15)) * AQ179/DW179 * AP179) * DW179/(100*DK179) * 1000/(1000 - AO179)</f>
        <v>0</v>
      </c>
      <c r="AN179">
        <v>18.0681636935186</v>
      </c>
      <c r="AO179">
        <v>19.23511636363636</v>
      </c>
      <c r="AP179">
        <v>-8.540676961046622E-06</v>
      </c>
      <c r="AQ179">
        <v>103.8665153416574</v>
      </c>
      <c r="AR179">
        <v>0</v>
      </c>
      <c r="AS179">
        <v>0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429</v>
      </c>
      <c r="AX179" t="s">
        <v>429</v>
      </c>
      <c r="AY179">
        <v>0</v>
      </c>
      <c r="AZ179">
        <v>0</v>
      </c>
      <c r="BA179">
        <f>1-AY179/AZ179</f>
        <v>0</v>
      </c>
      <c r="BB179">
        <v>0</v>
      </c>
      <c r="BC179" t="s">
        <v>429</v>
      </c>
      <c r="BD179" t="s">
        <v>429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429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1.65</v>
      </c>
      <c r="DL179">
        <v>0.5</v>
      </c>
      <c r="DM179" t="s">
        <v>430</v>
      </c>
      <c r="DN179">
        <v>2</v>
      </c>
      <c r="DO179" t="b">
        <v>1</v>
      </c>
      <c r="DP179">
        <v>1686165555.6</v>
      </c>
      <c r="DQ179">
        <v>558.9686666666666</v>
      </c>
      <c r="DR179">
        <v>591.8878148148149</v>
      </c>
      <c r="DS179">
        <v>19.23897777777778</v>
      </c>
      <c r="DT179">
        <v>18.06914814814815</v>
      </c>
      <c r="DU179">
        <v>560.4549999999999</v>
      </c>
      <c r="DV179">
        <v>19.65784814814815</v>
      </c>
      <c r="DW179">
        <v>500.0412592592592</v>
      </c>
      <c r="DX179">
        <v>90.22765185185186</v>
      </c>
      <c r="DY179">
        <v>0.1000279074074074</v>
      </c>
      <c r="DZ179">
        <v>26.98811851851852</v>
      </c>
      <c r="EA179">
        <v>27.99308888888889</v>
      </c>
      <c r="EB179">
        <v>999.9000000000001</v>
      </c>
      <c r="EC179">
        <v>0</v>
      </c>
      <c r="ED179">
        <v>0</v>
      </c>
      <c r="EE179">
        <v>10000.16296296296</v>
      </c>
      <c r="EF179">
        <v>0</v>
      </c>
      <c r="EG179">
        <v>890.7422962962964</v>
      </c>
      <c r="EH179">
        <v>-32.91919259259259</v>
      </c>
      <c r="EI179">
        <v>569.9335185185186</v>
      </c>
      <c r="EJ179">
        <v>602.7793703703703</v>
      </c>
      <c r="EK179">
        <v>1.169838888888889</v>
      </c>
      <c r="EL179">
        <v>591.8878148148149</v>
      </c>
      <c r="EM179">
        <v>18.06914814814815</v>
      </c>
      <c r="EN179">
        <v>1.735889259259259</v>
      </c>
      <c r="EO179">
        <v>1.630336666666667</v>
      </c>
      <c r="EP179">
        <v>15.22114074074074</v>
      </c>
      <c r="EQ179">
        <v>14.24856666666667</v>
      </c>
      <c r="ER179">
        <v>2000.005925925926</v>
      </c>
      <c r="ES179">
        <v>0.980001</v>
      </c>
      <c r="ET179">
        <v>0.01999869999999999</v>
      </c>
      <c r="EU179">
        <v>0</v>
      </c>
      <c r="EV179">
        <v>253.0926666666666</v>
      </c>
      <c r="EW179">
        <v>5.00078</v>
      </c>
      <c r="EX179">
        <v>7801.925555555557</v>
      </c>
      <c r="EY179">
        <v>16379.69259259259</v>
      </c>
      <c r="EZ179">
        <v>42.82851851851851</v>
      </c>
      <c r="FA179">
        <v>44.2682962962963</v>
      </c>
      <c r="FB179">
        <v>43.46962962962962</v>
      </c>
      <c r="FC179">
        <v>43.55081481481482</v>
      </c>
      <c r="FD179">
        <v>43.63851851851851</v>
      </c>
      <c r="FE179">
        <v>1955.105925925926</v>
      </c>
      <c r="FF179">
        <v>39.9</v>
      </c>
      <c r="FG179">
        <v>0</v>
      </c>
      <c r="FH179">
        <v>1686165563.6</v>
      </c>
      <c r="FI179">
        <v>0</v>
      </c>
      <c r="FJ179">
        <v>86.08684788039363</v>
      </c>
      <c r="FK179">
        <v>0.9381267185440735</v>
      </c>
      <c r="FL179">
        <v>-101.9308271010402</v>
      </c>
      <c r="FM179">
        <v>28396.40402034444</v>
      </c>
      <c r="FN179">
        <v>15</v>
      </c>
      <c r="FO179">
        <v>1686237652.1</v>
      </c>
      <c r="FP179" t="s">
        <v>431</v>
      </c>
      <c r="FQ179">
        <v>1686237637.6</v>
      </c>
      <c r="FR179">
        <v>1686237652.1</v>
      </c>
      <c r="FS179">
        <v>1</v>
      </c>
      <c r="FT179">
        <v>0.184</v>
      </c>
      <c r="FU179">
        <v>-0.079</v>
      </c>
      <c r="FV179">
        <v>-1.228</v>
      </c>
      <c r="FW179">
        <v>-0.379</v>
      </c>
      <c r="FX179">
        <v>962</v>
      </c>
      <c r="FY179">
        <v>1</v>
      </c>
      <c r="FZ179">
        <v>0.05</v>
      </c>
      <c r="GA179">
        <v>0.15</v>
      </c>
      <c r="GB179">
        <v>-4.836969775344204</v>
      </c>
      <c r="GC179">
        <v>-0.0232673189940751</v>
      </c>
      <c r="GD179">
        <v>34.50950409579615</v>
      </c>
      <c r="GE179">
        <v>1</v>
      </c>
      <c r="GF179">
        <v>0.9657869091540496</v>
      </c>
      <c r="GG179">
        <v>0.003240468973124973</v>
      </c>
      <c r="GH179">
        <v>0.6672937473346808</v>
      </c>
      <c r="GI179">
        <v>1</v>
      </c>
      <c r="GJ179">
        <v>2</v>
      </c>
      <c r="GK179">
        <v>2</v>
      </c>
      <c r="GL179" t="s">
        <v>432</v>
      </c>
      <c r="GM179">
        <v>3.10212</v>
      </c>
      <c r="GN179">
        <v>2.75807</v>
      </c>
      <c r="GO179">
        <v>0.11052</v>
      </c>
      <c r="GP179">
        <v>0.114795</v>
      </c>
      <c r="GQ179">
        <v>0.0931376</v>
      </c>
      <c r="GR179">
        <v>0.08816640000000001</v>
      </c>
      <c r="GS179">
        <v>22725.4</v>
      </c>
      <c r="GT179">
        <v>22250.3</v>
      </c>
      <c r="GU179">
        <v>26109.1</v>
      </c>
      <c r="GV179">
        <v>25492.4</v>
      </c>
      <c r="GW179">
        <v>38006</v>
      </c>
      <c r="GX179">
        <v>35218</v>
      </c>
      <c r="GY179">
        <v>45658.2</v>
      </c>
      <c r="GZ179">
        <v>41787.3</v>
      </c>
      <c r="HA179">
        <v>1.83725</v>
      </c>
      <c r="HB179">
        <v>1.73275</v>
      </c>
      <c r="HC179">
        <v>0.0008493660000000001</v>
      </c>
      <c r="HD179">
        <v>0</v>
      </c>
      <c r="HE179">
        <v>27.9745</v>
      </c>
      <c r="HF179">
        <v>999.9</v>
      </c>
      <c r="HG179">
        <v>35</v>
      </c>
      <c r="HH179">
        <v>41.3</v>
      </c>
      <c r="HI179">
        <v>30.8151</v>
      </c>
      <c r="HJ179">
        <v>62.0676</v>
      </c>
      <c r="HK179">
        <v>27.472</v>
      </c>
      <c r="HL179">
        <v>1</v>
      </c>
      <c r="HM179">
        <v>0.548346</v>
      </c>
      <c r="HN179">
        <v>4.46</v>
      </c>
      <c r="HO179">
        <v>20.2491</v>
      </c>
      <c r="HP179">
        <v>5.2104</v>
      </c>
      <c r="HQ179">
        <v>11.9858</v>
      </c>
      <c r="HR179">
        <v>4.963</v>
      </c>
      <c r="HS179">
        <v>3.2741</v>
      </c>
      <c r="HT179">
        <v>9999</v>
      </c>
      <c r="HU179">
        <v>9999</v>
      </c>
      <c r="HV179">
        <v>9999</v>
      </c>
      <c r="HW179">
        <v>63.1</v>
      </c>
      <c r="HX179">
        <v>1.86396</v>
      </c>
      <c r="HY179">
        <v>1.8602</v>
      </c>
      <c r="HZ179">
        <v>1.85852</v>
      </c>
      <c r="IA179">
        <v>1.85987</v>
      </c>
      <c r="IB179">
        <v>1.85985</v>
      </c>
      <c r="IC179">
        <v>1.85843</v>
      </c>
      <c r="ID179">
        <v>1.85749</v>
      </c>
      <c r="IE179">
        <v>1.8524</v>
      </c>
      <c r="IF179">
        <v>0</v>
      </c>
      <c r="IG179">
        <v>0</v>
      </c>
      <c r="IH179">
        <v>0</v>
      </c>
      <c r="II179">
        <v>0</v>
      </c>
      <c r="IJ179" t="s">
        <v>433</v>
      </c>
      <c r="IK179" t="s">
        <v>434</v>
      </c>
      <c r="IL179" t="s">
        <v>435</v>
      </c>
      <c r="IM179" t="s">
        <v>435</v>
      </c>
      <c r="IN179" t="s">
        <v>435</v>
      </c>
      <c r="IO179" t="s">
        <v>435</v>
      </c>
      <c r="IP179">
        <v>0</v>
      </c>
      <c r="IQ179">
        <v>100</v>
      </c>
      <c r="IR179">
        <v>100</v>
      </c>
      <c r="IS179">
        <v>-1.507</v>
      </c>
      <c r="IT179">
        <v>-0.4189</v>
      </c>
      <c r="IU179">
        <v>-0.978965299820194</v>
      </c>
      <c r="IV179">
        <v>-0.0009990091014681097</v>
      </c>
      <c r="IW179">
        <v>2.104149348677739E-07</v>
      </c>
      <c r="IX179">
        <v>-7.744919442628664E-11</v>
      </c>
      <c r="IY179">
        <v>-0.2997322961878402</v>
      </c>
      <c r="IZ179">
        <v>-0.02716134682049196</v>
      </c>
      <c r="JA179">
        <v>0.00140419417660109</v>
      </c>
      <c r="JB179">
        <v>-1.682636133130545E-05</v>
      </c>
      <c r="JC179">
        <v>3</v>
      </c>
      <c r="JD179">
        <v>2001</v>
      </c>
      <c r="JE179">
        <v>1</v>
      </c>
      <c r="JF179">
        <v>25</v>
      </c>
      <c r="JG179">
        <v>-1201.2</v>
      </c>
      <c r="JH179">
        <v>-1201.5</v>
      </c>
      <c r="JI179">
        <v>1.58203</v>
      </c>
      <c r="JJ179">
        <v>2.66846</v>
      </c>
      <c r="JK179">
        <v>1.49658</v>
      </c>
      <c r="JL179">
        <v>2.38647</v>
      </c>
      <c r="JM179">
        <v>1.54785</v>
      </c>
      <c r="JN179">
        <v>2.40967</v>
      </c>
      <c r="JO179">
        <v>44.1954</v>
      </c>
      <c r="JP179">
        <v>13.7118</v>
      </c>
      <c r="JQ179">
        <v>18</v>
      </c>
      <c r="JR179">
        <v>497.75</v>
      </c>
      <c r="JS179">
        <v>444.415</v>
      </c>
      <c r="JT179">
        <v>22.8642</v>
      </c>
      <c r="JU179">
        <v>33.7594</v>
      </c>
      <c r="JV179">
        <v>29.9995</v>
      </c>
      <c r="JW179">
        <v>33.8201</v>
      </c>
      <c r="JX179">
        <v>33.7594</v>
      </c>
      <c r="JY179">
        <v>31.9081</v>
      </c>
      <c r="JZ179">
        <v>37.675</v>
      </c>
      <c r="KA179">
        <v>0</v>
      </c>
      <c r="KB179">
        <v>22.868</v>
      </c>
      <c r="KC179">
        <v>643.008</v>
      </c>
      <c r="KD179">
        <v>18.0319</v>
      </c>
      <c r="KE179">
        <v>99.77549999999999</v>
      </c>
      <c r="KF179">
        <v>99.41589999999999</v>
      </c>
    </row>
    <row r="180" spans="1:292">
      <c r="A180">
        <v>160</v>
      </c>
      <c r="B180">
        <v>1686165568.1</v>
      </c>
      <c r="C180">
        <v>5202.599999904633</v>
      </c>
      <c r="D180" t="s">
        <v>754</v>
      </c>
      <c r="E180" t="s">
        <v>755</v>
      </c>
      <c r="F180">
        <v>5</v>
      </c>
      <c r="G180" t="s">
        <v>679</v>
      </c>
      <c r="H180">
        <v>1686165560.314285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K180*DK180*100.0/(AV180*EE180),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K180*DK180*100.0/(AV180*EE180),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634.8962842775916</v>
      </c>
      <c r="AJ180">
        <v>610.0354060606059</v>
      </c>
      <c r="AK180">
        <v>3.336369758280265</v>
      </c>
      <c r="AL180">
        <v>66.69682277142016</v>
      </c>
      <c r="AM180">
        <f>(AO180 - AN180 + DX180*1E3/(8.314*(DZ180+273.15)) * AQ180/DW180 * AP180) * DW180/(100*DK180) * 1000/(1000 - AO180)</f>
        <v>0</v>
      </c>
      <c r="AN180">
        <v>18.06105068637148</v>
      </c>
      <c r="AO180">
        <v>19.23296242424242</v>
      </c>
      <c r="AP180">
        <v>-2.810586782701971E-06</v>
      </c>
      <c r="AQ180">
        <v>103.8665153416574</v>
      </c>
      <c r="AR180">
        <v>0</v>
      </c>
      <c r="AS180">
        <v>0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429</v>
      </c>
      <c r="AX180" t="s">
        <v>429</v>
      </c>
      <c r="AY180">
        <v>0</v>
      </c>
      <c r="AZ180">
        <v>0</v>
      </c>
      <c r="BA180">
        <f>1-AY180/AZ180</f>
        <v>0</v>
      </c>
      <c r="BB180">
        <v>0</v>
      </c>
      <c r="BC180" t="s">
        <v>429</v>
      </c>
      <c r="BD180" t="s">
        <v>429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429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1.65</v>
      </c>
      <c r="DL180">
        <v>0.5</v>
      </c>
      <c r="DM180" t="s">
        <v>430</v>
      </c>
      <c r="DN180">
        <v>2</v>
      </c>
      <c r="DO180" t="b">
        <v>1</v>
      </c>
      <c r="DP180">
        <v>1686165560.314285</v>
      </c>
      <c r="DQ180">
        <v>574.39725</v>
      </c>
      <c r="DR180">
        <v>607.6656428571429</v>
      </c>
      <c r="DS180">
        <v>19.23683571428571</v>
      </c>
      <c r="DT180">
        <v>18.06566785714285</v>
      </c>
      <c r="DU180">
        <v>575.8965357142857</v>
      </c>
      <c r="DV180">
        <v>19.65572142857143</v>
      </c>
      <c r="DW180">
        <v>500.0217857142857</v>
      </c>
      <c r="DX180">
        <v>90.22783928571428</v>
      </c>
      <c r="DY180">
        <v>0.09998875714285715</v>
      </c>
      <c r="DZ180">
        <v>26.98597857142857</v>
      </c>
      <c r="EA180">
        <v>27.99280357142857</v>
      </c>
      <c r="EB180">
        <v>999.9000000000002</v>
      </c>
      <c r="EC180">
        <v>0</v>
      </c>
      <c r="ED180">
        <v>0</v>
      </c>
      <c r="EE180">
        <v>10018.73214285714</v>
      </c>
      <c r="EF180">
        <v>0</v>
      </c>
      <c r="EG180">
        <v>883.3259999999999</v>
      </c>
      <c r="EH180">
        <v>-33.26836428571428</v>
      </c>
      <c r="EI180">
        <v>585.6636071428571</v>
      </c>
      <c r="EJ180">
        <v>618.8453571428572</v>
      </c>
      <c r="EK180">
        <v>1.171190357142857</v>
      </c>
      <c r="EL180">
        <v>607.6656428571429</v>
      </c>
      <c r="EM180">
        <v>18.06566785714285</v>
      </c>
      <c r="EN180">
        <v>1.735700357142857</v>
      </c>
      <c r="EO180">
        <v>1.630025714285714</v>
      </c>
      <c r="EP180">
        <v>15.21943928571429</v>
      </c>
      <c r="EQ180">
        <v>14.24561785714286</v>
      </c>
      <c r="ER180">
        <v>1999.990714285714</v>
      </c>
      <c r="ES180">
        <v>0.9800008571428572</v>
      </c>
      <c r="ET180">
        <v>0.01999884285714285</v>
      </c>
      <c r="EU180">
        <v>0</v>
      </c>
      <c r="EV180">
        <v>253.3766428571429</v>
      </c>
      <c r="EW180">
        <v>5.00078</v>
      </c>
      <c r="EX180">
        <v>7788.570714285715</v>
      </c>
      <c r="EY180">
        <v>16379.56071428571</v>
      </c>
      <c r="EZ180">
        <v>42.82567857142856</v>
      </c>
      <c r="FA180">
        <v>44.25196428571427</v>
      </c>
      <c r="FB180">
        <v>43.39482142857141</v>
      </c>
      <c r="FC180">
        <v>43.53999999999998</v>
      </c>
      <c r="FD180">
        <v>43.63364285714285</v>
      </c>
      <c r="FE180">
        <v>1955.090714285714</v>
      </c>
      <c r="FF180">
        <v>39.9</v>
      </c>
      <c r="FG180">
        <v>0</v>
      </c>
      <c r="FH180">
        <v>1686165568.4</v>
      </c>
      <c r="FI180">
        <v>0</v>
      </c>
      <c r="FJ180">
        <v>86.15024980136208</v>
      </c>
      <c r="FK180">
        <v>0.9385936037840339</v>
      </c>
      <c r="FL180">
        <v>-101.9978792606411</v>
      </c>
      <c r="FM180">
        <v>28388.58847446084</v>
      </c>
      <c r="FN180">
        <v>15</v>
      </c>
      <c r="FO180">
        <v>1686237652.1</v>
      </c>
      <c r="FP180" t="s">
        <v>431</v>
      </c>
      <c r="FQ180">
        <v>1686237637.6</v>
      </c>
      <c r="FR180">
        <v>1686237652.1</v>
      </c>
      <c r="FS180">
        <v>1</v>
      </c>
      <c r="FT180">
        <v>0.184</v>
      </c>
      <c r="FU180">
        <v>-0.079</v>
      </c>
      <c r="FV180">
        <v>-1.228</v>
      </c>
      <c r="FW180">
        <v>-0.379</v>
      </c>
      <c r="FX180">
        <v>962</v>
      </c>
      <c r="FY180">
        <v>1</v>
      </c>
      <c r="FZ180">
        <v>0.05</v>
      </c>
      <c r="GA180">
        <v>0.15</v>
      </c>
      <c r="GB180">
        <v>-4.848262693524636</v>
      </c>
      <c r="GC180">
        <v>-0.02342993381594722</v>
      </c>
      <c r="GD180">
        <v>34.50741640189002</v>
      </c>
      <c r="GE180">
        <v>1</v>
      </c>
      <c r="GF180">
        <v>0.9658677644451692</v>
      </c>
      <c r="GG180">
        <v>0.003239664408512618</v>
      </c>
      <c r="GH180">
        <v>0.6671749932269482</v>
      </c>
      <c r="GI180">
        <v>1</v>
      </c>
      <c r="GJ180">
        <v>2</v>
      </c>
      <c r="GK180">
        <v>2</v>
      </c>
      <c r="GL180" t="s">
        <v>432</v>
      </c>
      <c r="GM180">
        <v>3.10214</v>
      </c>
      <c r="GN180">
        <v>2.75861</v>
      </c>
      <c r="GO180">
        <v>0.112705</v>
      </c>
      <c r="GP180">
        <v>0.117026</v>
      </c>
      <c r="GQ180">
        <v>0.0931302</v>
      </c>
      <c r="GR180">
        <v>0.0881492</v>
      </c>
      <c r="GS180">
        <v>22669.8</v>
      </c>
      <c r="GT180">
        <v>22194.5</v>
      </c>
      <c r="GU180">
        <v>26109.4</v>
      </c>
      <c r="GV180">
        <v>25492.6</v>
      </c>
      <c r="GW180">
        <v>38007</v>
      </c>
      <c r="GX180">
        <v>35219.1</v>
      </c>
      <c r="GY180">
        <v>45658.7</v>
      </c>
      <c r="GZ180">
        <v>41787.6</v>
      </c>
      <c r="HA180">
        <v>1.83727</v>
      </c>
      <c r="HB180">
        <v>1.73277</v>
      </c>
      <c r="HC180">
        <v>0.00127405</v>
      </c>
      <c r="HD180">
        <v>0</v>
      </c>
      <c r="HE180">
        <v>27.9668</v>
      </c>
      <c r="HF180">
        <v>999.9</v>
      </c>
      <c r="HG180">
        <v>35</v>
      </c>
      <c r="HH180">
        <v>41.3</v>
      </c>
      <c r="HI180">
        <v>30.8168</v>
      </c>
      <c r="HJ180">
        <v>61.4176</v>
      </c>
      <c r="HK180">
        <v>27.6402</v>
      </c>
      <c r="HL180">
        <v>1</v>
      </c>
      <c r="HM180">
        <v>0.547752</v>
      </c>
      <c r="HN180">
        <v>4.44312</v>
      </c>
      <c r="HO180">
        <v>20.25</v>
      </c>
      <c r="HP180">
        <v>5.21175</v>
      </c>
      <c r="HQ180">
        <v>11.9857</v>
      </c>
      <c r="HR180">
        <v>4.96335</v>
      </c>
      <c r="HS180">
        <v>3.27425</v>
      </c>
      <c r="HT180">
        <v>9999</v>
      </c>
      <c r="HU180">
        <v>9999</v>
      </c>
      <c r="HV180">
        <v>9999</v>
      </c>
      <c r="HW180">
        <v>63.1</v>
      </c>
      <c r="HX180">
        <v>1.86395</v>
      </c>
      <c r="HY180">
        <v>1.8602</v>
      </c>
      <c r="HZ180">
        <v>1.85852</v>
      </c>
      <c r="IA180">
        <v>1.85989</v>
      </c>
      <c r="IB180">
        <v>1.85983</v>
      </c>
      <c r="IC180">
        <v>1.85844</v>
      </c>
      <c r="ID180">
        <v>1.85753</v>
      </c>
      <c r="IE180">
        <v>1.85241</v>
      </c>
      <c r="IF180">
        <v>0</v>
      </c>
      <c r="IG180">
        <v>0</v>
      </c>
      <c r="IH180">
        <v>0</v>
      </c>
      <c r="II180">
        <v>0</v>
      </c>
      <c r="IJ180" t="s">
        <v>433</v>
      </c>
      <c r="IK180" t="s">
        <v>434</v>
      </c>
      <c r="IL180" t="s">
        <v>435</v>
      </c>
      <c r="IM180" t="s">
        <v>435</v>
      </c>
      <c r="IN180" t="s">
        <v>435</v>
      </c>
      <c r="IO180" t="s">
        <v>435</v>
      </c>
      <c r="IP180">
        <v>0</v>
      </c>
      <c r="IQ180">
        <v>100</v>
      </c>
      <c r="IR180">
        <v>100</v>
      </c>
      <c r="IS180">
        <v>-1.521</v>
      </c>
      <c r="IT180">
        <v>-0.4189</v>
      </c>
      <c r="IU180">
        <v>-0.978965299820194</v>
      </c>
      <c r="IV180">
        <v>-0.0009990091014681097</v>
      </c>
      <c r="IW180">
        <v>2.104149348677739E-07</v>
      </c>
      <c r="IX180">
        <v>-7.744919442628664E-11</v>
      </c>
      <c r="IY180">
        <v>-0.2997322961878402</v>
      </c>
      <c r="IZ180">
        <v>-0.02716134682049196</v>
      </c>
      <c r="JA180">
        <v>0.00140419417660109</v>
      </c>
      <c r="JB180">
        <v>-1.682636133130545E-05</v>
      </c>
      <c r="JC180">
        <v>3</v>
      </c>
      <c r="JD180">
        <v>2001</v>
      </c>
      <c r="JE180">
        <v>1</v>
      </c>
      <c r="JF180">
        <v>25</v>
      </c>
      <c r="JG180">
        <v>-1201.2</v>
      </c>
      <c r="JH180">
        <v>-1201.4</v>
      </c>
      <c r="JI180">
        <v>1.61865</v>
      </c>
      <c r="JJ180">
        <v>2.65869</v>
      </c>
      <c r="JK180">
        <v>1.49658</v>
      </c>
      <c r="JL180">
        <v>2.38647</v>
      </c>
      <c r="JM180">
        <v>1.54907</v>
      </c>
      <c r="JN180">
        <v>2.46704</v>
      </c>
      <c r="JO180">
        <v>44.1954</v>
      </c>
      <c r="JP180">
        <v>13.7205</v>
      </c>
      <c r="JQ180">
        <v>18</v>
      </c>
      <c r="JR180">
        <v>497.738</v>
      </c>
      <c r="JS180">
        <v>444.404</v>
      </c>
      <c r="JT180">
        <v>22.8686</v>
      </c>
      <c r="JU180">
        <v>33.7541</v>
      </c>
      <c r="JV180">
        <v>29.9995</v>
      </c>
      <c r="JW180">
        <v>33.8162</v>
      </c>
      <c r="JX180">
        <v>33.7556</v>
      </c>
      <c r="JY180">
        <v>32.5527</v>
      </c>
      <c r="JZ180">
        <v>37.675</v>
      </c>
      <c r="KA180">
        <v>0</v>
      </c>
      <c r="KB180">
        <v>22.8762</v>
      </c>
      <c r="KC180">
        <v>656.5309999999999</v>
      </c>
      <c r="KD180">
        <v>18.0319</v>
      </c>
      <c r="KE180">
        <v>99.7766</v>
      </c>
      <c r="KF180">
        <v>99.41670000000001</v>
      </c>
    </row>
    <row r="181" spans="1:292">
      <c r="A181">
        <v>161</v>
      </c>
      <c r="B181">
        <v>1686165573.1</v>
      </c>
      <c r="C181">
        <v>5207.599999904633</v>
      </c>
      <c r="D181" t="s">
        <v>756</v>
      </c>
      <c r="E181" t="s">
        <v>757</v>
      </c>
      <c r="F181">
        <v>5</v>
      </c>
      <c r="G181" t="s">
        <v>679</v>
      </c>
      <c r="H181">
        <v>1686165565.6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K181*DK181*100.0/(AV181*EE181),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K181*DK181*100.0/(AV181*EE181),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652.537334605227</v>
      </c>
      <c r="AJ181">
        <v>627.0519454545453</v>
      </c>
      <c r="AK181">
        <v>3.397355586956907</v>
      </c>
      <c r="AL181">
        <v>66.69682277142016</v>
      </c>
      <c r="AM181">
        <f>(AO181 - AN181 + DX181*1E3/(8.314*(DZ181+273.15)) * AQ181/DW181 * AP181) * DW181/(100*DK181) * 1000/(1000 - AO181)</f>
        <v>0</v>
      </c>
      <c r="AN181">
        <v>18.05676293332884</v>
      </c>
      <c r="AO181">
        <v>19.22847030303031</v>
      </c>
      <c r="AP181">
        <v>-1.11578016357048E-05</v>
      </c>
      <c r="AQ181">
        <v>103.8665153416574</v>
      </c>
      <c r="AR181">
        <v>0</v>
      </c>
      <c r="AS181">
        <v>0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429</v>
      </c>
      <c r="AX181" t="s">
        <v>429</v>
      </c>
      <c r="AY181">
        <v>0</v>
      </c>
      <c r="AZ181">
        <v>0</v>
      </c>
      <c r="BA181">
        <f>1-AY181/AZ181</f>
        <v>0</v>
      </c>
      <c r="BB181">
        <v>0</v>
      </c>
      <c r="BC181" t="s">
        <v>429</v>
      </c>
      <c r="BD181" t="s">
        <v>429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429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1.65</v>
      </c>
      <c r="DL181">
        <v>0.5</v>
      </c>
      <c r="DM181" t="s">
        <v>430</v>
      </c>
      <c r="DN181">
        <v>2</v>
      </c>
      <c r="DO181" t="b">
        <v>1</v>
      </c>
      <c r="DP181">
        <v>1686165565.6</v>
      </c>
      <c r="DQ181">
        <v>591.7912962962963</v>
      </c>
      <c r="DR181">
        <v>625.5657037037038</v>
      </c>
      <c r="DS181">
        <v>19.23341481481481</v>
      </c>
      <c r="DT181">
        <v>18.06194444444444</v>
      </c>
      <c r="DU181">
        <v>593.305074074074</v>
      </c>
      <c r="DV181">
        <v>19.65232592592593</v>
      </c>
      <c r="DW181">
        <v>500.0544814814814</v>
      </c>
      <c r="DX181">
        <v>90.22782592592593</v>
      </c>
      <c r="DY181">
        <v>0.1000635814814815</v>
      </c>
      <c r="DZ181">
        <v>26.98246666666666</v>
      </c>
      <c r="EA181">
        <v>27.99002962962963</v>
      </c>
      <c r="EB181">
        <v>999.9000000000001</v>
      </c>
      <c r="EC181">
        <v>0</v>
      </c>
      <c r="ED181">
        <v>0</v>
      </c>
      <c r="EE181">
        <v>10013.18148148148</v>
      </c>
      <c r="EF181">
        <v>0</v>
      </c>
      <c r="EG181">
        <v>845.6627777777779</v>
      </c>
      <c r="EH181">
        <v>-33.77432592592592</v>
      </c>
      <c r="EI181">
        <v>603.3967037037037</v>
      </c>
      <c r="EJ181">
        <v>637.0722962962964</v>
      </c>
      <c r="EK181">
        <v>1.171487777777778</v>
      </c>
      <c r="EL181">
        <v>625.5657037037038</v>
      </c>
      <c r="EM181">
        <v>18.06194444444444</v>
      </c>
      <c r="EN181">
        <v>1.735390370370371</v>
      </c>
      <c r="EO181">
        <v>1.62968962962963</v>
      </c>
      <c r="EP181">
        <v>15.21665925925926</v>
      </c>
      <c r="EQ181">
        <v>14.24244074074074</v>
      </c>
      <c r="ER181">
        <v>2000.00037037037</v>
      </c>
      <c r="ES181">
        <v>0.9800011111111111</v>
      </c>
      <c r="ET181">
        <v>0.01999859259259259</v>
      </c>
      <c r="EU181">
        <v>0</v>
      </c>
      <c r="EV181">
        <v>253.6435925925925</v>
      </c>
      <c r="EW181">
        <v>5.00078</v>
      </c>
      <c r="EX181">
        <v>7696.040740740741</v>
      </c>
      <c r="EY181">
        <v>16379.64074074074</v>
      </c>
      <c r="EZ181">
        <v>42.82622222222222</v>
      </c>
      <c r="FA181">
        <v>44.23122222222222</v>
      </c>
      <c r="FB181">
        <v>43.39559259259259</v>
      </c>
      <c r="FC181">
        <v>43.5228148148148</v>
      </c>
      <c r="FD181">
        <v>43.63177777777778</v>
      </c>
      <c r="FE181">
        <v>1955.100370370371</v>
      </c>
      <c r="FF181">
        <v>39.9</v>
      </c>
      <c r="FG181">
        <v>0</v>
      </c>
      <c r="FH181">
        <v>1686165573.8</v>
      </c>
      <c r="FI181">
        <v>0</v>
      </c>
      <c r="FJ181">
        <v>86.22160534203186</v>
      </c>
      <c r="FK181">
        <v>0.9391189956610128</v>
      </c>
      <c r="FL181">
        <v>-102.0744246193379</v>
      </c>
      <c r="FM181">
        <v>28379.73001106226</v>
      </c>
      <c r="FN181">
        <v>15</v>
      </c>
      <c r="FO181">
        <v>1686237652.1</v>
      </c>
      <c r="FP181" t="s">
        <v>431</v>
      </c>
      <c r="FQ181">
        <v>1686237637.6</v>
      </c>
      <c r="FR181">
        <v>1686237652.1</v>
      </c>
      <c r="FS181">
        <v>1</v>
      </c>
      <c r="FT181">
        <v>0.184</v>
      </c>
      <c r="FU181">
        <v>-0.079</v>
      </c>
      <c r="FV181">
        <v>-1.228</v>
      </c>
      <c r="FW181">
        <v>-0.379</v>
      </c>
      <c r="FX181">
        <v>962</v>
      </c>
      <c r="FY181">
        <v>1</v>
      </c>
      <c r="FZ181">
        <v>0.05</v>
      </c>
      <c r="GA181">
        <v>0.15</v>
      </c>
      <c r="GB181">
        <v>-4.859801790771786</v>
      </c>
      <c r="GC181">
        <v>-0.0235963410556646</v>
      </c>
      <c r="GD181">
        <v>34.50554101807625</v>
      </c>
      <c r="GE181">
        <v>1</v>
      </c>
      <c r="GF181">
        <v>0.9659489696790652</v>
      </c>
      <c r="GG181">
        <v>0.003238865690680221</v>
      </c>
      <c r="GH181">
        <v>0.6670564286305525</v>
      </c>
      <c r="GI181">
        <v>1</v>
      </c>
      <c r="GJ181">
        <v>2</v>
      </c>
      <c r="GK181">
        <v>2</v>
      </c>
      <c r="GL181" t="s">
        <v>432</v>
      </c>
      <c r="GM181">
        <v>3.102</v>
      </c>
      <c r="GN181">
        <v>2.75777</v>
      </c>
      <c r="GO181">
        <v>0.11489</v>
      </c>
      <c r="GP181">
        <v>0.119091</v>
      </c>
      <c r="GQ181">
        <v>0.0931157</v>
      </c>
      <c r="GR181">
        <v>0.0881349</v>
      </c>
      <c r="GS181">
        <v>22614.4</v>
      </c>
      <c r="GT181">
        <v>22142.9</v>
      </c>
      <c r="GU181">
        <v>26109.8</v>
      </c>
      <c r="GV181">
        <v>25492.9</v>
      </c>
      <c r="GW181">
        <v>38008.6</v>
      </c>
      <c r="GX181">
        <v>35220.2</v>
      </c>
      <c r="GY181">
        <v>45659.6</v>
      </c>
      <c r="GZ181">
        <v>41787.9</v>
      </c>
      <c r="HA181">
        <v>1.83713</v>
      </c>
      <c r="HB181">
        <v>1.733</v>
      </c>
      <c r="HC181">
        <v>0.00213087</v>
      </c>
      <c r="HD181">
        <v>0</v>
      </c>
      <c r="HE181">
        <v>27.9597</v>
      </c>
      <c r="HF181">
        <v>999.9</v>
      </c>
      <c r="HG181">
        <v>35</v>
      </c>
      <c r="HH181">
        <v>41.3</v>
      </c>
      <c r="HI181">
        <v>30.8176</v>
      </c>
      <c r="HJ181">
        <v>61.9976</v>
      </c>
      <c r="HK181">
        <v>27.4359</v>
      </c>
      <c r="HL181">
        <v>1</v>
      </c>
      <c r="HM181">
        <v>0.547078</v>
      </c>
      <c r="HN181">
        <v>4.42213</v>
      </c>
      <c r="HO181">
        <v>20.2503</v>
      </c>
      <c r="HP181">
        <v>5.21025</v>
      </c>
      <c r="HQ181">
        <v>11.9849</v>
      </c>
      <c r="HR181">
        <v>4.96315</v>
      </c>
      <c r="HS181">
        <v>3.274</v>
      </c>
      <c r="HT181">
        <v>9999</v>
      </c>
      <c r="HU181">
        <v>9999</v>
      </c>
      <c r="HV181">
        <v>9999</v>
      </c>
      <c r="HW181">
        <v>63.1</v>
      </c>
      <c r="HX181">
        <v>1.86401</v>
      </c>
      <c r="HY181">
        <v>1.8602</v>
      </c>
      <c r="HZ181">
        <v>1.85852</v>
      </c>
      <c r="IA181">
        <v>1.85989</v>
      </c>
      <c r="IB181">
        <v>1.85987</v>
      </c>
      <c r="IC181">
        <v>1.85845</v>
      </c>
      <c r="ID181">
        <v>1.85757</v>
      </c>
      <c r="IE181">
        <v>1.85242</v>
      </c>
      <c r="IF181">
        <v>0</v>
      </c>
      <c r="IG181">
        <v>0</v>
      </c>
      <c r="IH181">
        <v>0</v>
      </c>
      <c r="II181">
        <v>0</v>
      </c>
      <c r="IJ181" t="s">
        <v>433</v>
      </c>
      <c r="IK181" t="s">
        <v>434</v>
      </c>
      <c r="IL181" t="s">
        <v>435</v>
      </c>
      <c r="IM181" t="s">
        <v>435</v>
      </c>
      <c r="IN181" t="s">
        <v>435</v>
      </c>
      <c r="IO181" t="s">
        <v>435</v>
      </c>
      <c r="IP181">
        <v>0</v>
      </c>
      <c r="IQ181">
        <v>100</v>
      </c>
      <c r="IR181">
        <v>100</v>
      </c>
      <c r="IS181">
        <v>-1.534</v>
      </c>
      <c r="IT181">
        <v>-0.419</v>
      </c>
      <c r="IU181">
        <v>-0.978965299820194</v>
      </c>
      <c r="IV181">
        <v>-0.0009990091014681097</v>
      </c>
      <c r="IW181">
        <v>2.104149348677739E-07</v>
      </c>
      <c r="IX181">
        <v>-7.744919442628664E-11</v>
      </c>
      <c r="IY181">
        <v>-0.2997322961878402</v>
      </c>
      <c r="IZ181">
        <v>-0.02716134682049196</v>
      </c>
      <c r="JA181">
        <v>0.00140419417660109</v>
      </c>
      <c r="JB181">
        <v>-1.682636133130545E-05</v>
      </c>
      <c r="JC181">
        <v>3</v>
      </c>
      <c r="JD181">
        <v>2001</v>
      </c>
      <c r="JE181">
        <v>1</v>
      </c>
      <c r="JF181">
        <v>25</v>
      </c>
      <c r="JG181">
        <v>-1201.1</v>
      </c>
      <c r="JH181">
        <v>-1201.3</v>
      </c>
      <c r="JI181">
        <v>1.65161</v>
      </c>
      <c r="JJ181">
        <v>2.6709</v>
      </c>
      <c r="JK181">
        <v>1.49658</v>
      </c>
      <c r="JL181">
        <v>2.38647</v>
      </c>
      <c r="JM181">
        <v>1.54907</v>
      </c>
      <c r="JN181">
        <v>2.39136</v>
      </c>
      <c r="JO181">
        <v>44.1677</v>
      </c>
      <c r="JP181">
        <v>13.7118</v>
      </c>
      <c r="JQ181">
        <v>18</v>
      </c>
      <c r="JR181">
        <v>497.614</v>
      </c>
      <c r="JS181">
        <v>444.521</v>
      </c>
      <c r="JT181">
        <v>22.8762</v>
      </c>
      <c r="JU181">
        <v>33.7476</v>
      </c>
      <c r="JV181">
        <v>29.9995</v>
      </c>
      <c r="JW181">
        <v>33.8119</v>
      </c>
      <c r="JX181">
        <v>33.752</v>
      </c>
      <c r="JY181">
        <v>33.2856</v>
      </c>
      <c r="JZ181">
        <v>37.675</v>
      </c>
      <c r="KA181">
        <v>0</v>
      </c>
      <c r="KB181">
        <v>22.8856</v>
      </c>
      <c r="KC181">
        <v>676.693</v>
      </c>
      <c r="KD181">
        <v>18.0319</v>
      </c>
      <c r="KE181">
        <v>99.77849999999999</v>
      </c>
      <c r="KF181">
        <v>99.41759999999999</v>
      </c>
    </row>
    <row r="182" spans="1:292">
      <c r="A182">
        <v>162</v>
      </c>
      <c r="B182">
        <v>1686165578.1</v>
      </c>
      <c r="C182">
        <v>5212.599999904633</v>
      </c>
      <c r="D182" t="s">
        <v>758</v>
      </c>
      <c r="E182" t="s">
        <v>759</v>
      </c>
      <c r="F182">
        <v>5</v>
      </c>
      <c r="G182" t="s">
        <v>679</v>
      </c>
      <c r="H182">
        <v>1686165570.314285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K182*DK182*100.0/(AV182*EE182),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K182*DK182*100.0/(AV182*EE182),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669.2837025645965</v>
      </c>
      <c r="AJ182">
        <v>643.8105333333331</v>
      </c>
      <c r="AK182">
        <v>3.351820601479961</v>
      </c>
      <c r="AL182">
        <v>66.69682277142016</v>
      </c>
      <c r="AM182">
        <f>(AO182 - AN182 + DX182*1E3/(8.314*(DZ182+273.15)) * AQ182/DW182 * AP182) * DW182/(100*DK182) * 1000/(1000 - AO182)</f>
        <v>0</v>
      </c>
      <c r="AN182">
        <v>18.05406460250354</v>
      </c>
      <c r="AO182">
        <v>19.22348727272727</v>
      </c>
      <c r="AP182">
        <v>-1.531740478657833E-05</v>
      </c>
      <c r="AQ182">
        <v>103.8665153416574</v>
      </c>
      <c r="AR182">
        <v>0</v>
      </c>
      <c r="AS182">
        <v>0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429</v>
      </c>
      <c r="AX182" t="s">
        <v>429</v>
      </c>
      <c r="AY182">
        <v>0</v>
      </c>
      <c r="AZ182">
        <v>0</v>
      </c>
      <c r="BA182">
        <f>1-AY182/AZ182</f>
        <v>0</v>
      </c>
      <c r="BB182">
        <v>0</v>
      </c>
      <c r="BC182" t="s">
        <v>429</v>
      </c>
      <c r="BD182" t="s">
        <v>429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429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1.65</v>
      </c>
      <c r="DL182">
        <v>0.5</v>
      </c>
      <c r="DM182" t="s">
        <v>430</v>
      </c>
      <c r="DN182">
        <v>2</v>
      </c>
      <c r="DO182" t="b">
        <v>1</v>
      </c>
      <c r="DP182">
        <v>1686165570.314285</v>
      </c>
      <c r="DQ182">
        <v>607.365892857143</v>
      </c>
      <c r="DR182">
        <v>641.38375</v>
      </c>
      <c r="DS182">
        <v>19.229925</v>
      </c>
      <c r="DT182">
        <v>18.05793214285714</v>
      </c>
      <c r="DU182">
        <v>608.8925357142858</v>
      </c>
      <c r="DV182">
        <v>19.64887142857143</v>
      </c>
      <c r="DW182">
        <v>500.02325</v>
      </c>
      <c r="DX182">
        <v>90.22680000000001</v>
      </c>
      <c r="DY182">
        <v>0.1000250785714286</v>
      </c>
      <c r="DZ182">
        <v>26.97769642857142</v>
      </c>
      <c r="EA182">
        <v>27.988775</v>
      </c>
      <c r="EB182">
        <v>999.9000000000002</v>
      </c>
      <c r="EC182">
        <v>0</v>
      </c>
      <c r="ED182">
        <v>0</v>
      </c>
      <c r="EE182">
        <v>10006.47857142857</v>
      </c>
      <c r="EF182">
        <v>0</v>
      </c>
      <c r="EG182">
        <v>791.1285714285714</v>
      </c>
      <c r="EH182">
        <v>-34.01777499999999</v>
      </c>
      <c r="EI182">
        <v>619.2745714285714</v>
      </c>
      <c r="EJ182">
        <v>653.17875</v>
      </c>
      <c r="EK182">
        <v>1.172005</v>
      </c>
      <c r="EL182">
        <v>641.38375</v>
      </c>
      <c r="EM182">
        <v>18.05793214285714</v>
      </c>
      <c r="EN182">
        <v>1.735055</v>
      </c>
      <c r="EO182">
        <v>1.629308928571429</v>
      </c>
      <c r="EP182">
        <v>15.21365714285714</v>
      </c>
      <c r="EQ182">
        <v>14.23883928571429</v>
      </c>
      <c r="ER182">
        <v>1999.984285714286</v>
      </c>
      <c r="ES182">
        <v>0.9800009642857143</v>
      </c>
      <c r="ET182">
        <v>0.01999873571428571</v>
      </c>
      <c r="EU182">
        <v>0</v>
      </c>
      <c r="EV182">
        <v>253.8791071428571</v>
      </c>
      <c r="EW182">
        <v>5.00078</v>
      </c>
      <c r="EX182">
        <v>7637.00357142857</v>
      </c>
      <c r="EY182">
        <v>16379.50357142857</v>
      </c>
      <c r="EZ182">
        <v>42.80339285714286</v>
      </c>
      <c r="FA182">
        <v>44.21842857142855</v>
      </c>
      <c r="FB182">
        <v>43.29878571428571</v>
      </c>
      <c r="FC182">
        <v>43.51307142857142</v>
      </c>
      <c r="FD182">
        <v>43.62032142857142</v>
      </c>
      <c r="FE182">
        <v>1955.084285714286</v>
      </c>
      <c r="FF182">
        <v>39.9</v>
      </c>
      <c r="FG182">
        <v>0</v>
      </c>
      <c r="FH182">
        <v>1686165578.6</v>
      </c>
      <c r="FI182">
        <v>0</v>
      </c>
      <c r="FJ182">
        <v>86.28511454090071</v>
      </c>
      <c r="FK182">
        <v>0.9395871414192926</v>
      </c>
      <c r="FL182">
        <v>-102.1422081246799</v>
      </c>
      <c r="FM182">
        <v>28371.86780842115</v>
      </c>
      <c r="FN182">
        <v>15</v>
      </c>
      <c r="FO182">
        <v>1686237652.1</v>
      </c>
      <c r="FP182" t="s">
        <v>431</v>
      </c>
      <c r="FQ182">
        <v>1686237637.6</v>
      </c>
      <c r="FR182">
        <v>1686237652.1</v>
      </c>
      <c r="FS182">
        <v>1</v>
      </c>
      <c r="FT182">
        <v>0.184</v>
      </c>
      <c r="FU182">
        <v>-0.079</v>
      </c>
      <c r="FV182">
        <v>-1.228</v>
      </c>
      <c r="FW182">
        <v>-0.379</v>
      </c>
      <c r="FX182">
        <v>962</v>
      </c>
      <c r="FY182">
        <v>1</v>
      </c>
      <c r="FZ182">
        <v>0.05</v>
      </c>
      <c r="GA182">
        <v>0.15</v>
      </c>
      <c r="GB182">
        <v>-4.87128340572178</v>
      </c>
      <c r="GC182">
        <v>-0.0237617650201459</v>
      </c>
      <c r="GD182">
        <v>34.50362234184365</v>
      </c>
      <c r="GE182">
        <v>1</v>
      </c>
      <c r="GF182">
        <v>0.9660299083574359</v>
      </c>
      <c r="GG182">
        <v>0.003238063126316967</v>
      </c>
      <c r="GH182">
        <v>0.6669378635867848</v>
      </c>
      <c r="GI182">
        <v>1</v>
      </c>
      <c r="GJ182">
        <v>2</v>
      </c>
      <c r="GK182">
        <v>2</v>
      </c>
      <c r="GL182" t="s">
        <v>432</v>
      </c>
      <c r="GM182">
        <v>3.10212</v>
      </c>
      <c r="GN182">
        <v>2.75812</v>
      </c>
      <c r="GO182">
        <v>0.117028</v>
      </c>
      <c r="GP182">
        <v>0.121295</v>
      </c>
      <c r="GQ182">
        <v>0.09309829999999999</v>
      </c>
      <c r="GR182">
        <v>0.0881262</v>
      </c>
      <c r="GS182">
        <v>22560.2</v>
      </c>
      <c r="GT182">
        <v>22087.9</v>
      </c>
      <c r="GU182">
        <v>26110.3</v>
      </c>
      <c r="GV182">
        <v>25493.4</v>
      </c>
      <c r="GW182">
        <v>38009.8</v>
      </c>
      <c r="GX182">
        <v>35221.2</v>
      </c>
      <c r="GY182">
        <v>45659.9</v>
      </c>
      <c r="GZ182">
        <v>41788.5</v>
      </c>
      <c r="HA182">
        <v>1.83718</v>
      </c>
      <c r="HB182">
        <v>1.73288</v>
      </c>
      <c r="HC182">
        <v>0.00170618</v>
      </c>
      <c r="HD182">
        <v>0</v>
      </c>
      <c r="HE182">
        <v>27.9498</v>
      </c>
      <c r="HF182">
        <v>999.9</v>
      </c>
      <c r="HG182">
        <v>35</v>
      </c>
      <c r="HH182">
        <v>41.3</v>
      </c>
      <c r="HI182">
        <v>30.8173</v>
      </c>
      <c r="HJ182">
        <v>62.1276</v>
      </c>
      <c r="HK182">
        <v>27.4319</v>
      </c>
      <c r="HL182">
        <v>1</v>
      </c>
      <c r="HM182">
        <v>0.546288</v>
      </c>
      <c r="HN182">
        <v>4.41318</v>
      </c>
      <c r="HO182">
        <v>20.2508</v>
      </c>
      <c r="HP182">
        <v>5.211</v>
      </c>
      <c r="HQ182">
        <v>11.9849</v>
      </c>
      <c r="HR182">
        <v>4.9632</v>
      </c>
      <c r="HS182">
        <v>3.27423</v>
      </c>
      <c r="HT182">
        <v>9999</v>
      </c>
      <c r="HU182">
        <v>9999</v>
      </c>
      <c r="HV182">
        <v>9999</v>
      </c>
      <c r="HW182">
        <v>63.1</v>
      </c>
      <c r="HX182">
        <v>1.86399</v>
      </c>
      <c r="HY182">
        <v>1.8602</v>
      </c>
      <c r="HZ182">
        <v>1.85852</v>
      </c>
      <c r="IA182">
        <v>1.85989</v>
      </c>
      <c r="IB182">
        <v>1.85988</v>
      </c>
      <c r="IC182">
        <v>1.85846</v>
      </c>
      <c r="ID182">
        <v>1.85752</v>
      </c>
      <c r="IE182">
        <v>1.85242</v>
      </c>
      <c r="IF182">
        <v>0</v>
      </c>
      <c r="IG182">
        <v>0</v>
      </c>
      <c r="IH182">
        <v>0</v>
      </c>
      <c r="II182">
        <v>0</v>
      </c>
      <c r="IJ182" t="s">
        <v>433</v>
      </c>
      <c r="IK182" t="s">
        <v>434</v>
      </c>
      <c r="IL182" t="s">
        <v>435</v>
      </c>
      <c r="IM182" t="s">
        <v>435</v>
      </c>
      <c r="IN182" t="s">
        <v>435</v>
      </c>
      <c r="IO182" t="s">
        <v>435</v>
      </c>
      <c r="IP182">
        <v>0</v>
      </c>
      <c r="IQ182">
        <v>100</v>
      </c>
      <c r="IR182">
        <v>100</v>
      </c>
      <c r="IS182">
        <v>-1.548</v>
      </c>
      <c r="IT182">
        <v>-0.419</v>
      </c>
      <c r="IU182">
        <v>-0.978965299820194</v>
      </c>
      <c r="IV182">
        <v>-0.0009990091014681097</v>
      </c>
      <c r="IW182">
        <v>2.104149348677739E-07</v>
      </c>
      <c r="IX182">
        <v>-7.744919442628664E-11</v>
      </c>
      <c r="IY182">
        <v>-0.2997322961878402</v>
      </c>
      <c r="IZ182">
        <v>-0.02716134682049196</v>
      </c>
      <c r="JA182">
        <v>0.00140419417660109</v>
      </c>
      <c r="JB182">
        <v>-1.682636133130545E-05</v>
      </c>
      <c r="JC182">
        <v>3</v>
      </c>
      <c r="JD182">
        <v>2001</v>
      </c>
      <c r="JE182">
        <v>1</v>
      </c>
      <c r="JF182">
        <v>25</v>
      </c>
      <c r="JG182">
        <v>-1201</v>
      </c>
      <c r="JH182">
        <v>-1201.2</v>
      </c>
      <c r="JI182">
        <v>1.68701</v>
      </c>
      <c r="JJ182">
        <v>2.66968</v>
      </c>
      <c r="JK182">
        <v>1.49658</v>
      </c>
      <c r="JL182">
        <v>2.38525</v>
      </c>
      <c r="JM182">
        <v>1.54785</v>
      </c>
      <c r="JN182">
        <v>2.38037</v>
      </c>
      <c r="JO182">
        <v>44.1954</v>
      </c>
      <c r="JP182">
        <v>13.703</v>
      </c>
      <c r="JQ182">
        <v>18</v>
      </c>
      <c r="JR182">
        <v>497.616</v>
      </c>
      <c r="JS182">
        <v>444.416</v>
      </c>
      <c r="JT182">
        <v>22.8852</v>
      </c>
      <c r="JU182">
        <v>33.7404</v>
      </c>
      <c r="JV182">
        <v>29.9994</v>
      </c>
      <c r="JW182">
        <v>33.8079</v>
      </c>
      <c r="JX182">
        <v>33.7481</v>
      </c>
      <c r="JY182">
        <v>33.927</v>
      </c>
      <c r="JZ182">
        <v>37.675</v>
      </c>
      <c r="KA182">
        <v>0</v>
      </c>
      <c r="KB182">
        <v>22.8893</v>
      </c>
      <c r="KC182">
        <v>690.2190000000001</v>
      </c>
      <c r="KD182">
        <v>18.0319</v>
      </c>
      <c r="KE182">
        <v>99.7795</v>
      </c>
      <c r="KF182">
        <v>99.4191</v>
      </c>
    </row>
    <row r="183" spans="1:292">
      <c r="A183">
        <v>163</v>
      </c>
      <c r="B183">
        <v>1686165583.1</v>
      </c>
      <c r="C183">
        <v>5217.599999904633</v>
      </c>
      <c r="D183" t="s">
        <v>760</v>
      </c>
      <c r="E183" t="s">
        <v>761</v>
      </c>
      <c r="F183">
        <v>5</v>
      </c>
      <c r="G183" t="s">
        <v>679</v>
      </c>
      <c r="H183">
        <v>1686165575.6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K183*DK183*100.0/(AV183*EE183),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K183*DK183*100.0/(AV183*EE183),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686.9955940649368</v>
      </c>
      <c r="AJ183">
        <v>660.9049757575759</v>
      </c>
      <c r="AK183">
        <v>3.418074196587094</v>
      </c>
      <c r="AL183">
        <v>66.69682277142016</v>
      </c>
      <c r="AM183">
        <f>(AO183 - AN183 + DX183*1E3/(8.314*(DZ183+273.15)) * AQ183/DW183 * AP183) * DW183/(100*DK183) * 1000/(1000 - AO183)</f>
        <v>0</v>
      </c>
      <c r="AN183">
        <v>18.05168655575351</v>
      </c>
      <c r="AO183">
        <v>19.22186848484847</v>
      </c>
      <c r="AP183">
        <v>-3.454327077879768E-06</v>
      </c>
      <c r="AQ183">
        <v>103.8665153416574</v>
      </c>
      <c r="AR183">
        <v>0</v>
      </c>
      <c r="AS183">
        <v>0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429</v>
      </c>
      <c r="AX183" t="s">
        <v>429</v>
      </c>
      <c r="AY183">
        <v>0</v>
      </c>
      <c r="AZ183">
        <v>0</v>
      </c>
      <c r="BA183">
        <f>1-AY183/AZ183</f>
        <v>0</v>
      </c>
      <c r="BB183">
        <v>0</v>
      </c>
      <c r="BC183" t="s">
        <v>429</v>
      </c>
      <c r="BD183" t="s">
        <v>429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429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1.65</v>
      </c>
      <c r="DL183">
        <v>0.5</v>
      </c>
      <c r="DM183" t="s">
        <v>430</v>
      </c>
      <c r="DN183">
        <v>2</v>
      </c>
      <c r="DO183" t="b">
        <v>1</v>
      </c>
      <c r="DP183">
        <v>1686165575.6</v>
      </c>
      <c r="DQ183">
        <v>624.895</v>
      </c>
      <c r="DR183">
        <v>659.3119629629631</v>
      </c>
      <c r="DS183">
        <v>19.2259</v>
      </c>
      <c r="DT183">
        <v>18.05439259259259</v>
      </c>
      <c r="DU183">
        <v>626.4360370370371</v>
      </c>
      <c r="DV183">
        <v>19.64488148148148</v>
      </c>
      <c r="DW183">
        <v>500.0193333333334</v>
      </c>
      <c r="DX183">
        <v>90.22613333333332</v>
      </c>
      <c r="DY183">
        <v>0.1000671185185185</v>
      </c>
      <c r="DZ183">
        <v>26.97275555555555</v>
      </c>
      <c r="EA183">
        <v>27.98493333333333</v>
      </c>
      <c r="EB183">
        <v>999.9000000000001</v>
      </c>
      <c r="EC183">
        <v>0</v>
      </c>
      <c r="ED183">
        <v>0</v>
      </c>
      <c r="EE183">
        <v>9991.417037037036</v>
      </c>
      <c r="EF183">
        <v>0</v>
      </c>
      <c r="EG183">
        <v>749.4075555555557</v>
      </c>
      <c r="EH183">
        <v>-34.41701851851852</v>
      </c>
      <c r="EI183">
        <v>637.1445925925926</v>
      </c>
      <c r="EJ183">
        <v>671.4342962962966</v>
      </c>
      <c r="EK183">
        <v>1.171517037037037</v>
      </c>
      <c r="EL183">
        <v>659.3119629629631</v>
      </c>
      <c r="EM183">
        <v>18.05439259259259</v>
      </c>
      <c r="EN183">
        <v>1.734678518518519</v>
      </c>
      <c r="EO183">
        <v>1.628977407407407</v>
      </c>
      <c r="EP183">
        <v>15.21027777777778</v>
      </c>
      <c r="EQ183">
        <v>14.2356962962963</v>
      </c>
      <c r="ER183">
        <v>1999.985925925926</v>
      </c>
      <c r="ES183">
        <v>0.980001</v>
      </c>
      <c r="ET183">
        <v>0.0199987</v>
      </c>
      <c r="EU183">
        <v>0</v>
      </c>
      <c r="EV183">
        <v>254.1088888888889</v>
      </c>
      <c r="EW183">
        <v>5.00078</v>
      </c>
      <c r="EX183">
        <v>7553.076296296295</v>
      </c>
      <c r="EY183">
        <v>16379.52222222222</v>
      </c>
      <c r="EZ183">
        <v>42.79388888888889</v>
      </c>
      <c r="FA183">
        <v>44.19874074074073</v>
      </c>
      <c r="FB183">
        <v>43.22192592592592</v>
      </c>
      <c r="FC183">
        <v>43.50196296296296</v>
      </c>
      <c r="FD183">
        <v>43.62481481481482</v>
      </c>
      <c r="FE183">
        <v>1955.085925925926</v>
      </c>
      <c r="FF183">
        <v>39.9</v>
      </c>
      <c r="FG183">
        <v>0</v>
      </c>
      <c r="FH183">
        <v>1686165583.4</v>
      </c>
      <c r="FI183">
        <v>0</v>
      </c>
      <c r="FJ183">
        <v>86.34863979403845</v>
      </c>
      <c r="FK183">
        <v>0.9400552725561182</v>
      </c>
      <c r="FL183">
        <v>-102.2103866499583</v>
      </c>
      <c r="FM183">
        <v>28363.98076356937</v>
      </c>
      <c r="FN183">
        <v>15</v>
      </c>
      <c r="FO183">
        <v>1686237652.1</v>
      </c>
      <c r="FP183" t="s">
        <v>431</v>
      </c>
      <c r="FQ183">
        <v>1686237637.6</v>
      </c>
      <c r="FR183">
        <v>1686237652.1</v>
      </c>
      <c r="FS183">
        <v>1</v>
      </c>
      <c r="FT183">
        <v>0.184</v>
      </c>
      <c r="FU183">
        <v>-0.079</v>
      </c>
      <c r="FV183">
        <v>-1.228</v>
      </c>
      <c r="FW183">
        <v>-0.379</v>
      </c>
      <c r="FX183">
        <v>962</v>
      </c>
      <c r="FY183">
        <v>1</v>
      </c>
      <c r="FZ183">
        <v>0.05</v>
      </c>
      <c r="GA183">
        <v>0.15</v>
      </c>
      <c r="GB183">
        <v>-4.883047745926122</v>
      </c>
      <c r="GC183">
        <v>-0.02393155574967881</v>
      </c>
      <c r="GD183">
        <v>34.50195098717943</v>
      </c>
      <c r="GE183">
        <v>1</v>
      </c>
      <c r="GF183">
        <v>0.9661101456189898</v>
      </c>
      <c r="GG183">
        <v>0.003237249878366952</v>
      </c>
      <c r="GH183">
        <v>0.6668191647518208</v>
      </c>
      <c r="GI183">
        <v>1</v>
      </c>
      <c r="GJ183">
        <v>2</v>
      </c>
      <c r="GK183">
        <v>2</v>
      </c>
      <c r="GL183" t="s">
        <v>432</v>
      </c>
      <c r="GM183">
        <v>3.10202</v>
      </c>
      <c r="GN183">
        <v>2.75831</v>
      </c>
      <c r="GO183">
        <v>0.119165</v>
      </c>
      <c r="GP183">
        <v>0.123347</v>
      </c>
      <c r="GQ183">
        <v>0.09309290000000001</v>
      </c>
      <c r="GR183">
        <v>0.08810999999999999</v>
      </c>
      <c r="GS183">
        <v>22505.7</v>
      </c>
      <c r="GT183">
        <v>22036.8</v>
      </c>
      <c r="GU183">
        <v>26110.4</v>
      </c>
      <c r="GV183">
        <v>25493.9</v>
      </c>
      <c r="GW183">
        <v>38010.8</v>
      </c>
      <c r="GX183">
        <v>35222.4</v>
      </c>
      <c r="GY183">
        <v>45660.5</v>
      </c>
      <c r="GZ183">
        <v>41788.9</v>
      </c>
      <c r="HA183">
        <v>1.83733</v>
      </c>
      <c r="HB183">
        <v>1.73325</v>
      </c>
      <c r="HC183">
        <v>0.00199676</v>
      </c>
      <c r="HD183">
        <v>0</v>
      </c>
      <c r="HE183">
        <v>27.9383</v>
      </c>
      <c r="HF183">
        <v>999.9</v>
      </c>
      <c r="HG183">
        <v>35</v>
      </c>
      <c r="HH183">
        <v>41.3</v>
      </c>
      <c r="HI183">
        <v>30.8158</v>
      </c>
      <c r="HJ183">
        <v>62.1076</v>
      </c>
      <c r="HK183">
        <v>27.6042</v>
      </c>
      <c r="HL183">
        <v>1</v>
      </c>
      <c r="HM183">
        <v>0.545584</v>
      </c>
      <c r="HN183">
        <v>4.38209</v>
      </c>
      <c r="HO183">
        <v>20.2517</v>
      </c>
      <c r="HP183">
        <v>5.2104</v>
      </c>
      <c r="HQ183">
        <v>11.9858</v>
      </c>
      <c r="HR183">
        <v>4.96325</v>
      </c>
      <c r="HS183">
        <v>3.2741</v>
      </c>
      <c r="HT183">
        <v>9999</v>
      </c>
      <c r="HU183">
        <v>9999</v>
      </c>
      <c r="HV183">
        <v>9999</v>
      </c>
      <c r="HW183">
        <v>63.1</v>
      </c>
      <c r="HX183">
        <v>1.86398</v>
      </c>
      <c r="HY183">
        <v>1.8602</v>
      </c>
      <c r="HZ183">
        <v>1.85852</v>
      </c>
      <c r="IA183">
        <v>1.85989</v>
      </c>
      <c r="IB183">
        <v>1.85985</v>
      </c>
      <c r="IC183">
        <v>1.85844</v>
      </c>
      <c r="ID183">
        <v>1.8575</v>
      </c>
      <c r="IE183">
        <v>1.8524</v>
      </c>
      <c r="IF183">
        <v>0</v>
      </c>
      <c r="IG183">
        <v>0</v>
      </c>
      <c r="IH183">
        <v>0</v>
      </c>
      <c r="II183">
        <v>0</v>
      </c>
      <c r="IJ183" t="s">
        <v>433</v>
      </c>
      <c r="IK183" t="s">
        <v>434</v>
      </c>
      <c r="IL183" t="s">
        <v>435</v>
      </c>
      <c r="IM183" t="s">
        <v>435</v>
      </c>
      <c r="IN183" t="s">
        <v>435</v>
      </c>
      <c r="IO183" t="s">
        <v>435</v>
      </c>
      <c r="IP183">
        <v>0</v>
      </c>
      <c r="IQ183">
        <v>100</v>
      </c>
      <c r="IR183">
        <v>100</v>
      </c>
      <c r="IS183">
        <v>-1.562</v>
      </c>
      <c r="IT183">
        <v>-0.419</v>
      </c>
      <c r="IU183">
        <v>-0.978965299820194</v>
      </c>
      <c r="IV183">
        <v>-0.0009990091014681097</v>
      </c>
      <c r="IW183">
        <v>2.104149348677739E-07</v>
      </c>
      <c r="IX183">
        <v>-7.744919442628664E-11</v>
      </c>
      <c r="IY183">
        <v>-0.2997322961878402</v>
      </c>
      <c r="IZ183">
        <v>-0.02716134682049196</v>
      </c>
      <c r="JA183">
        <v>0.00140419417660109</v>
      </c>
      <c r="JB183">
        <v>-1.682636133130545E-05</v>
      </c>
      <c r="JC183">
        <v>3</v>
      </c>
      <c r="JD183">
        <v>2001</v>
      </c>
      <c r="JE183">
        <v>1</v>
      </c>
      <c r="JF183">
        <v>25</v>
      </c>
      <c r="JG183">
        <v>-1200.9</v>
      </c>
      <c r="JH183">
        <v>-1201.2</v>
      </c>
      <c r="JI183">
        <v>1.71875</v>
      </c>
      <c r="JJ183">
        <v>2.66235</v>
      </c>
      <c r="JK183">
        <v>1.49658</v>
      </c>
      <c r="JL183">
        <v>2.38647</v>
      </c>
      <c r="JM183">
        <v>1.54907</v>
      </c>
      <c r="JN183">
        <v>2.44995</v>
      </c>
      <c r="JO183">
        <v>44.1954</v>
      </c>
      <c r="JP183">
        <v>13.7118</v>
      </c>
      <c r="JQ183">
        <v>18</v>
      </c>
      <c r="JR183">
        <v>497.676</v>
      </c>
      <c r="JS183">
        <v>444.62</v>
      </c>
      <c r="JT183">
        <v>22.8904</v>
      </c>
      <c r="JU183">
        <v>33.7344</v>
      </c>
      <c r="JV183">
        <v>29.9995</v>
      </c>
      <c r="JW183">
        <v>33.8034</v>
      </c>
      <c r="JX183">
        <v>33.7436</v>
      </c>
      <c r="JY183">
        <v>34.5683</v>
      </c>
      <c r="JZ183">
        <v>37.675</v>
      </c>
      <c r="KA183">
        <v>0</v>
      </c>
      <c r="KB183">
        <v>22.9047</v>
      </c>
      <c r="KC183">
        <v>703.694</v>
      </c>
      <c r="KD183">
        <v>18.0319</v>
      </c>
      <c r="KE183">
        <v>99.7805</v>
      </c>
      <c r="KF183">
        <v>99.4204</v>
      </c>
    </row>
    <row r="184" spans="1:292">
      <c r="A184">
        <v>164</v>
      </c>
      <c r="B184">
        <v>1686165588.1</v>
      </c>
      <c r="C184">
        <v>5222.599999904633</v>
      </c>
      <c r="D184" t="s">
        <v>762</v>
      </c>
      <c r="E184" t="s">
        <v>763</v>
      </c>
      <c r="F184">
        <v>5</v>
      </c>
      <c r="G184" t="s">
        <v>679</v>
      </c>
      <c r="H184">
        <v>1686165580.314285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K184*DK184*100.0/(AV184*EE184),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K184*DK184*100.0/(AV184*EE184),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703.6314857595007</v>
      </c>
      <c r="AJ184">
        <v>677.5541333333332</v>
      </c>
      <c r="AK184">
        <v>3.322547962832094</v>
      </c>
      <c r="AL184">
        <v>66.69682277142016</v>
      </c>
      <c r="AM184">
        <f>(AO184 - AN184 + DX184*1E3/(8.314*(DZ184+273.15)) * AQ184/DW184 * AP184) * DW184/(100*DK184) * 1000/(1000 - AO184)</f>
        <v>0</v>
      </c>
      <c r="AN184">
        <v>18.04768090225932</v>
      </c>
      <c r="AO184">
        <v>19.21728545454546</v>
      </c>
      <c r="AP184">
        <v>-9.711619293685551E-06</v>
      </c>
      <c r="AQ184">
        <v>103.8665153416574</v>
      </c>
      <c r="AR184">
        <v>0</v>
      </c>
      <c r="AS184">
        <v>0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429</v>
      </c>
      <c r="AX184" t="s">
        <v>429</v>
      </c>
      <c r="AY184">
        <v>0</v>
      </c>
      <c r="AZ184">
        <v>0</v>
      </c>
      <c r="BA184">
        <f>1-AY184/AZ184</f>
        <v>0</v>
      </c>
      <c r="BB184">
        <v>0</v>
      </c>
      <c r="BC184" t="s">
        <v>429</v>
      </c>
      <c r="BD184" t="s">
        <v>429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429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1.65</v>
      </c>
      <c r="DL184">
        <v>0.5</v>
      </c>
      <c r="DM184" t="s">
        <v>430</v>
      </c>
      <c r="DN184">
        <v>2</v>
      </c>
      <c r="DO184" t="b">
        <v>1</v>
      </c>
      <c r="DP184">
        <v>1686165580.314285</v>
      </c>
      <c r="DQ184">
        <v>640.5058571428572</v>
      </c>
      <c r="DR184">
        <v>675.1157857142858</v>
      </c>
      <c r="DS184">
        <v>19.22256071428572</v>
      </c>
      <c r="DT184">
        <v>18.05131785714286</v>
      </c>
      <c r="DU184">
        <v>642.0597857142858</v>
      </c>
      <c r="DV184">
        <v>19.641575</v>
      </c>
      <c r="DW184">
        <v>500.0011785714286</v>
      </c>
      <c r="DX184">
        <v>90.22560714285713</v>
      </c>
      <c r="DY184">
        <v>0.1000765892857143</v>
      </c>
      <c r="DZ184">
        <v>26.965575</v>
      </c>
      <c r="EA184">
        <v>27.97811785714286</v>
      </c>
      <c r="EB184">
        <v>999.9000000000002</v>
      </c>
      <c r="EC184">
        <v>0</v>
      </c>
      <c r="ED184">
        <v>0</v>
      </c>
      <c r="EE184">
        <v>9989.709285714285</v>
      </c>
      <c r="EF184">
        <v>0</v>
      </c>
      <c r="EG184">
        <v>713.5030357142857</v>
      </c>
      <c r="EH184">
        <v>-34.61001071428571</v>
      </c>
      <c r="EI184">
        <v>653.0592500000001</v>
      </c>
      <c r="EJ184">
        <v>687.5265714285714</v>
      </c>
      <c r="EK184">
        <v>1.171252857142857</v>
      </c>
      <c r="EL184">
        <v>675.1157857142858</v>
      </c>
      <c r="EM184">
        <v>18.05131785714286</v>
      </c>
      <c r="EN184">
        <v>1.734368214285714</v>
      </c>
      <c r="EO184">
        <v>1.628690714285714</v>
      </c>
      <c r="EP184">
        <v>15.20748928571428</v>
      </c>
      <c r="EQ184">
        <v>14.23297857142857</v>
      </c>
      <c r="ER184">
        <v>1999.969285714286</v>
      </c>
      <c r="ES184">
        <v>0.9800007500000001</v>
      </c>
      <c r="ET184">
        <v>0.01999894642857142</v>
      </c>
      <c r="EU184">
        <v>0</v>
      </c>
      <c r="EV184">
        <v>254.4089285714286</v>
      </c>
      <c r="EW184">
        <v>5.00078</v>
      </c>
      <c r="EX184">
        <v>7516.01</v>
      </c>
      <c r="EY184">
        <v>16379.37857142857</v>
      </c>
      <c r="EZ184">
        <v>42.79453571428571</v>
      </c>
      <c r="FA184">
        <v>44.18046428571427</v>
      </c>
      <c r="FB184">
        <v>43.12914285714285</v>
      </c>
      <c r="FC184">
        <v>43.49746428571427</v>
      </c>
      <c r="FD184">
        <v>43.63592857142856</v>
      </c>
      <c r="FE184">
        <v>1955.069285714286</v>
      </c>
      <c r="FF184">
        <v>39.9</v>
      </c>
      <c r="FG184">
        <v>0</v>
      </c>
      <c r="FH184">
        <v>1686165588.2</v>
      </c>
      <c r="FI184">
        <v>0</v>
      </c>
      <c r="FJ184">
        <v>86.41223127921801</v>
      </c>
      <c r="FK184">
        <v>0.9405242731034609</v>
      </c>
      <c r="FL184">
        <v>-102.2787113186843</v>
      </c>
      <c r="FM184">
        <v>28356.08298078104</v>
      </c>
      <c r="FN184">
        <v>15</v>
      </c>
      <c r="FO184">
        <v>1686237652.1</v>
      </c>
      <c r="FP184" t="s">
        <v>431</v>
      </c>
      <c r="FQ184">
        <v>1686237637.6</v>
      </c>
      <c r="FR184">
        <v>1686237652.1</v>
      </c>
      <c r="FS184">
        <v>1</v>
      </c>
      <c r="FT184">
        <v>0.184</v>
      </c>
      <c r="FU184">
        <v>-0.079</v>
      </c>
      <c r="FV184">
        <v>-1.228</v>
      </c>
      <c r="FW184">
        <v>-0.379</v>
      </c>
      <c r="FX184">
        <v>962</v>
      </c>
      <c r="FY184">
        <v>1</v>
      </c>
      <c r="FZ184">
        <v>0.05</v>
      </c>
      <c r="GA184">
        <v>0.15</v>
      </c>
      <c r="GB184">
        <v>-4.894749348632759</v>
      </c>
      <c r="GC184">
        <v>-0.02410027818836402</v>
      </c>
      <c r="GD184">
        <v>34.50023067118522</v>
      </c>
      <c r="GE184">
        <v>1</v>
      </c>
      <c r="GF184">
        <v>0.9661908330102901</v>
      </c>
      <c r="GG184">
        <v>0.003236444062580607</v>
      </c>
      <c r="GH184">
        <v>0.6667006860078483</v>
      </c>
      <c r="GI184">
        <v>1</v>
      </c>
      <c r="GJ184">
        <v>2</v>
      </c>
      <c r="GK184">
        <v>2</v>
      </c>
      <c r="GL184" t="s">
        <v>432</v>
      </c>
      <c r="GM184">
        <v>3.10194</v>
      </c>
      <c r="GN184">
        <v>2.75795</v>
      </c>
      <c r="GO184">
        <v>0.121233</v>
      </c>
      <c r="GP184">
        <v>0.125412</v>
      </c>
      <c r="GQ184">
        <v>0.09308180000000001</v>
      </c>
      <c r="GR184">
        <v>0.0881019</v>
      </c>
      <c r="GS184">
        <v>22453.1</v>
      </c>
      <c r="GT184">
        <v>21984.9</v>
      </c>
      <c r="GU184">
        <v>26110.7</v>
      </c>
      <c r="GV184">
        <v>25493.9</v>
      </c>
      <c r="GW184">
        <v>38012</v>
      </c>
      <c r="GX184">
        <v>35223.4</v>
      </c>
      <c r="GY184">
        <v>45661.1</v>
      </c>
      <c r="GZ184">
        <v>41789.3</v>
      </c>
      <c r="HA184">
        <v>1.8373</v>
      </c>
      <c r="HB184">
        <v>1.73347</v>
      </c>
      <c r="HC184">
        <v>0.00233203</v>
      </c>
      <c r="HD184">
        <v>0</v>
      </c>
      <c r="HE184">
        <v>27.9264</v>
      </c>
      <c r="HF184">
        <v>999.9</v>
      </c>
      <c r="HG184">
        <v>35</v>
      </c>
      <c r="HH184">
        <v>41.3</v>
      </c>
      <c r="HI184">
        <v>30.8197</v>
      </c>
      <c r="HJ184">
        <v>62.3576</v>
      </c>
      <c r="HK184">
        <v>27.6402</v>
      </c>
      <c r="HL184">
        <v>1</v>
      </c>
      <c r="HM184">
        <v>0.544746</v>
      </c>
      <c r="HN184">
        <v>4.32043</v>
      </c>
      <c r="HO184">
        <v>20.2535</v>
      </c>
      <c r="HP184">
        <v>5.21115</v>
      </c>
      <c r="HQ184">
        <v>11.9857</v>
      </c>
      <c r="HR184">
        <v>4.96355</v>
      </c>
      <c r="HS184">
        <v>3.27428</v>
      </c>
      <c r="HT184">
        <v>9999</v>
      </c>
      <c r="HU184">
        <v>9999</v>
      </c>
      <c r="HV184">
        <v>9999</v>
      </c>
      <c r="HW184">
        <v>63.1</v>
      </c>
      <c r="HX184">
        <v>1.86401</v>
      </c>
      <c r="HY184">
        <v>1.8602</v>
      </c>
      <c r="HZ184">
        <v>1.85852</v>
      </c>
      <c r="IA184">
        <v>1.85989</v>
      </c>
      <c r="IB184">
        <v>1.85985</v>
      </c>
      <c r="IC184">
        <v>1.85846</v>
      </c>
      <c r="ID184">
        <v>1.85751</v>
      </c>
      <c r="IE184">
        <v>1.8524</v>
      </c>
      <c r="IF184">
        <v>0</v>
      </c>
      <c r="IG184">
        <v>0</v>
      </c>
      <c r="IH184">
        <v>0</v>
      </c>
      <c r="II184">
        <v>0</v>
      </c>
      <c r="IJ184" t="s">
        <v>433</v>
      </c>
      <c r="IK184" t="s">
        <v>434</v>
      </c>
      <c r="IL184" t="s">
        <v>435</v>
      </c>
      <c r="IM184" t="s">
        <v>435</v>
      </c>
      <c r="IN184" t="s">
        <v>435</v>
      </c>
      <c r="IO184" t="s">
        <v>435</v>
      </c>
      <c r="IP184">
        <v>0</v>
      </c>
      <c r="IQ184">
        <v>100</v>
      </c>
      <c r="IR184">
        <v>100</v>
      </c>
      <c r="IS184">
        <v>-1.576</v>
      </c>
      <c r="IT184">
        <v>-0.4191</v>
      </c>
      <c r="IU184">
        <v>-0.978965299820194</v>
      </c>
      <c r="IV184">
        <v>-0.0009990091014681097</v>
      </c>
      <c r="IW184">
        <v>2.104149348677739E-07</v>
      </c>
      <c r="IX184">
        <v>-7.744919442628664E-11</v>
      </c>
      <c r="IY184">
        <v>-0.2997322961878402</v>
      </c>
      <c r="IZ184">
        <v>-0.02716134682049196</v>
      </c>
      <c r="JA184">
        <v>0.00140419417660109</v>
      </c>
      <c r="JB184">
        <v>-1.682636133130545E-05</v>
      </c>
      <c r="JC184">
        <v>3</v>
      </c>
      <c r="JD184">
        <v>2001</v>
      </c>
      <c r="JE184">
        <v>1</v>
      </c>
      <c r="JF184">
        <v>25</v>
      </c>
      <c r="JG184">
        <v>-1200.8</v>
      </c>
      <c r="JH184">
        <v>-1201.1</v>
      </c>
      <c r="JI184">
        <v>1.74561</v>
      </c>
      <c r="JJ184">
        <v>2.65625</v>
      </c>
      <c r="JK184">
        <v>1.49658</v>
      </c>
      <c r="JL184">
        <v>2.38525</v>
      </c>
      <c r="JM184">
        <v>1.54907</v>
      </c>
      <c r="JN184">
        <v>2.43896</v>
      </c>
      <c r="JO184">
        <v>44.1954</v>
      </c>
      <c r="JP184">
        <v>13.7118</v>
      </c>
      <c r="JQ184">
        <v>18</v>
      </c>
      <c r="JR184">
        <v>497.631</v>
      </c>
      <c r="JS184">
        <v>444.73</v>
      </c>
      <c r="JT184">
        <v>22.9043</v>
      </c>
      <c r="JU184">
        <v>33.7268</v>
      </c>
      <c r="JV184">
        <v>29.9993</v>
      </c>
      <c r="JW184">
        <v>33.7991</v>
      </c>
      <c r="JX184">
        <v>33.7391</v>
      </c>
      <c r="JY184">
        <v>35.2437</v>
      </c>
      <c r="JZ184">
        <v>37.675</v>
      </c>
      <c r="KA184">
        <v>0</v>
      </c>
      <c r="KB184">
        <v>22.9263</v>
      </c>
      <c r="KC184">
        <v>723.99</v>
      </c>
      <c r="KD184">
        <v>18.0319</v>
      </c>
      <c r="KE184">
        <v>99.7818</v>
      </c>
      <c r="KF184">
        <v>99.4212</v>
      </c>
    </row>
    <row r="185" spans="1:292">
      <c r="A185">
        <v>165</v>
      </c>
      <c r="B185">
        <v>1686165593.1</v>
      </c>
      <c r="C185">
        <v>5227.599999904633</v>
      </c>
      <c r="D185" t="s">
        <v>764</v>
      </c>
      <c r="E185" t="s">
        <v>765</v>
      </c>
      <c r="F185">
        <v>5</v>
      </c>
      <c r="G185" t="s">
        <v>679</v>
      </c>
      <c r="H185">
        <v>1686165585.6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K185*DK185*100.0/(AV185*EE185),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K185*DK185*100.0/(AV185*EE185),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719.917036035317</v>
      </c>
      <c r="AJ185">
        <v>694.0840545454543</v>
      </c>
      <c r="AK185">
        <v>3.267843033521222</v>
      </c>
      <c r="AL185">
        <v>66.69682277142016</v>
      </c>
      <c r="AM185">
        <f>(AO185 - AN185 + DX185*1E3/(8.314*(DZ185+273.15)) * AQ185/DW185 * AP185) * DW185/(100*DK185) * 1000/(1000 - AO185)</f>
        <v>0</v>
      </c>
      <c r="AN185">
        <v>18.04205519969241</v>
      </c>
      <c r="AO185">
        <v>19.21258606060605</v>
      </c>
      <c r="AP185">
        <v>-1.169008368580493E-05</v>
      </c>
      <c r="AQ185">
        <v>103.8665153416574</v>
      </c>
      <c r="AR185">
        <v>0</v>
      </c>
      <c r="AS185">
        <v>0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429</v>
      </c>
      <c r="AX185" t="s">
        <v>429</v>
      </c>
      <c r="AY185">
        <v>0</v>
      </c>
      <c r="AZ185">
        <v>0</v>
      </c>
      <c r="BA185">
        <f>1-AY185/AZ185</f>
        <v>0</v>
      </c>
      <c r="BB185">
        <v>0</v>
      </c>
      <c r="BC185" t="s">
        <v>429</v>
      </c>
      <c r="BD185" t="s">
        <v>429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429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1.65</v>
      </c>
      <c r="DL185">
        <v>0.5</v>
      </c>
      <c r="DM185" t="s">
        <v>430</v>
      </c>
      <c r="DN185">
        <v>2</v>
      </c>
      <c r="DO185" t="b">
        <v>1</v>
      </c>
      <c r="DP185">
        <v>1686165585.6</v>
      </c>
      <c r="DQ185">
        <v>657.9671481481482</v>
      </c>
      <c r="DR185">
        <v>692.6521481481483</v>
      </c>
      <c r="DS185">
        <v>19.2185962962963</v>
      </c>
      <c r="DT185">
        <v>18.04721481481482</v>
      </c>
      <c r="DU185">
        <v>659.5355555555556</v>
      </c>
      <c r="DV185">
        <v>19.63763333333333</v>
      </c>
      <c r="DW185">
        <v>499.9773703703704</v>
      </c>
      <c r="DX185">
        <v>90.2253888888889</v>
      </c>
      <c r="DY185">
        <v>0.09994754814814814</v>
      </c>
      <c r="DZ185">
        <v>26.9560962962963</v>
      </c>
      <c r="EA185">
        <v>27.9674111111111</v>
      </c>
      <c r="EB185">
        <v>999.9000000000001</v>
      </c>
      <c r="EC185">
        <v>0</v>
      </c>
      <c r="ED185">
        <v>0</v>
      </c>
      <c r="EE185">
        <v>10002.84666666667</v>
      </c>
      <c r="EF185">
        <v>0</v>
      </c>
      <c r="EG185">
        <v>691.4982962962963</v>
      </c>
      <c r="EH185">
        <v>-34.68505185185185</v>
      </c>
      <c r="EI185">
        <v>670.8600740740741</v>
      </c>
      <c r="EJ185">
        <v>705.3822962962962</v>
      </c>
      <c r="EK185">
        <v>1.171387407407407</v>
      </c>
      <c r="EL185">
        <v>692.6521481481483</v>
      </c>
      <c r="EM185">
        <v>18.04721481481482</v>
      </c>
      <c r="EN185">
        <v>1.734005555555556</v>
      </c>
      <c r="EO185">
        <v>1.628317037037037</v>
      </c>
      <c r="EP185">
        <v>15.20424444444444</v>
      </c>
      <c r="EQ185">
        <v>14.22942962962963</v>
      </c>
      <c r="ER185">
        <v>1999.963333333334</v>
      </c>
      <c r="ES185">
        <v>0.9800006666666667</v>
      </c>
      <c r="ET185">
        <v>0.01999903333333333</v>
      </c>
      <c r="EU185">
        <v>0</v>
      </c>
      <c r="EV185">
        <v>254.6554814814815</v>
      </c>
      <c r="EW185">
        <v>5.00078</v>
      </c>
      <c r="EX185">
        <v>7471.484074074075</v>
      </c>
      <c r="EY185">
        <v>16379.33703703704</v>
      </c>
      <c r="EZ185">
        <v>42.79385185185185</v>
      </c>
      <c r="FA185">
        <v>44.15485185185185</v>
      </c>
      <c r="FB185">
        <v>43.15244444444443</v>
      </c>
      <c r="FC185">
        <v>43.47659259259259</v>
      </c>
      <c r="FD185">
        <v>43.62251851851852</v>
      </c>
      <c r="FE185">
        <v>1955.063333333333</v>
      </c>
      <c r="FF185">
        <v>39.9</v>
      </c>
      <c r="FG185">
        <v>0</v>
      </c>
      <c r="FH185">
        <v>1686165593.6</v>
      </c>
      <c r="FI185">
        <v>0</v>
      </c>
      <c r="FJ185">
        <v>86.48379235344095</v>
      </c>
      <c r="FK185">
        <v>0.9410519064897522</v>
      </c>
      <c r="FL185">
        <v>-102.3554787967593</v>
      </c>
      <c r="FM185">
        <v>28347.20059728123</v>
      </c>
      <c r="FN185">
        <v>15</v>
      </c>
      <c r="FO185">
        <v>1686237652.1</v>
      </c>
      <c r="FP185" t="s">
        <v>431</v>
      </c>
      <c r="FQ185">
        <v>1686237637.6</v>
      </c>
      <c r="FR185">
        <v>1686237652.1</v>
      </c>
      <c r="FS185">
        <v>1</v>
      </c>
      <c r="FT185">
        <v>0.184</v>
      </c>
      <c r="FU185">
        <v>-0.079</v>
      </c>
      <c r="FV185">
        <v>-1.228</v>
      </c>
      <c r="FW185">
        <v>-0.379</v>
      </c>
      <c r="FX185">
        <v>962</v>
      </c>
      <c r="FY185">
        <v>1</v>
      </c>
      <c r="FZ185">
        <v>0.05</v>
      </c>
      <c r="GA185">
        <v>0.15</v>
      </c>
      <c r="GB185">
        <v>-4.905240594938188</v>
      </c>
      <c r="GC185">
        <v>-0.02425142604090091</v>
      </c>
      <c r="GD185">
        <v>34.49865258929184</v>
      </c>
      <c r="GE185">
        <v>1</v>
      </c>
      <c r="GF185">
        <v>0.9662635297333241</v>
      </c>
      <c r="GG185">
        <v>0.003235720356953558</v>
      </c>
      <c r="GH185">
        <v>0.6665941491050785</v>
      </c>
      <c r="GI185">
        <v>1</v>
      </c>
      <c r="GJ185">
        <v>2</v>
      </c>
      <c r="GK185">
        <v>2</v>
      </c>
      <c r="GL185" t="s">
        <v>432</v>
      </c>
      <c r="GM185">
        <v>3.10212</v>
      </c>
      <c r="GN185">
        <v>2.75838</v>
      </c>
      <c r="GO185">
        <v>0.123248</v>
      </c>
      <c r="GP185">
        <v>0.127373</v>
      </c>
      <c r="GQ185">
        <v>0.0930647</v>
      </c>
      <c r="GR185">
        <v>0.08808580000000001</v>
      </c>
      <c r="GS185">
        <v>22401.9</v>
      </c>
      <c r="GT185">
        <v>21935.7</v>
      </c>
      <c r="GU185">
        <v>26111</v>
      </c>
      <c r="GV185">
        <v>25494</v>
      </c>
      <c r="GW185">
        <v>38013.6</v>
      </c>
      <c r="GX185">
        <v>35224.2</v>
      </c>
      <c r="GY185">
        <v>45661.9</v>
      </c>
      <c r="GZ185">
        <v>41789.4</v>
      </c>
      <c r="HA185">
        <v>1.83738</v>
      </c>
      <c r="HB185">
        <v>1.7336</v>
      </c>
      <c r="HC185">
        <v>0.00317395</v>
      </c>
      <c r="HD185">
        <v>0</v>
      </c>
      <c r="HE185">
        <v>27.9125</v>
      </c>
      <c r="HF185">
        <v>999.9</v>
      </c>
      <c r="HG185">
        <v>35</v>
      </c>
      <c r="HH185">
        <v>41.3</v>
      </c>
      <c r="HI185">
        <v>30.8178</v>
      </c>
      <c r="HJ185">
        <v>61.5876</v>
      </c>
      <c r="HK185">
        <v>27.4239</v>
      </c>
      <c r="HL185">
        <v>1</v>
      </c>
      <c r="HM185">
        <v>0.543747</v>
      </c>
      <c r="HN185">
        <v>4.25914</v>
      </c>
      <c r="HO185">
        <v>20.2549</v>
      </c>
      <c r="HP185">
        <v>5.2098</v>
      </c>
      <c r="HQ185">
        <v>11.9857</v>
      </c>
      <c r="HR185">
        <v>4.96305</v>
      </c>
      <c r="HS185">
        <v>3.27393</v>
      </c>
      <c r="HT185">
        <v>9999</v>
      </c>
      <c r="HU185">
        <v>9999</v>
      </c>
      <c r="HV185">
        <v>9999</v>
      </c>
      <c r="HW185">
        <v>63.1</v>
      </c>
      <c r="HX185">
        <v>1.86398</v>
      </c>
      <c r="HY185">
        <v>1.8602</v>
      </c>
      <c r="HZ185">
        <v>1.85852</v>
      </c>
      <c r="IA185">
        <v>1.85989</v>
      </c>
      <c r="IB185">
        <v>1.85985</v>
      </c>
      <c r="IC185">
        <v>1.85843</v>
      </c>
      <c r="ID185">
        <v>1.85749</v>
      </c>
      <c r="IE185">
        <v>1.8524</v>
      </c>
      <c r="IF185">
        <v>0</v>
      </c>
      <c r="IG185">
        <v>0</v>
      </c>
      <c r="IH185">
        <v>0</v>
      </c>
      <c r="II185">
        <v>0</v>
      </c>
      <c r="IJ185" t="s">
        <v>433</v>
      </c>
      <c r="IK185" t="s">
        <v>434</v>
      </c>
      <c r="IL185" t="s">
        <v>435</v>
      </c>
      <c r="IM185" t="s">
        <v>435</v>
      </c>
      <c r="IN185" t="s">
        <v>435</v>
      </c>
      <c r="IO185" t="s">
        <v>435</v>
      </c>
      <c r="IP185">
        <v>0</v>
      </c>
      <c r="IQ185">
        <v>100</v>
      </c>
      <c r="IR185">
        <v>100</v>
      </c>
      <c r="IS185">
        <v>-1.589</v>
      </c>
      <c r="IT185">
        <v>-0.4191</v>
      </c>
      <c r="IU185">
        <v>-0.978965299820194</v>
      </c>
      <c r="IV185">
        <v>-0.0009990091014681097</v>
      </c>
      <c r="IW185">
        <v>2.104149348677739E-07</v>
      </c>
      <c r="IX185">
        <v>-7.744919442628664E-11</v>
      </c>
      <c r="IY185">
        <v>-0.2997322961878402</v>
      </c>
      <c r="IZ185">
        <v>-0.02716134682049196</v>
      </c>
      <c r="JA185">
        <v>0.00140419417660109</v>
      </c>
      <c r="JB185">
        <v>-1.682636133130545E-05</v>
      </c>
      <c r="JC185">
        <v>3</v>
      </c>
      <c r="JD185">
        <v>2001</v>
      </c>
      <c r="JE185">
        <v>1</v>
      </c>
      <c r="JF185">
        <v>25</v>
      </c>
      <c r="JG185">
        <v>-1200.7</v>
      </c>
      <c r="JH185">
        <v>-1201</v>
      </c>
      <c r="JI185">
        <v>1.78467</v>
      </c>
      <c r="JJ185">
        <v>2.66724</v>
      </c>
      <c r="JK185">
        <v>1.49658</v>
      </c>
      <c r="JL185">
        <v>2.38647</v>
      </c>
      <c r="JM185">
        <v>1.54785</v>
      </c>
      <c r="JN185">
        <v>2.35352</v>
      </c>
      <c r="JO185">
        <v>44.1954</v>
      </c>
      <c r="JP185">
        <v>13.703</v>
      </c>
      <c r="JQ185">
        <v>18</v>
      </c>
      <c r="JR185">
        <v>497.642</v>
      </c>
      <c r="JS185">
        <v>444.776</v>
      </c>
      <c r="JT185">
        <v>22.9254</v>
      </c>
      <c r="JU185">
        <v>33.7208</v>
      </c>
      <c r="JV185">
        <v>29.9992</v>
      </c>
      <c r="JW185">
        <v>33.7943</v>
      </c>
      <c r="JX185">
        <v>33.7343</v>
      </c>
      <c r="JY185">
        <v>35.8888</v>
      </c>
      <c r="JZ185">
        <v>37.675</v>
      </c>
      <c r="KA185">
        <v>0</v>
      </c>
      <c r="KB185">
        <v>22.9519</v>
      </c>
      <c r="KC185">
        <v>737.431</v>
      </c>
      <c r="KD185">
        <v>18.034</v>
      </c>
      <c r="KE185">
        <v>99.78319999999999</v>
      </c>
      <c r="KF185">
        <v>99.4213</v>
      </c>
    </row>
    <row r="186" spans="1:292">
      <c r="A186">
        <v>166</v>
      </c>
      <c r="B186">
        <v>1686165597.6</v>
      </c>
      <c r="C186">
        <v>5232.099999904633</v>
      </c>
      <c r="D186" t="s">
        <v>766</v>
      </c>
      <c r="E186" t="s">
        <v>767</v>
      </c>
      <c r="F186">
        <v>5</v>
      </c>
      <c r="G186" t="s">
        <v>679</v>
      </c>
      <c r="H186">
        <v>1686165590.044444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K186*DK186*100.0/(AV186*EE186),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K186*DK186*100.0/(AV186*EE186),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735.6941188576915</v>
      </c>
      <c r="AJ186">
        <v>709.1701575757575</v>
      </c>
      <c r="AK186">
        <v>3.364727078738988</v>
      </c>
      <c r="AL186">
        <v>66.69682277142016</v>
      </c>
      <c r="AM186">
        <f>(AO186 - AN186 + DX186*1E3/(8.314*(DZ186+273.15)) * AQ186/DW186 * AP186) * DW186/(100*DK186) * 1000/(1000 - AO186)</f>
        <v>0</v>
      </c>
      <c r="AN186">
        <v>18.04003589321274</v>
      </c>
      <c r="AO186">
        <v>19.2103496969697</v>
      </c>
      <c r="AP186">
        <v>-4.908890031320198E-06</v>
      </c>
      <c r="AQ186">
        <v>103.8665153416574</v>
      </c>
      <c r="AR186">
        <v>0</v>
      </c>
      <c r="AS186">
        <v>0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429</v>
      </c>
      <c r="AX186" t="s">
        <v>429</v>
      </c>
      <c r="AY186">
        <v>0</v>
      </c>
      <c r="AZ186">
        <v>0</v>
      </c>
      <c r="BA186">
        <f>1-AY186/AZ186</f>
        <v>0</v>
      </c>
      <c r="BB186">
        <v>0</v>
      </c>
      <c r="BC186" t="s">
        <v>429</v>
      </c>
      <c r="BD186" t="s">
        <v>429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429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1.65</v>
      </c>
      <c r="DL186">
        <v>0.5</v>
      </c>
      <c r="DM186" t="s">
        <v>430</v>
      </c>
      <c r="DN186">
        <v>2</v>
      </c>
      <c r="DO186" t="b">
        <v>1</v>
      </c>
      <c r="DP186">
        <v>1686165590.044444</v>
      </c>
      <c r="DQ186">
        <v>672.5076296296296</v>
      </c>
      <c r="DR186">
        <v>707.3091851851852</v>
      </c>
      <c r="DS186">
        <v>19.2154</v>
      </c>
      <c r="DT186">
        <v>18.04361111111111</v>
      </c>
      <c r="DU186">
        <v>674.0881111111112</v>
      </c>
      <c r="DV186">
        <v>19.63446666666666</v>
      </c>
      <c r="DW186">
        <v>500.0009259259259</v>
      </c>
      <c r="DX186">
        <v>90.22542962962963</v>
      </c>
      <c r="DY186">
        <v>0.1000462555555556</v>
      </c>
      <c r="DZ186">
        <v>26.94984814814815</v>
      </c>
      <c r="EA186">
        <v>27.96530370370371</v>
      </c>
      <c r="EB186">
        <v>999.9000000000001</v>
      </c>
      <c r="EC186">
        <v>0</v>
      </c>
      <c r="ED186">
        <v>0</v>
      </c>
      <c r="EE186">
        <v>10001.43333333333</v>
      </c>
      <c r="EF186">
        <v>0</v>
      </c>
      <c r="EG186">
        <v>665.1024444444445</v>
      </c>
      <c r="EH186">
        <v>-34.80157407407408</v>
      </c>
      <c r="EI186">
        <v>685.6832592592591</v>
      </c>
      <c r="EJ186">
        <v>720.3061481481482</v>
      </c>
      <c r="EK186">
        <v>1.171793703703704</v>
      </c>
      <c r="EL186">
        <v>707.3091851851852</v>
      </c>
      <c r="EM186">
        <v>18.04361111111111</v>
      </c>
      <c r="EN186">
        <v>1.733718518518518</v>
      </c>
      <c r="EO186">
        <v>1.627992592592592</v>
      </c>
      <c r="EP186">
        <v>15.20167037037037</v>
      </c>
      <c r="EQ186">
        <v>14.22635555555556</v>
      </c>
      <c r="ER186">
        <v>1999.943333333334</v>
      </c>
      <c r="ES186">
        <v>0.9800004444444446</v>
      </c>
      <c r="ET186">
        <v>0.01999925555555555</v>
      </c>
      <c r="EU186">
        <v>0</v>
      </c>
      <c r="EV186">
        <v>254.9136666666667</v>
      </c>
      <c r="EW186">
        <v>5.00078</v>
      </c>
      <c r="EX186">
        <v>7451.157037037038</v>
      </c>
      <c r="EY186">
        <v>16379.17037037037</v>
      </c>
      <c r="EZ186">
        <v>42.7752962962963</v>
      </c>
      <c r="FA186">
        <v>44.13874074074074</v>
      </c>
      <c r="FB186">
        <v>43.09225925925924</v>
      </c>
      <c r="FC186">
        <v>43.45814814814815</v>
      </c>
      <c r="FD186">
        <v>43.58548148148148</v>
      </c>
      <c r="FE186">
        <v>1955.043333333334</v>
      </c>
      <c r="FF186">
        <v>39.9</v>
      </c>
      <c r="FG186">
        <v>0</v>
      </c>
      <c r="FH186">
        <v>1686165598.4</v>
      </c>
      <c r="FI186">
        <v>0</v>
      </c>
      <c r="FJ186">
        <v>86.54749758422194</v>
      </c>
      <c r="FK186">
        <v>0.9415222777376002</v>
      </c>
      <c r="FL186">
        <v>-102.423566160602</v>
      </c>
      <c r="FM186">
        <v>28339.31108021138</v>
      </c>
      <c r="FN186">
        <v>15</v>
      </c>
      <c r="FO186">
        <v>1686237652.1</v>
      </c>
      <c r="FP186" t="s">
        <v>431</v>
      </c>
      <c r="FQ186">
        <v>1686237637.6</v>
      </c>
      <c r="FR186">
        <v>1686237652.1</v>
      </c>
      <c r="FS186">
        <v>1</v>
      </c>
      <c r="FT186">
        <v>0.184</v>
      </c>
      <c r="FU186">
        <v>-0.079</v>
      </c>
      <c r="FV186">
        <v>-1.228</v>
      </c>
      <c r="FW186">
        <v>-0.379</v>
      </c>
      <c r="FX186">
        <v>962</v>
      </c>
      <c r="FY186">
        <v>1</v>
      </c>
      <c r="FZ186">
        <v>0.05</v>
      </c>
      <c r="GA186">
        <v>0.15</v>
      </c>
      <c r="GB186">
        <v>-4.918237172297085</v>
      </c>
      <c r="GC186">
        <v>-0.0244388111222407</v>
      </c>
      <c r="GD186">
        <v>34.49688047162756</v>
      </c>
      <c r="GE186">
        <v>1</v>
      </c>
      <c r="GF186">
        <v>0.9663521441922678</v>
      </c>
      <c r="GG186">
        <v>0.00323483248145484</v>
      </c>
      <c r="GH186">
        <v>0.6664639539978057</v>
      </c>
      <c r="GI186">
        <v>1</v>
      </c>
      <c r="GJ186">
        <v>2</v>
      </c>
      <c r="GK186">
        <v>2</v>
      </c>
      <c r="GL186" t="s">
        <v>432</v>
      </c>
      <c r="GM186">
        <v>3.10198</v>
      </c>
      <c r="GN186">
        <v>2.7579</v>
      </c>
      <c r="GO186">
        <v>0.125074</v>
      </c>
      <c r="GP186">
        <v>0.12918</v>
      </c>
      <c r="GQ186">
        <v>0.09305720000000001</v>
      </c>
      <c r="GR186">
        <v>0.08807379999999999</v>
      </c>
      <c r="GS186">
        <v>22355.7</v>
      </c>
      <c r="GT186">
        <v>21890.4</v>
      </c>
      <c r="GU186">
        <v>26111.4</v>
      </c>
      <c r="GV186">
        <v>25494.1</v>
      </c>
      <c r="GW186">
        <v>38014.6</v>
      </c>
      <c r="GX186">
        <v>35225</v>
      </c>
      <c r="GY186">
        <v>45662.5</v>
      </c>
      <c r="GZ186">
        <v>41789.5</v>
      </c>
      <c r="HA186">
        <v>1.8375</v>
      </c>
      <c r="HB186">
        <v>1.7337</v>
      </c>
      <c r="HC186">
        <v>0.00376254</v>
      </c>
      <c r="HD186">
        <v>0</v>
      </c>
      <c r="HE186">
        <v>27.9006</v>
      </c>
      <c r="HF186">
        <v>999.9</v>
      </c>
      <c r="HG186">
        <v>35</v>
      </c>
      <c r="HH186">
        <v>41.3</v>
      </c>
      <c r="HI186">
        <v>30.818</v>
      </c>
      <c r="HJ186">
        <v>62.1776</v>
      </c>
      <c r="HK186">
        <v>27.6883</v>
      </c>
      <c r="HL186">
        <v>1</v>
      </c>
      <c r="HM186">
        <v>0.5426800000000001</v>
      </c>
      <c r="HN186">
        <v>4.2135</v>
      </c>
      <c r="HO186">
        <v>20.2561</v>
      </c>
      <c r="HP186">
        <v>5.2107</v>
      </c>
      <c r="HQ186">
        <v>11.9854</v>
      </c>
      <c r="HR186">
        <v>4.9635</v>
      </c>
      <c r="HS186">
        <v>3.274</v>
      </c>
      <c r="HT186">
        <v>9999</v>
      </c>
      <c r="HU186">
        <v>9999</v>
      </c>
      <c r="HV186">
        <v>9999</v>
      </c>
      <c r="HW186">
        <v>63.1</v>
      </c>
      <c r="HX186">
        <v>1.86398</v>
      </c>
      <c r="HY186">
        <v>1.8602</v>
      </c>
      <c r="HZ186">
        <v>1.85852</v>
      </c>
      <c r="IA186">
        <v>1.85989</v>
      </c>
      <c r="IB186">
        <v>1.85986</v>
      </c>
      <c r="IC186">
        <v>1.85844</v>
      </c>
      <c r="ID186">
        <v>1.85749</v>
      </c>
      <c r="IE186">
        <v>1.85242</v>
      </c>
      <c r="IF186">
        <v>0</v>
      </c>
      <c r="IG186">
        <v>0</v>
      </c>
      <c r="IH186">
        <v>0</v>
      </c>
      <c r="II186">
        <v>0</v>
      </c>
      <c r="IJ186" t="s">
        <v>433</v>
      </c>
      <c r="IK186" t="s">
        <v>434</v>
      </c>
      <c r="IL186" t="s">
        <v>435</v>
      </c>
      <c r="IM186" t="s">
        <v>435</v>
      </c>
      <c r="IN186" t="s">
        <v>435</v>
      </c>
      <c r="IO186" t="s">
        <v>435</v>
      </c>
      <c r="IP186">
        <v>0</v>
      </c>
      <c r="IQ186">
        <v>100</v>
      </c>
      <c r="IR186">
        <v>100</v>
      </c>
      <c r="IS186">
        <v>-1.601</v>
      </c>
      <c r="IT186">
        <v>-0.4191</v>
      </c>
      <c r="IU186">
        <v>-0.978965299820194</v>
      </c>
      <c r="IV186">
        <v>-0.0009990091014681097</v>
      </c>
      <c r="IW186">
        <v>2.104149348677739E-07</v>
      </c>
      <c r="IX186">
        <v>-7.744919442628664E-11</v>
      </c>
      <c r="IY186">
        <v>-0.2997322961878402</v>
      </c>
      <c r="IZ186">
        <v>-0.02716134682049196</v>
      </c>
      <c r="JA186">
        <v>0.00140419417660109</v>
      </c>
      <c r="JB186">
        <v>-1.682636133130545E-05</v>
      </c>
      <c r="JC186">
        <v>3</v>
      </c>
      <c r="JD186">
        <v>2001</v>
      </c>
      <c r="JE186">
        <v>1</v>
      </c>
      <c r="JF186">
        <v>25</v>
      </c>
      <c r="JG186">
        <v>-1200.7</v>
      </c>
      <c r="JH186">
        <v>-1200.9</v>
      </c>
      <c r="JI186">
        <v>1.81641</v>
      </c>
      <c r="JJ186">
        <v>2.66235</v>
      </c>
      <c r="JK186">
        <v>1.49658</v>
      </c>
      <c r="JL186">
        <v>2.38647</v>
      </c>
      <c r="JM186">
        <v>1.54785</v>
      </c>
      <c r="JN186">
        <v>2.44263</v>
      </c>
      <c r="JO186">
        <v>44.1954</v>
      </c>
      <c r="JP186">
        <v>13.7205</v>
      </c>
      <c r="JQ186">
        <v>18</v>
      </c>
      <c r="JR186">
        <v>497.684</v>
      </c>
      <c r="JS186">
        <v>444.808</v>
      </c>
      <c r="JT186">
        <v>22.9514</v>
      </c>
      <c r="JU186">
        <v>33.7141</v>
      </c>
      <c r="JV186">
        <v>29.9992</v>
      </c>
      <c r="JW186">
        <v>33.7894</v>
      </c>
      <c r="JX186">
        <v>33.7298</v>
      </c>
      <c r="JY186">
        <v>36.4604</v>
      </c>
      <c r="JZ186">
        <v>37.675</v>
      </c>
      <c r="KA186">
        <v>0</v>
      </c>
      <c r="KB186">
        <v>22.9765</v>
      </c>
      <c r="KC186">
        <v>757.638</v>
      </c>
      <c r="KD186">
        <v>18.0398</v>
      </c>
      <c r="KE186">
        <v>99.7847</v>
      </c>
      <c r="KF186">
        <v>99.4217</v>
      </c>
    </row>
    <row r="187" spans="1:292">
      <c r="A187">
        <v>167</v>
      </c>
      <c r="B187">
        <v>1686165603.1</v>
      </c>
      <c r="C187">
        <v>5237.599999904633</v>
      </c>
      <c r="D187" t="s">
        <v>768</v>
      </c>
      <c r="E187" t="s">
        <v>769</v>
      </c>
      <c r="F187">
        <v>5</v>
      </c>
      <c r="G187" t="s">
        <v>679</v>
      </c>
      <c r="H187">
        <v>1686165595.332142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K187*DK187*100.0/(AV187*EE187),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K187*DK187*100.0/(AV187*EE187),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754.0292138953284</v>
      </c>
      <c r="AJ187">
        <v>727.4283999999999</v>
      </c>
      <c r="AK187">
        <v>3.326181378950893</v>
      </c>
      <c r="AL187">
        <v>66.69682277142016</v>
      </c>
      <c r="AM187">
        <f>(AO187 - AN187 + DX187*1E3/(8.314*(DZ187+273.15)) * AQ187/DW187 * AP187) * DW187/(100*DK187) * 1000/(1000 - AO187)</f>
        <v>0</v>
      </c>
      <c r="AN187">
        <v>18.03421592399456</v>
      </c>
      <c r="AO187">
        <v>19.20646</v>
      </c>
      <c r="AP187">
        <v>-5.682178459631536E-06</v>
      </c>
      <c r="AQ187">
        <v>103.8665153416574</v>
      </c>
      <c r="AR187">
        <v>0</v>
      </c>
      <c r="AS187">
        <v>0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429</v>
      </c>
      <c r="AX187" t="s">
        <v>429</v>
      </c>
      <c r="AY187">
        <v>0</v>
      </c>
      <c r="AZ187">
        <v>0</v>
      </c>
      <c r="BA187">
        <f>1-AY187/AZ187</f>
        <v>0</v>
      </c>
      <c r="BB187">
        <v>0</v>
      </c>
      <c r="BC187" t="s">
        <v>429</v>
      </c>
      <c r="BD187" t="s">
        <v>429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429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1.65</v>
      </c>
      <c r="DL187">
        <v>0.5</v>
      </c>
      <c r="DM187" t="s">
        <v>430</v>
      </c>
      <c r="DN187">
        <v>2</v>
      </c>
      <c r="DO187" t="b">
        <v>1</v>
      </c>
      <c r="DP187">
        <v>1686165595.332142</v>
      </c>
      <c r="DQ187">
        <v>689.7580714285714</v>
      </c>
      <c r="DR187">
        <v>724.7649642857143</v>
      </c>
      <c r="DS187">
        <v>19.21140714285714</v>
      </c>
      <c r="DT187">
        <v>18.03905714285714</v>
      </c>
      <c r="DU187">
        <v>691.3526785714286</v>
      </c>
      <c r="DV187">
        <v>19.63050357142857</v>
      </c>
      <c r="DW187">
        <v>499.9857142857142</v>
      </c>
      <c r="DX187">
        <v>90.22547142857142</v>
      </c>
      <c r="DY187">
        <v>0.09996483214285715</v>
      </c>
      <c r="DZ187">
        <v>26.94468928571429</v>
      </c>
      <c r="EA187">
        <v>27.96167142857143</v>
      </c>
      <c r="EB187">
        <v>999.9000000000002</v>
      </c>
      <c r="EC187">
        <v>0</v>
      </c>
      <c r="ED187">
        <v>0</v>
      </c>
      <c r="EE187">
        <v>10002.19</v>
      </c>
      <c r="EF187">
        <v>0</v>
      </c>
      <c r="EG187">
        <v>655.4015714285715</v>
      </c>
      <c r="EH187">
        <v>-35.00692142857143</v>
      </c>
      <c r="EI187">
        <v>703.2688571428571</v>
      </c>
      <c r="EJ187">
        <v>738.0792142857143</v>
      </c>
      <c r="EK187">
        <v>1.172355</v>
      </c>
      <c r="EL187">
        <v>724.7649642857143</v>
      </c>
      <c r="EM187">
        <v>18.03905714285714</v>
      </c>
      <c r="EN187">
        <v>1.733358571428572</v>
      </c>
      <c r="EO187">
        <v>1.627582857142857</v>
      </c>
      <c r="EP187">
        <v>15.19844642857143</v>
      </c>
      <c r="EQ187">
        <v>14.22246428571428</v>
      </c>
      <c r="ER187">
        <v>1999.970357142857</v>
      </c>
      <c r="ES187">
        <v>0.9800006428571429</v>
      </c>
      <c r="ET187">
        <v>0.01999905357142857</v>
      </c>
      <c r="EU187">
        <v>0</v>
      </c>
      <c r="EV187">
        <v>255.1528571428571</v>
      </c>
      <c r="EW187">
        <v>5.00078</v>
      </c>
      <c r="EX187">
        <v>7447.258928571428</v>
      </c>
      <c r="EY187">
        <v>16379.39285714286</v>
      </c>
      <c r="EZ187">
        <v>42.75421428571427</v>
      </c>
      <c r="FA187">
        <v>44.12489285714285</v>
      </c>
      <c r="FB187">
        <v>43.05103571428572</v>
      </c>
      <c r="FC187">
        <v>43.43517857142857</v>
      </c>
      <c r="FD187">
        <v>43.57346428571428</v>
      </c>
      <c r="FE187">
        <v>1955.070357142857</v>
      </c>
      <c r="FF187">
        <v>39.9</v>
      </c>
      <c r="FG187">
        <v>0</v>
      </c>
      <c r="FH187">
        <v>1686165603.2</v>
      </c>
      <c r="FI187">
        <v>0</v>
      </c>
      <c r="FJ187">
        <v>86.61120063201584</v>
      </c>
      <c r="FK187">
        <v>0.9419923108003252</v>
      </c>
      <c r="FL187">
        <v>-102.4914889984619</v>
      </c>
      <c r="FM187">
        <v>28331.42845552307</v>
      </c>
      <c r="FN187">
        <v>15</v>
      </c>
      <c r="FO187">
        <v>1686237652.1</v>
      </c>
      <c r="FP187" t="s">
        <v>431</v>
      </c>
      <c r="FQ187">
        <v>1686237637.6</v>
      </c>
      <c r="FR187">
        <v>1686237652.1</v>
      </c>
      <c r="FS187">
        <v>1</v>
      </c>
      <c r="FT187">
        <v>0.184</v>
      </c>
      <c r="FU187">
        <v>-0.079</v>
      </c>
      <c r="FV187">
        <v>-1.228</v>
      </c>
      <c r="FW187">
        <v>-0.379</v>
      </c>
      <c r="FX187">
        <v>962</v>
      </c>
      <c r="FY187">
        <v>1</v>
      </c>
      <c r="FZ187">
        <v>0.05</v>
      </c>
      <c r="GA187">
        <v>0.15</v>
      </c>
      <c r="GB187">
        <v>-4.930122295558018</v>
      </c>
      <c r="GC187">
        <v>-0.0246101771666473</v>
      </c>
      <c r="GD187">
        <v>34.49533580188608</v>
      </c>
      <c r="GE187">
        <v>1</v>
      </c>
      <c r="GF187">
        <v>0.9664331711542723</v>
      </c>
      <c r="GG187">
        <v>0.003234033061408442</v>
      </c>
      <c r="GH187">
        <v>0.6663458253778531</v>
      </c>
      <c r="GI187">
        <v>1</v>
      </c>
      <c r="GJ187">
        <v>2</v>
      </c>
      <c r="GK187">
        <v>2</v>
      </c>
      <c r="GL187" t="s">
        <v>432</v>
      </c>
      <c r="GM187">
        <v>3.102</v>
      </c>
      <c r="GN187">
        <v>2.75807</v>
      </c>
      <c r="GO187">
        <v>0.127261</v>
      </c>
      <c r="GP187">
        <v>0.131378</v>
      </c>
      <c r="GQ187">
        <v>0.0930453</v>
      </c>
      <c r="GR187">
        <v>0.0880639</v>
      </c>
      <c r="GS187">
        <v>22300</v>
      </c>
      <c r="GT187">
        <v>21835.7</v>
      </c>
      <c r="GU187">
        <v>26111.6</v>
      </c>
      <c r="GV187">
        <v>25494.7</v>
      </c>
      <c r="GW187">
        <v>38015.5</v>
      </c>
      <c r="GX187">
        <v>35226</v>
      </c>
      <c r="GY187">
        <v>45662.6</v>
      </c>
      <c r="GZ187">
        <v>41790</v>
      </c>
      <c r="HA187">
        <v>1.8374</v>
      </c>
      <c r="HB187">
        <v>1.73393</v>
      </c>
      <c r="HC187">
        <v>0.0038445</v>
      </c>
      <c r="HD187">
        <v>0</v>
      </c>
      <c r="HE187">
        <v>27.8845</v>
      </c>
      <c r="HF187">
        <v>999.9</v>
      </c>
      <c r="HG187">
        <v>35</v>
      </c>
      <c r="HH187">
        <v>41.3</v>
      </c>
      <c r="HI187">
        <v>30.8184</v>
      </c>
      <c r="HJ187">
        <v>61.7276</v>
      </c>
      <c r="HK187">
        <v>27.6803</v>
      </c>
      <c r="HL187">
        <v>1</v>
      </c>
      <c r="HM187">
        <v>0.541745</v>
      </c>
      <c r="HN187">
        <v>4.16915</v>
      </c>
      <c r="HO187">
        <v>20.2572</v>
      </c>
      <c r="HP187">
        <v>5.21025</v>
      </c>
      <c r="HQ187">
        <v>11.9852</v>
      </c>
      <c r="HR187">
        <v>4.9634</v>
      </c>
      <c r="HS187">
        <v>3.27425</v>
      </c>
      <c r="HT187">
        <v>9999</v>
      </c>
      <c r="HU187">
        <v>9999</v>
      </c>
      <c r="HV187">
        <v>9999</v>
      </c>
      <c r="HW187">
        <v>63.1</v>
      </c>
      <c r="HX187">
        <v>1.864</v>
      </c>
      <c r="HY187">
        <v>1.8602</v>
      </c>
      <c r="HZ187">
        <v>1.85852</v>
      </c>
      <c r="IA187">
        <v>1.85989</v>
      </c>
      <c r="IB187">
        <v>1.85986</v>
      </c>
      <c r="IC187">
        <v>1.85839</v>
      </c>
      <c r="ID187">
        <v>1.85747</v>
      </c>
      <c r="IE187">
        <v>1.85242</v>
      </c>
      <c r="IF187">
        <v>0</v>
      </c>
      <c r="IG187">
        <v>0</v>
      </c>
      <c r="IH187">
        <v>0</v>
      </c>
      <c r="II187">
        <v>0</v>
      </c>
      <c r="IJ187" t="s">
        <v>433</v>
      </c>
      <c r="IK187" t="s">
        <v>434</v>
      </c>
      <c r="IL187" t="s">
        <v>435</v>
      </c>
      <c r="IM187" t="s">
        <v>435</v>
      </c>
      <c r="IN187" t="s">
        <v>435</v>
      </c>
      <c r="IO187" t="s">
        <v>435</v>
      </c>
      <c r="IP187">
        <v>0</v>
      </c>
      <c r="IQ187">
        <v>100</v>
      </c>
      <c r="IR187">
        <v>100</v>
      </c>
      <c r="IS187">
        <v>-1.615</v>
      </c>
      <c r="IT187">
        <v>-0.4191</v>
      </c>
      <c r="IU187">
        <v>-0.978965299820194</v>
      </c>
      <c r="IV187">
        <v>-0.0009990091014681097</v>
      </c>
      <c r="IW187">
        <v>2.104149348677739E-07</v>
      </c>
      <c r="IX187">
        <v>-7.744919442628664E-11</v>
      </c>
      <c r="IY187">
        <v>-0.2997322961878402</v>
      </c>
      <c r="IZ187">
        <v>-0.02716134682049196</v>
      </c>
      <c r="JA187">
        <v>0.00140419417660109</v>
      </c>
      <c r="JB187">
        <v>-1.682636133130545E-05</v>
      </c>
      <c r="JC187">
        <v>3</v>
      </c>
      <c r="JD187">
        <v>2001</v>
      </c>
      <c r="JE187">
        <v>1</v>
      </c>
      <c r="JF187">
        <v>25</v>
      </c>
      <c r="JG187">
        <v>-1200.6</v>
      </c>
      <c r="JH187">
        <v>-1200.8</v>
      </c>
      <c r="JI187">
        <v>1.85181</v>
      </c>
      <c r="JJ187">
        <v>2.65747</v>
      </c>
      <c r="JK187">
        <v>1.49658</v>
      </c>
      <c r="JL187">
        <v>2.38647</v>
      </c>
      <c r="JM187">
        <v>1.54907</v>
      </c>
      <c r="JN187">
        <v>2.45117</v>
      </c>
      <c r="JO187">
        <v>44.1954</v>
      </c>
      <c r="JP187">
        <v>13.7118</v>
      </c>
      <c r="JQ187">
        <v>18</v>
      </c>
      <c r="JR187">
        <v>497.578</v>
      </c>
      <c r="JS187">
        <v>444.909</v>
      </c>
      <c r="JT187">
        <v>22.9801</v>
      </c>
      <c r="JU187">
        <v>33.7056</v>
      </c>
      <c r="JV187">
        <v>29.9992</v>
      </c>
      <c r="JW187">
        <v>33.7832</v>
      </c>
      <c r="JX187">
        <v>33.7241</v>
      </c>
      <c r="JY187">
        <v>37.2363</v>
      </c>
      <c r="JZ187">
        <v>37.675</v>
      </c>
      <c r="KA187">
        <v>0</v>
      </c>
      <c r="KB187">
        <v>23.0034</v>
      </c>
      <c r="KC187">
        <v>771.379</v>
      </c>
      <c r="KD187">
        <v>18.041</v>
      </c>
      <c r="KE187">
        <v>99.7851</v>
      </c>
      <c r="KF187">
        <v>99.42319999999999</v>
      </c>
    </row>
    <row r="188" spans="1:292">
      <c r="A188">
        <v>168</v>
      </c>
      <c r="B188">
        <v>1686165608.1</v>
      </c>
      <c r="C188">
        <v>5242.599999904633</v>
      </c>
      <c r="D188" t="s">
        <v>770</v>
      </c>
      <c r="E188" t="s">
        <v>771</v>
      </c>
      <c r="F188">
        <v>5</v>
      </c>
      <c r="G188" t="s">
        <v>679</v>
      </c>
      <c r="H188">
        <v>1686165600.618518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K188*DK188*100.0/(AV188*EE188),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K188*DK188*100.0/(AV188*EE188),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771.4857967462341</v>
      </c>
      <c r="AJ188">
        <v>744.24523030303</v>
      </c>
      <c r="AK188">
        <v>3.374272814210416</v>
      </c>
      <c r="AL188">
        <v>66.69682277142016</v>
      </c>
      <c r="AM188">
        <f>(AO188 - AN188 + DX188*1E3/(8.314*(DZ188+273.15)) * AQ188/DW188 * AP188) * DW188/(100*DK188) * 1000/(1000 - AO188)</f>
        <v>0</v>
      </c>
      <c r="AN188">
        <v>18.033182867893</v>
      </c>
      <c r="AO188">
        <v>19.20201818181818</v>
      </c>
      <c r="AP188">
        <v>-9.693612567743607E-06</v>
      </c>
      <c r="AQ188">
        <v>103.8665153416574</v>
      </c>
      <c r="AR188">
        <v>0</v>
      </c>
      <c r="AS188">
        <v>0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429</v>
      </c>
      <c r="AX188" t="s">
        <v>429</v>
      </c>
      <c r="AY188">
        <v>0</v>
      </c>
      <c r="AZ188">
        <v>0</v>
      </c>
      <c r="BA188">
        <f>1-AY188/AZ188</f>
        <v>0</v>
      </c>
      <c r="BB188">
        <v>0</v>
      </c>
      <c r="BC188" t="s">
        <v>429</v>
      </c>
      <c r="BD188" t="s">
        <v>429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429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1.65</v>
      </c>
      <c r="DL188">
        <v>0.5</v>
      </c>
      <c r="DM188" t="s">
        <v>430</v>
      </c>
      <c r="DN188">
        <v>2</v>
      </c>
      <c r="DO188" t="b">
        <v>1</v>
      </c>
      <c r="DP188">
        <v>1686165600.618518</v>
      </c>
      <c r="DQ188">
        <v>706.9979629629628</v>
      </c>
      <c r="DR188">
        <v>742.5291851851852</v>
      </c>
      <c r="DS188">
        <v>19.2075037037037</v>
      </c>
      <c r="DT188">
        <v>18.03571851851852</v>
      </c>
      <c r="DU188">
        <v>708.6066296296295</v>
      </c>
      <c r="DV188">
        <v>19.62662962962963</v>
      </c>
      <c r="DW188">
        <v>500.0124814814815</v>
      </c>
      <c r="DX188">
        <v>90.22568518518518</v>
      </c>
      <c r="DY188">
        <v>0.1000026777777778</v>
      </c>
      <c r="DZ188">
        <v>26.94005185185185</v>
      </c>
      <c r="EA188">
        <v>27.95708518518518</v>
      </c>
      <c r="EB188">
        <v>999.9000000000001</v>
      </c>
      <c r="EC188">
        <v>0</v>
      </c>
      <c r="ED188">
        <v>0</v>
      </c>
      <c r="EE188">
        <v>10004.91185185185</v>
      </c>
      <c r="EF188">
        <v>0</v>
      </c>
      <c r="EG188">
        <v>653.3744444444445</v>
      </c>
      <c r="EH188">
        <v>-35.5313</v>
      </c>
      <c r="EI188">
        <v>720.8435555555557</v>
      </c>
      <c r="EJ188">
        <v>756.1673333333333</v>
      </c>
      <c r="EK188">
        <v>1.171778888888889</v>
      </c>
      <c r="EL188">
        <v>742.5291851851852</v>
      </c>
      <c r="EM188">
        <v>18.03571851851852</v>
      </c>
      <c r="EN188">
        <v>1.73301</v>
      </c>
      <c r="EO188">
        <v>1.627285185185185</v>
      </c>
      <c r="EP188">
        <v>15.19531111111111</v>
      </c>
      <c r="EQ188">
        <v>14.21964444444444</v>
      </c>
      <c r="ER188">
        <v>1999.983703703704</v>
      </c>
      <c r="ES188">
        <v>0.9800006666666667</v>
      </c>
      <c r="ET188">
        <v>0.01999902962962962</v>
      </c>
      <c r="EU188">
        <v>0</v>
      </c>
      <c r="EV188">
        <v>255.3988888888889</v>
      </c>
      <c r="EW188">
        <v>5.00078</v>
      </c>
      <c r="EX188">
        <v>7452.652592592593</v>
      </c>
      <c r="EY188">
        <v>16379.5037037037</v>
      </c>
      <c r="EZ188">
        <v>42.7474074074074</v>
      </c>
      <c r="FA188">
        <v>44.11092592592592</v>
      </c>
      <c r="FB188">
        <v>43.04603703703703</v>
      </c>
      <c r="FC188">
        <v>43.42814814814815</v>
      </c>
      <c r="FD188">
        <v>43.57614814814814</v>
      </c>
      <c r="FE188">
        <v>1955.083703703704</v>
      </c>
      <c r="FF188">
        <v>39.9</v>
      </c>
      <c r="FG188">
        <v>0</v>
      </c>
      <c r="FH188">
        <v>1686165608.6</v>
      </c>
      <c r="FI188">
        <v>0</v>
      </c>
      <c r="FJ188">
        <v>86.68288373014001</v>
      </c>
      <c r="FK188">
        <v>0.9425210426590978</v>
      </c>
      <c r="FL188">
        <v>-102.5675733175829</v>
      </c>
      <c r="FM188">
        <v>28322.57624600444</v>
      </c>
      <c r="FN188">
        <v>15</v>
      </c>
      <c r="FO188">
        <v>1686237652.1</v>
      </c>
      <c r="FP188" t="s">
        <v>431</v>
      </c>
      <c r="FQ188">
        <v>1686237637.6</v>
      </c>
      <c r="FR188">
        <v>1686237652.1</v>
      </c>
      <c r="FS188">
        <v>1</v>
      </c>
      <c r="FT188">
        <v>0.184</v>
      </c>
      <c r="FU188">
        <v>-0.079</v>
      </c>
      <c r="FV188">
        <v>-1.228</v>
      </c>
      <c r="FW188">
        <v>-0.379</v>
      </c>
      <c r="FX188">
        <v>962</v>
      </c>
      <c r="FY188">
        <v>1</v>
      </c>
      <c r="FZ188">
        <v>0.05</v>
      </c>
      <c r="GA188">
        <v>0.15</v>
      </c>
      <c r="GB188">
        <v>-4.944694338534276</v>
      </c>
      <c r="GC188">
        <v>-0.0248205846720945</v>
      </c>
      <c r="GD188">
        <v>34.49376439270228</v>
      </c>
      <c r="GE188">
        <v>1</v>
      </c>
      <c r="GF188">
        <v>0.9665292532279661</v>
      </c>
      <c r="GG188">
        <v>0.003233056110981548</v>
      </c>
      <c r="GH188">
        <v>0.6662038241195428</v>
      </c>
      <c r="GI188">
        <v>1</v>
      </c>
      <c r="GJ188">
        <v>2</v>
      </c>
      <c r="GK188">
        <v>2</v>
      </c>
      <c r="GL188" t="s">
        <v>432</v>
      </c>
      <c r="GM188">
        <v>3.10194</v>
      </c>
      <c r="GN188">
        <v>2.75804</v>
      </c>
      <c r="GO188">
        <v>0.129248</v>
      </c>
      <c r="GP188">
        <v>0.133333</v>
      </c>
      <c r="GQ188">
        <v>0.0930313</v>
      </c>
      <c r="GR188">
        <v>0.0880527</v>
      </c>
      <c r="GS188">
        <v>22249.5</v>
      </c>
      <c r="GT188">
        <v>21786.6</v>
      </c>
      <c r="GU188">
        <v>26111.9</v>
      </c>
      <c r="GV188">
        <v>25494.7</v>
      </c>
      <c r="GW188">
        <v>38016.9</v>
      </c>
      <c r="GX188">
        <v>35227</v>
      </c>
      <c r="GY188">
        <v>45663.4</v>
      </c>
      <c r="GZ188">
        <v>41790.3</v>
      </c>
      <c r="HA188">
        <v>1.8374</v>
      </c>
      <c r="HB188">
        <v>1.73405</v>
      </c>
      <c r="HC188">
        <v>0.00478327</v>
      </c>
      <c r="HD188">
        <v>0</v>
      </c>
      <c r="HE188">
        <v>27.8697</v>
      </c>
      <c r="HF188">
        <v>999.9</v>
      </c>
      <c r="HG188">
        <v>35</v>
      </c>
      <c r="HH188">
        <v>41.3</v>
      </c>
      <c r="HI188">
        <v>30.8166</v>
      </c>
      <c r="HJ188">
        <v>61.1376</v>
      </c>
      <c r="HK188">
        <v>27.52</v>
      </c>
      <c r="HL188">
        <v>1</v>
      </c>
      <c r="HM188">
        <v>0.540737</v>
      </c>
      <c r="HN188">
        <v>4.10678</v>
      </c>
      <c r="HO188">
        <v>20.2584</v>
      </c>
      <c r="HP188">
        <v>5.20816</v>
      </c>
      <c r="HQ188">
        <v>11.9834</v>
      </c>
      <c r="HR188">
        <v>4.9625</v>
      </c>
      <c r="HS188">
        <v>3.27375</v>
      </c>
      <c r="HT188">
        <v>9999</v>
      </c>
      <c r="HU188">
        <v>9999</v>
      </c>
      <c r="HV188">
        <v>9999</v>
      </c>
      <c r="HW188">
        <v>63.1</v>
      </c>
      <c r="HX188">
        <v>1.864</v>
      </c>
      <c r="HY188">
        <v>1.8602</v>
      </c>
      <c r="HZ188">
        <v>1.85852</v>
      </c>
      <c r="IA188">
        <v>1.85989</v>
      </c>
      <c r="IB188">
        <v>1.85987</v>
      </c>
      <c r="IC188">
        <v>1.85839</v>
      </c>
      <c r="ID188">
        <v>1.85752</v>
      </c>
      <c r="IE188">
        <v>1.85242</v>
      </c>
      <c r="IF188">
        <v>0</v>
      </c>
      <c r="IG188">
        <v>0</v>
      </c>
      <c r="IH188">
        <v>0</v>
      </c>
      <c r="II188">
        <v>0</v>
      </c>
      <c r="IJ188" t="s">
        <v>433</v>
      </c>
      <c r="IK188" t="s">
        <v>434</v>
      </c>
      <c r="IL188" t="s">
        <v>435</v>
      </c>
      <c r="IM188" t="s">
        <v>435</v>
      </c>
      <c r="IN188" t="s">
        <v>435</v>
      </c>
      <c r="IO188" t="s">
        <v>435</v>
      </c>
      <c r="IP188">
        <v>0</v>
      </c>
      <c r="IQ188">
        <v>100</v>
      </c>
      <c r="IR188">
        <v>100</v>
      </c>
      <c r="IS188">
        <v>-1.629</v>
      </c>
      <c r="IT188">
        <v>-0.4191</v>
      </c>
      <c r="IU188">
        <v>-0.978965299820194</v>
      </c>
      <c r="IV188">
        <v>-0.0009990091014681097</v>
      </c>
      <c r="IW188">
        <v>2.104149348677739E-07</v>
      </c>
      <c r="IX188">
        <v>-7.744919442628664E-11</v>
      </c>
      <c r="IY188">
        <v>-0.2997322961878402</v>
      </c>
      <c r="IZ188">
        <v>-0.02716134682049196</v>
      </c>
      <c r="JA188">
        <v>0.00140419417660109</v>
      </c>
      <c r="JB188">
        <v>-1.682636133130545E-05</v>
      </c>
      <c r="JC188">
        <v>3</v>
      </c>
      <c r="JD188">
        <v>2001</v>
      </c>
      <c r="JE188">
        <v>1</v>
      </c>
      <c r="JF188">
        <v>25</v>
      </c>
      <c r="JG188">
        <v>-1200.5</v>
      </c>
      <c r="JH188">
        <v>-1200.7</v>
      </c>
      <c r="JI188">
        <v>1.88599</v>
      </c>
      <c r="JJ188">
        <v>2.65625</v>
      </c>
      <c r="JK188">
        <v>1.49658</v>
      </c>
      <c r="JL188">
        <v>2.38647</v>
      </c>
      <c r="JM188">
        <v>1.54785</v>
      </c>
      <c r="JN188">
        <v>2.38159</v>
      </c>
      <c r="JO188">
        <v>44.1954</v>
      </c>
      <c r="JP188">
        <v>13.703</v>
      </c>
      <c r="JQ188">
        <v>18</v>
      </c>
      <c r="JR188">
        <v>497.541</v>
      </c>
      <c r="JS188">
        <v>444.956</v>
      </c>
      <c r="JT188">
        <v>23.008</v>
      </c>
      <c r="JU188">
        <v>33.698</v>
      </c>
      <c r="JV188">
        <v>29.9992</v>
      </c>
      <c r="JW188">
        <v>33.778</v>
      </c>
      <c r="JX188">
        <v>33.7193</v>
      </c>
      <c r="JY188">
        <v>37.9396</v>
      </c>
      <c r="JZ188">
        <v>37.675</v>
      </c>
      <c r="KA188">
        <v>0</v>
      </c>
      <c r="KB188">
        <v>23.0394</v>
      </c>
      <c r="KC188">
        <v>791.807</v>
      </c>
      <c r="KD188">
        <v>18.0524</v>
      </c>
      <c r="KE188">
        <v>99.7867</v>
      </c>
      <c r="KF188">
        <v>99.4238</v>
      </c>
    </row>
    <row r="189" spans="1:292">
      <c r="A189">
        <v>169</v>
      </c>
      <c r="B189">
        <v>1686165613.1</v>
      </c>
      <c r="C189">
        <v>5247.599999904633</v>
      </c>
      <c r="D189" t="s">
        <v>772</v>
      </c>
      <c r="E189" t="s">
        <v>773</v>
      </c>
      <c r="F189">
        <v>5</v>
      </c>
      <c r="G189" t="s">
        <v>679</v>
      </c>
      <c r="H189">
        <v>1686165605.332142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K189*DK189*100.0/(AV189*EE189),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K189*DK189*100.0/(AV189*EE189),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788.0942331490387</v>
      </c>
      <c r="AJ189">
        <v>761.0067878787876</v>
      </c>
      <c r="AK189">
        <v>3.354284610443586</v>
      </c>
      <c r="AL189">
        <v>66.69682277142016</v>
      </c>
      <c r="AM189">
        <f>(AO189 - AN189 + DX189*1E3/(8.314*(DZ189+273.15)) * AQ189/DW189 * AP189) * DW189/(100*DK189) * 1000/(1000 - AO189)</f>
        <v>0</v>
      </c>
      <c r="AN189">
        <v>18.0281959509894</v>
      </c>
      <c r="AO189">
        <v>19.19753030303029</v>
      </c>
      <c r="AP189">
        <v>-9.402232641191746E-06</v>
      </c>
      <c r="AQ189">
        <v>103.8665153416574</v>
      </c>
      <c r="AR189">
        <v>0</v>
      </c>
      <c r="AS189">
        <v>0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429</v>
      </c>
      <c r="AX189" t="s">
        <v>429</v>
      </c>
      <c r="AY189">
        <v>0</v>
      </c>
      <c r="AZ189">
        <v>0</v>
      </c>
      <c r="BA189">
        <f>1-AY189/AZ189</f>
        <v>0</v>
      </c>
      <c r="BB189">
        <v>0</v>
      </c>
      <c r="BC189" t="s">
        <v>429</v>
      </c>
      <c r="BD189" t="s">
        <v>429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429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1.65</v>
      </c>
      <c r="DL189">
        <v>0.5</v>
      </c>
      <c r="DM189" t="s">
        <v>430</v>
      </c>
      <c r="DN189">
        <v>2</v>
      </c>
      <c r="DO189" t="b">
        <v>1</v>
      </c>
      <c r="DP189">
        <v>1686165605.332142</v>
      </c>
      <c r="DQ189">
        <v>722.4615</v>
      </c>
      <c r="DR189">
        <v>758.2648214285715</v>
      </c>
      <c r="DS189">
        <v>19.20358928571429</v>
      </c>
      <c r="DT189">
        <v>18.03224285714285</v>
      </c>
      <c r="DU189">
        <v>724.0827499999999</v>
      </c>
      <c r="DV189">
        <v>19.62275</v>
      </c>
      <c r="DW189">
        <v>500.0068928571428</v>
      </c>
      <c r="DX189">
        <v>90.22546071428572</v>
      </c>
      <c r="DY189">
        <v>0.1000045428571429</v>
      </c>
      <c r="DZ189">
        <v>26.93562142857143</v>
      </c>
      <c r="EA189">
        <v>27.949375</v>
      </c>
      <c r="EB189">
        <v>999.9000000000002</v>
      </c>
      <c r="EC189">
        <v>0</v>
      </c>
      <c r="ED189">
        <v>0</v>
      </c>
      <c r="EE189">
        <v>10002.62035714286</v>
      </c>
      <c r="EF189">
        <v>0</v>
      </c>
      <c r="EG189">
        <v>668.9878571428571</v>
      </c>
      <c r="EH189">
        <v>-35.803375</v>
      </c>
      <c r="EI189">
        <v>736.6070357142856</v>
      </c>
      <c r="EJ189">
        <v>772.1891785714287</v>
      </c>
      <c r="EK189">
        <v>1.171336071428571</v>
      </c>
      <c r="EL189">
        <v>758.2648214285715</v>
      </c>
      <c r="EM189">
        <v>18.03224285714285</v>
      </c>
      <c r="EN189">
        <v>1.732652142857143</v>
      </c>
      <c r="EO189">
        <v>1.626967857142857</v>
      </c>
      <c r="EP189">
        <v>15.19209642857143</v>
      </c>
      <c r="EQ189">
        <v>14.21662857142857</v>
      </c>
      <c r="ER189">
        <v>2000.015714285714</v>
      </c>
      <c r="ES189">
        <v>0.9800007500000001</v>
      </c>
      <c r="ET189">
        <v>0.01999894642857142</v>
      </c>
      <c r="EU189">
        <v>0</v>
      </c>
      <c r="EV189">
        <v>255.5272142857143</v>
      </c>
      <c r="EW189">
        <v>5.00078</v>
      </c>
      <c r="EX189">
        <v>7512.466428571429</v>
      </c>
      <c r="EY189">
        <v>16379.76428571428</v>
      </c>
      <c r="EZ189">
        <v>42.74074999999998</v>
      </c>
      <c r="FA189">
        <v>44.09567857142856</v>
      </c>
      <c r="FB189">
        <v>43.11807142857142</v>
      </c>
      <c r="FC189">
        <v>43.42621428571429</v>
      </c>
      <c r="FD189">
        <v>43.58674999999999</v>
      </c>
      <c r="FE189">
        <v>1955.115714285714</v>
      </c>
      <c r="FF189">
        <v>39.9</v>
      </c>
      <c r="FG189">
        <v>0</v>
      </c>
      <c r="FH189">
        <v>1686165613.4</v>
      </c>
      <c r="FI189">
        <v>0</v>
      </c>
      <c r="FJ189">
        <v>86.74657202507186</v>
      </c>
      <c r="FK189">
        <v>0.9429901791886413</v>
      </c>
      <c r="FL189">
        <v>-102.6338068987669</v>
      </c>
      <c r="FM189">
        <v>28314.78427795844</v>
      </c>
      <c r="FN189">
        <v>15</v>
      </c>
      <c r="FO189">
        <v>1686237652.1</v>
      </c>
      <c r="FP189" t="s">
        <v>431</v>
      </c>
      <c r="FQ189">
        <v>1686237637.6</v>
      </c>
      <c r="FR189">
        <v>1686237652.1</v>
      </c>
      <c r="FS189">
        <v>1</v>
      </c>
      <c r="FT189">
        <v>0.184</v>
      </c>
      <c r="FU189">
        <v>-0.079</v>
      </c>
      <c r="FV189">
        <v>-1.228</v>
      </c>
      <c r="FW189">
        <v>-0.379</v>
      </c>
      <c r="FX189">
        <v>962</v>
      </c>
      <c r="FY189">
        <v>1</v>
      </c>
      <c r="FZ189">
        <v>0.05</v>
      </c>
      <c r="GA189">
        <v>0.15</v>
      </c>
      <c r="GB189">
        <v>-4.955653528682118</v>
      </c>
      <c r="GC189">
        <v>-0.02497878512513374</v>
      </c>
      <c r="GD189">
        <v>34.4926183608716</v>
      </c>
      <c r="GE189">
        <v>1</v>
      </c>
      <c r="GF189">
        <v>0.9666011745789945</v>
      </c>
      <c r="GG189">
        <v>0.003232321528117822</v>
      </c>
      <c r="GH189">
        <v>0.6660973567946022</v>
      </c>
      <c r="GI189">
        <v>1</v>
      </c>
      <c r="GJ189">
        <v>2</v>
      </c>
      <c r="GK189">
        <v>2</v>
      </c>
      <c r="GL189" t="s">
        <v>432</v>
      </c>
      <c r="GM189">
        <v>3.10217</v>
      </c>
      <c r="GN189">
        <v>2.75792</v>
      </c>
      <c r="GO189">
        <v>0.131209</v>
      </c>
      <c r="GP189">
        <v>0.135361</v>
      </c>
      <c r="GQ189">
        <v>0.09301619999999999</v>
      </c>
      <c r="GR189">
        <v>0.0880375</v>
      </c>
      <c r="GS189">
        <v>22199.8</v>
      </c>
      <c r="GT189">
        <v>21735.7</v>
      </c>
      <c r="GU189">
        <v>26112.5</v>
      </c>
      <c r="GV189">
        <v>25494.9</v>
      </c>
      <c r="GW189">
        <v>38018.5</v>
      </c>
      <c r="GX189">
        <v>35228.1</v>
      </c>
      <c r="GY189">
        <v>45664.2</v>
      </c>
      <c r="GZ189">
        <v>41790.7</v>
      </c>
      <c r="HA189">
        <v>1.83797</v>
      </c>
      <c r="HB189">
        <v>1.73385</v>
      </c>
      <c r="HC189">
        <v>0.00508875</v>
      </c>
      <c r="HD189">
        <v>0</v>
      </c>
      <c r="HE189">
        <v>27.8552</v>
      </c>
      <c r="HF189">
        <v>999.9</v>
      </c>
      <c r="HG189">
        <v>34.9</v>
      </c>
      <c r="HH189">
        <v>41.3</v>
      </c>
      <c r="HI189">
        <v>30.7305</v>
      </c>
      <c r="HJ189">
        <v>61.4776</v>
      </c>
      <c r="HK189">
        <v>27.3958</v>
      </c>
      <c r="HL189">
        <v>1</v>
      </c>
      <c r="HM189">
        <v>0.539677</v>
      </c>
      <c r="HN189">
        <v>4.04401</v>
      </c>
      <c r="HO189">
        <v>20.2604</v>
      </c>
      <c r="HP189">
        <v>5.211</v>
      </c>
      <c r="HQ189">
        <v>11.9849</v>
      </c>
      <c r="HR189">
        <v>4.96355</v>
      </c>
      <c r="HS189">
        <v>3.27403</v>
      </c>
      <c r="HT189">
        <v>9999</v>
      </c>
      <c r="HU189">
        <v>9999</v>
      </c>
      <c r="HV189">
        <v>9999</v>
      </c>
      <c r="HW189">
        <v>63.1</v>
      </c>
      <c r="HX189">
        <v>1.864</v>
      </c>
      <c r="HY189">
        <v>1.8602</v>
      </c>
      <c r="HZ189">
        <v>1.85852</v>
      </c>
      <c r="IA189">
        <v>1.85989</v>
      </c>
      <c r="IB189">
        <v>1.85987</v>
      </c>
      <c r="IC189">
        <v>1.85841</v>
      </c>
      <c r="ID189">
        <v>1.85754</v>
      </c>
      <c r="IE189">
        <v>1.85241</v>
      </c>
      <c r="IF189">
        <v>0</v>
      </c>
      <c r="IG189">
        <v>0</v>
      </c>
      <c r="IH189">
        <v>0</v>
      </c>
      <c r="II189">
        <v>0</v>
      </c>
      <c r="IJ189" t="s">
        <v>433</v>
      </c>
      <c r="IK189" t="s">
        <v>434</v>
      </c>
      <c r="IL189" t="s">
        <v>435</v>
      </c>
      <c r="IM189" t="s">
        <v>435</v>
      </c>
      <c r="IN189" t="s">
        <v>435</v>
      </c>
      <c r="IO189" t="s">
        <v>435</v>
      </c>
      <c r="IP189">
        <v>0</v>
      </c>
      <c r="IQ189">
        <v>100</v>
      </c>
      <c r="IR189">
        <v>100</v>
      </c>
      <c r="IS189">
        <v>-1.642</v>
      </c>
      <c r="IT189">
        <v>-0.4192</v>
      </c>
      <c r="IU189">
        <v>-0.978965299820194</v>
      </c>
      <c r="IV189">
        <v>-0.0009990091014681097</v>
      </c>
      <c r="IW189">
        <v>2.104149348677739E-07</v>
      </c>
      <c r="IX189">
        <v>-7.744919442628664E-11</v>
      </c>
      <c r="IY189">
        <v>-0.2997322961878402</v>
      </c>
      <c r="IZ189">
        <v>-0.02716134682049196</v>
      </c>
      <c r="JA189">
        <v>0.00140419417660109</v>
      </c>
      <c r="JB189">
        <v>-1.682636133130545E-05</v>
      </c>
      <c r="JC189">
        <v>3</v>
      </c>
      <c r="JD189">
        <v>2001</v>
      </c>
      <c r="JE189">
        <v>1</v>
      </c>
      <c r="JF189">
        <v>25</v>
      </c>
      <c r="JG189">
        <v>-1200.4</v>
      </c>
      <c r="JH189">
        <v>-1200.7</v>
      </c>
      <c r="JI189">
        <v>1.91895</v>
      </c>
      <c r="JJ189">
        <v>2.66235</v>
      </c>
      <c r="JK189">
        <v>1.49658</v>
      </c>
      <c r="JL189">
        <v>2.38647</v>
      </c>
      <c r="JM189">
        <v>1.54907</v>
      </c>
      <c r="JN189">
        <v>2.40723</v>
      </c>
      <c r="JO189">
        <v>44.1954</v>
      </c>
      <c r="JP189">
        <v>13.703</v>
      </c>
      <c r="JQ189">
        <v>18</v>
      </c>
      <c r="JR189">
        <v>497.858</v>
      </c>
      <c r="JS189">
        <v>444.789</v>
      </c>
      <c r="JT189">
        <v>23.0443</v>
      </c>
      <c r="JU189">
        <v>33.6905</v>
      </c>
      <c r="JV189">
        <v>29.9992</v>
      </c>
      <c r="JW189">
        <v>33.7731</v>
      </c>
      <c r="JX189">
        <v>33.7132</v>
      </c>
      <c r="JY189">
        <v>38.577</v>
      </c>
      <c r="JZ189">
        <v>37.675</v>
      </c>
      <c r="KA189">
        <v>0</v>
      </c>
      <c r="KB189">
        <v>23.0772</v>
      </c>
      <c r="KC189">
        <v>805.573</v>
      </c>
      <c r="KD189">
        <v>18.0623</v>
      </c>
      <c r="KE189">
        <v>99.7885</v>
      </c>
      <c r="KF189">
        <v>99.4246</v>
      </c>
    </row>
    <row r="190" spans="1:292">
      <c r="A190">
        <v>170</v>
      </c>
      <c r="B190">
        <v>1686165618.1</v>
      </c>
      <c r="C190">
        <v>5252.599999904633</v>
      </c>
      <c r="D190" t="s">
        <v>774</v>
      </c>
      <c r="E190" t="s">
        <v>775</v>
      </c>
      <c r="F190">
        <v>5</v>
      </c>
      <c r="G190" t="s">
        <v>679</v>
      </c>
      <c r="H190">
        <v>1686165610.6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K190*DK190*100.0/(AV190*EE190),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K190*DK190*100.0/(AV190*EE190),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806.0206813065349</v>
      </c>
      <c r="AJ190">
        <v>778.13403030303</v>
      </c>
      <c r="AK190">
        <v>3.413605877777107</v>
      </c>
      <c r="AL190">
        <v>66.69682277142016</v>
      </c>
      <c r="AM190">
        <f>(AO190 - AN190 + DX190*1E3/(8.314*(DZ190+273.15)) * AQ190/DW190 * AP190) * DW190/(100*DK190) * 1000/(1000 - AO190)</f>
        <v>0</v>
      </c>
      <c r="AN190">
        <v>18.02494511883507</v>
      </c>
      <c r="AO190">
        <v>19.19340424242423</v>
      </c>
      <c r="AP190">
        <v>-8.117424893709078E-06</v>
      </c>
      <c r="AQ190">
        <v>103.8665153416574</v>
      </c>
      <c r="AR190">
        <v>0</v>
      </c>
      <c r="AS190">
        <v>0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429</v>
      </c>
      <c r="AX190" t="s">
        <v>429</v>
      </c>
      <c r="AY190">
        <v>0</v>
      </c>
      <c r="AZ190">
        <v>0</v>
      </c>
      <c r="BA190">
        <f>1-AY190/AZ190</f>
        <v>0</v>
      </c>
      <c r="BB190">
        <v>0</v>
      </c>
      <c r="BC190" t="s">
        <v>429</v>
      </c>
      <c r="BD190" t="s">
        <v>429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429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1.65</v>
      </c>
      <c r="DL190">
        <v>0.5</v>
      </c>
      <c r="DM190" t="s">
        <v>430</v>
      </c>
      <c r="DN190">
        <v>2</v>
      </c>
      <c r="DO190" t="b">
        <v>1</v>
      </c>
      <c r="DP190">
        <v>1686165610.6</v>
      </c>
      <c r="DQ190">
        <v>739.8612222222224</v>
      </c>
      <c r="DR190">
        <v>776.1791111111111</v>
      </c>
      <c r="DS190">
        <v>19.19903703703704</v>
      </c>
      <c r="DT190">
        <v>18.02887037037037</v>
      </c>
      <c r="DU190">
        <v>741.4967037037038</v>
      </c>
      <c r="DV190">
        <v>19.61824074074074</v>
      </c>
      <c r="DW190">
        <v>500.0068518518519</v>
      </c>
      <c r="DX190">
        <v>90.22446666666667</v>
      </c>
      <c r="DY190">
        <v>0.09988599259259259</v>
      </c>
      <c r="DZ190">
        <v>26.931</v>
      </c>
      <c r="EA190">
        <v>27.94537777777778</v>
      </c>
      <c r="EB190">
        <v>999.9000000000001</v>
      </c>
      <c r="EC190">
        <v>0</v>
      </c>
      <c r="ED190">
        <v>0</v>
      </c>
      <c r="EE190">
        <v>10009.47333333334</v>
      </c>
      <c r="EF190">
        <v>0</v>
      </c>
      <c r="EG190">
        <v>744.0807407407406</v>
      </c>
      <c r="EH190">
        <v>-36.31795555555556</v>
      </c>
      <c r="EI190">
        <v>754.3438518518518</v>
      </c>
      <c r="EJ190">
        <v>790.4297407407407</v>
      </c>
      <c r="EK190">
        <v>1.170154074074074</v>
      </c>
      <c r="EL190">
        <v>776.1791111111111</v>
      </c>
      <c r="EM190">
        <v>18.02887037037037</v>
      </c>
      <c r="EN190">
        <v>1.732223333333333</v>
      </c>
      <c r="EO190">
        <v>1.626645925925926</v>
      </c>
      <c r="EP190">
        <v>15.18823703703704</v>
      </c>
      <c r="EQ190">
        <v>14.21356666666667</v>
      </c>
      <c r="ER190">
        <v>2000.025925925926</v>
      </c>
      <c r="ES190">
        <v>0.9800005555555557</v>
      </c>
      <c r="ET190">
        <v>0.01999914444444444</v>
      </c>
      <c r="EU190">
        <v>0</v>
      </c>
      <c r="EV190">
        <v>255.6228518518519</v>
      </c>
      <c r="EW190">
        <v>5.00078</v>
      </c>
      <c r="EX190">
        <v>7662.045555555556</v>
      </c>
      <c r="EY190">
        <v>16379.84814814815</v>
      </c>
      <c r="EZ190">
        <v>42.72422222222221</v>
      </c>
      <c r="FA190">
        <v>44.07607407407406</v>
      </c>
      <c r="FB190">
        <v>43.15255555555556</v>
      </c>
      <c r="FC190">
        <v>43.41881481481482</v>
      </c>
      <c r="FD190">
        <v>43.51818518518517</v>
      </c>
      <c r="FE190">
        <v>1955.125925925926</v>
      </c>
      <c r="FF190">
        <v>39.9</v>
      </c>
      <c r="FG190">
        <v>0</v>
      </c>
      <c r="FH190">
        <v>1686165618.2</v>
      </c>
      <c r="FI190">
        <v>0</v>
      </c>
      <c r="FJ190">
        <v>86.81023313704243</v>
      </c>
      <c r="FK190">
        <v>0.9434585371599771</v>
      </c>
      <c r="FL190">
        <v>-102.698375143583</v>
      </c>
      <c r="FM190">
        <v>28307.08440684035</v>
      </c>
      <c r="FN190">
        <v>15</v>
      </c>
      <c r="FO190">
        <v>1686237652.1</v>
      </c>
      <c r="FP190" t="s">
        <v>431</v>
      </c>
      <c r="FQ190">
        <v>1686237637.6</v>
      </c>
      <c r="FR190">
        <v>1686237652.1</v>
      </c>
      <c r="FS190">
        <v>1</v>
      </c>
      <c r="FT190">
        <v>0.184</v>
      </c>
      <c r="FU190">
        <v>-0.079</v>
      </c>
      <c r="FV190">
        <v>-1.228</v>
      </c>
      <c r="FW190">
        <v>-0.379</v>
      </c>
      <c r="FX190">
        <v>962</v>
      </c>
      <c r="FY190">
        <v>1</v>
      </c>
      <c r="FZ190">
        <v>0.05</v>
      </c>
      <c r="GA190">
        <v>0.15</v>
      </c>
      <c r="GB190">
        <v>-4.966874597901571</v>
      </c>
      <c r="GC190">
        <v>-0.0251410397889477</v>
      </c>
      <c r="GD190">
        <v>34.49171474135979</v>
      </c>
      <c r="GE190">
        <v>1</v>
      </c>
      <c r="GF190">
        <v>0.966672806690106</v>
      </c>
      <c r="GG190">
        <v>0.003231582680031103</v>
      </c>
      <c r="GH190">
        <v>0.6659908669003607</v>
      </c>
      <c r="GI190">
        <v>1</v>
      </c>
      <c r="GJ190">
        <v>2</v>
      </c>
      <c r="GK190">
        <v>2</v>
      </c>
      <c r="GL190" t="s">
        <v>432</v>
      </c>
      <c r="GM190">
        <v>3.10178</v>
      </c>
      <c r="GN190">
        <v>2.75776</v>
      </c>
      <c r="GO190">
        <v>0.133184</v>
      </c>
      <c r="GP190">
        <v>0.137279</v>
      </c>
      <c r="GQ190">
        <v>0.0930035</v>
      </c>
      <c r="GR190">
        <v>0.08802260000000001</v>
      </c>
      <c r="GS190">
        <v>22149.5</v>
      </c>
      <c r="GT190">
        <v>21687.8</v>
      </c>
      <c r="GU190">
        <v>26112.6</v>
      </c>
      <c r="GV190">
        <v>25495.2</v>
      </c>
      <c r="GW190">
        <v>38019.6</v>
      </c>
      <c r="GX190">
        <v>35229</v>
      </c>
      <c r="GY190">
        <v>45664.6</v>
      </c>
      <c r="GZ190">
        <v>41790.9</v>
      </c>
      <c r="HA190">
        <v>1.83733</v>
      </c>
      <c r="HB190">
        <v>1.73468</v>
      </c>
      <c r="HC190">
        <v>0.00690669</v>
      </c>
      <c r="HD190">
        <v>0</v>
      </c>
      <c r="HE190">
        <v>27.8395</v>
      </c>
      <c r="HF190">
        <v>999.9</v>
      </c>
      <c r="HG190">
        <v>34.9</v>
      </c>
      <c r="HH190">
        <v>41.3</v>
      </c>
      <c r="HI190">
        <v>30.7286</v>
      </c>
      <c r="HJ190">
        <v>61.6076</v>
      </c>
      <c r="HK190">
        <v>27.6643</v>
      </c>
      <c r="HL190">
        <v>1</v>
      </c>
      <c r="HM190">
        <v>0.538506</v>
      </c>
      <c r="HN190">
        <v>3.98136</v>
      </c>
      <c r="HO190">
        <v>20.2616</v>
      </c>
      <c r="HP190">
        <v>5.20845</v>
      </c>
      <c r="HQ190">
        <v>11.9839</v>
      </c>
      <c r="HR190">
        <v>4.96265</v>
      </c>
      <c r="HS190">
        <v>3.27375</v>
      </c>
      <c r="HT190">
        <v>9999</v>
      </c>
      <c r="HU190">
        <v>9999</v>
      </c>
      <c r="HV190">
        <v>9999</v>
      </c>
      <c r="HW190">
        <v>63.1</v>
      </c>
      <c r="HX190">
        <v>1.86398</v>
      </c>
      <c r="HY190">
        <v>1.8602</v>
      </c>
      <c r="HZ190">
        <v>1.85852</v>
      </c>
      <c r="IA190">
        <v>1.85989</v>
      </c>
      <c r="IB190">
        <v>1.85987</v>
      </c>
      <c r="IC190">
        <v>1.85841</v>
      </c>
      <c r="ID190">
        <v>1.85753</v>
      </c>
      <c r="IE190">
        <v>1.85242</v>
      </c>
      <c r="IF190">
        <v>0</v>
      </c>
      <c r="IG190">
        <v>0</v>
      </c>
      <c r="IH190">
        <v>0</v>
      </c>
      <c r="II190">
        <v>0</v>
      </c>
      <c r="IJ190" t="s">
        <v>433</v>
      </c>
      <c r="IK190" t="s">
        <v>434</v>
      </c>
      <c r="IL190" t="s">
        <v>435</v>
      </c>
      <c r="IM190" t="s">
        <v>435</v>
      </c>
      <c r="IN190" t="s">
        <v>435</v>
      </c>
      <c r="IO190" t="s">
        <v>435</v>
      </c>
      <c r="IP190">
        <v>0</v>
      </c>
      <c r="IQ190">
        <v>100</v>
      </c>
      <c r="IR190">
        <v>100</v>
      </c>
      <c r="IS190">
        <v>-1.656</v>
      </c>
      <c r="IT190">
        <v>-0.4192</v>
      </c>
      <c r="IU190">
        <v>-0.978965299820194</v>
      </c>
      <c r="IV190">
        <v>-0.0009990091014681097</v>
      </c>
      <c r="IW190">
        <v>2.104149348677739E-07</v>
      </c>
      <c r="IX190">
        <v>-7.744919442628664E-11</v>
      </c>
      <c r="IY190">
        <v>-0.2997322961878402</v>
      </c>
      <c r="IZ190">
        <v>-0.02716134682049196</v>
      </c>
      <c r="JA190">
        <v>0.00140419417660109</v>
      </c>
      <c r="JB190">
        <v>-1.682636133130545E-05</v>
      </c>
      <c r="JC190">
        <v>3</v>
      </c>
      <c r="JD190">
        <v>2001</v>
      </c>
      <c r="JE190">
        <v>1</v>
      </c>
      <c r="JF190">
        <v>25</v>
      </c>
      <c r="JG190">
        <v>-1200.3</v>
      </c>
      <c r="JH190">
        <v>-1200.6</v>
      </c>
      <c r="JI190">
        <v>1.94824</v>
      </c>
      <c r="JJ190">
        <v>2.65259</v>
      </c>
      <c r="JK190">
        <v>1.49658</v>
      </c>
      <c r="JL190">
        <v>2.38647</v>
      </c>
      <c r="JM190">
        <v>1.54785</v>
      </c>
      <c r="JN190">
        <v>2.47314</v>
      </c>
      <c r="JO190">
        <v>44.1677</v>
      </c>
      <c r="JP190">
        <v>13.7205</v>
      </c>
      <c r="JQ190">
        <v>18</v>
      </c>
      <c r="JR190">
        <v>497.413</v>
      </c>
      <c r="JS190">
        <v>445.265</v>
      </c>
      <c r="JT190">
        <v>23.0833</v>
      </c>
      <c r="JU190">
        <v>33.6824</v>
      </c>
      <c r="JV190">
        <v>29.999</v>
      </c>
      <c r="JW190">
        <v>33.7666</v>
      </c>
      <c r="JX190">
        <v>33.7072</v>
      </c>
      <c r="JY190">
        <v>39.234</v>
      </c>
      <c r="JZ190">
        <v>37.675</v>
      </c>
      <c r="KA190">
        <v>0</v>
      </c>
      <c r="KB190">
        <v>23.118</v>
      </c>
      <c r="KC190">
        <v>825.915</v>
      </c>
      <c r="KD190">
        <v>18.0681</v>
      </c>
      <c r="KE190">
        <v>99.78919999999999</v>
      </c>
      <c r="KF190">
        <v>99.4254</v>
      </c>
    </row>
    <row r="191" spans="1:292">
      <c r="A191">
        <v>171</v>
      </c>
      <c r="B191">
        <v>1686165623.1</v>
      </c>
      <c r="C191">
        <v>5257.599999904633</v>
      </c>
      <c r="D191" t="s">
        <v>776</v>
      </c>
      <c r="E191" t="s">
        <v>777</v>
      </c>
      <c r="F191">
        <v>5</v>
      </c>
      <c r="G191" t="s">
        <v>679</v>
      </c>
      <c r="H191">
        <v>1686165615.314285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K191*DK191*100.0/(AV191*EE191),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K191*DK191*100.0/(AV191*EE191),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822.4886483652176</v>
      </c>
      <c r="AJ191">
        <v>794.9574424242422</v>
      </c>
      <c r="AK191">
        <v>3.338960189407849</v>
      </c>
      <c r="AL191">
        <v>66.69682277142016</v>
      </c>
      <c r="AM191">
        <f>(AO191 - AN191 + DX191*1E3/(8.314*(DZ191+273.15)) * AQ191/DW191 * AP191) * DW191/(100*DK191) * 1000/(1000 - AO191)</f>
        <v>0</v>
      </c>
      <c r="AN191">
        <v>18.02058542478644</v>
      </c>
      <c r="AO191">
        <v>19.18999393939393</v>
      </c>
      <c r="AP191">
        <v>-5.701685859104744E-06</v>
      </c>
      <c r="AQ191">
        <v>103.8665153416574</v>
      </c>
      <c r="AR191">
        <v>0</v>
      </c>
      <c r="AS191">
        <v>0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429</v>
      </c>
      <c r="AX191" t="s">
        <v>429</v>
      </c>
      <c r="AY191">
        <v>0</v>
      </c>
      <c r="AZ191">
        <v>0</v>
      </c>
      <c r="BA191">
        <f>1-AY191/AZ191</f>
        <v>0</v>
      </c>
      <c r="BB191">
        <v>0</v>
      </c>
      <c r="BC191" t="s">
        <v>429</v>
      </c>
      <c r="BD191" t="s">
        <v>429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429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1.65</v>
      </c>
      <c r="DL191">
        <v>0.5</v>
      </c>
      <c r="DM191" t="s">
        <v>430</v>
      </c>
      <c r="DN191">
        <v>2</v>
      </c>
      <c r="DO191" t="b">
        <v>1</v>
      </c>
      <c r="DP191">
        <v>1686165615.314285</v>
      </c>
      <c r="DQ191">
        <v>755.5286071428571</v>
      </c>
      <c r="DR191">
        <v>791.9600714285714</v>
      </c>
      <c r="DS191">
        <v>19.19512142857143</v>
      </c>
      <c r="DT191">
        <v>18.02484285714286</v>
      </c>
      <c r="DU191">
        <v>757.1769642857142</v>
      </c>
      <c r="DV191">
        <v>19.61436428571428</v>
      </c>
      <c r="DW191">
        <v>499.9964285714286</v>
      </c>
      <c r="DX191">
        <v>90.22402500000001</v>
      </c>
      <c r="DY191">
        <v>0.09997709285714287</v>
      </c>
      <c r="DZ191">
        <v>26.93187142857143</v>
      </c>
      <c r="EA191">
        <v>27.95029285714285</v>
      </c>
      <c r="EB191">
        <v>999.9000000000002</v>
      </c>
      <c r="EC191">
        <v>0</v>
      </c>
      <c r="ED191">
        <v>0</v>
      </c>
      <c r="EE191">
        <v>9991.923214285713</v>
      </c>
      <c r="EF191">
        <v>0</v>
      </c>
      <c r="EG191">
        <v>809.1183214285712</v>
      </c>
      <c r="EH191">
        <v>-36.43143928571428</v>
      </c>
      <c r="EI191">
        <v>770.3148571428571</v>
      </c>
      <c r="EJ191">
        <v>806.4970714285713</v>
      </c>
      <c r="EK191">
        <v>1.170271785714286</v>
      </c>
      <c r="EL191">
        <v>791.9600714285714</v>
      </c>
      <c r="EM191">
        <v>18.02484285714286</v>
      </c>
      <c r="EN191">
        <v>1.731861428571429</v>
      </c>
      <c r="EO191">
        <v>1.626274642857143</v>
      </c>
      <c r="EP191">
        <v>15.18499285714286</v>
      </c>
      <c r="EQ191">
        <v>14.21003928571429</v>
      </c>
      <c r="ER191">
        <v>2000.012142857143</v>
      </c>
      <c r="ES191">
        <v>0.9800002142857144</v>
      </c>
      <c r="ET191">
        <v>0.01999948571428571</v>
      </c>
      <c r="EU191">
        <v>0</v>
      </c>
      <c r="EV191">
        <v>255.7339642857142</v>
      </c>
      <c r="EW191">
        <v>5.00078</v>
      </c>
      <c r="EX191">
        <v>7727.203571428572</v>
      </c>
      <c r="EY191">
        <v>16379.73928571429</v>
      </c>
      <c r="EZ191">
        <v>42.71171428571428</v>
      </c>
      <c r="FA191">
        <v>44.05996428571427</v>
      </c>
      <c r="FB191">
        <v>43.10692857142857</v>
      </c>
      <c r="FC191">
        <v>43.40160714285714</v>
      </c>
      <c r="FD191">
        <v>43.51092857142857</v>
      </c>
      <c r="FE191">
        <v>1955.112142857143</v>
      </c>
      <c r="FF191">
        <v>39.9</v>
      </c>
      <c r="FG191">
        <v>0</v>
      </c>
      <c r="FH191">
        <v>1686165623.6</v>
      </c>
      <c r="FI191">
        <v>0</v>
      </c>
      <c r="FJ191">
        <v>86.88190322094555</v>
      </c>
      <c r="FK191">
        <v>0.9439859875698291</v>
      </c>
      <c r="FL191">
        <v>-102.7723553361503</v>
      </c>
      <c r="FM191">
        <v>28298.34320889056</v>
      </c>
      <c r="FN191">
        <v>15</v>
      </c>
      <c r="FO191">
        <v>1686237652.1</v>
      </c>
      <c r="FP191" t="s">
        <v>431</v>
      </c>
      <c r="FQ191">
        <v>1686237637.6</v>
      </c>
      <c r="FR191">
        <v>1686237652.1</v>
      </c>
      <c r="FS191">
        <v>1</v>
      </c>
      <c r="FT191">
        <v>0.184</v>
      </c>
      <c r="FU191">
        <v>-0.079</v>
      </c>
      <c r="FV191">
        <v>-1.228</v>
      </c>
      <c r="FW191">
        <v>-0.379</v>
      </c>
      <c r="FX191">
        <v>962</v>
      </c>
      <c r="FY191">
        <v>1</v>
      </c>
      <c r="FZ191">
        <v>0.05</v>
      </c>
      <c r="GA191">
        <v>0.15</v>
      </c>
      <c r="GB191">
        <v>-4.981688511882904</v>
      </c>
      <c r="GC191">
        <v>-0.02535494618091287</v>
      </c>
      <c r="GD191">
        <v>34.49038126092189</v>
      </c>
      <c r="GE191">
        <v>1</v>
      </c>
      <c r="GF191">
        <v>0.9667685223977253</v>
      </c>
      <c r="GG191">
        <v>0.003230601251098381</v>
      </c>
      <c r="GH191">
        <v>0.6658490456390567</v>
      </c>
      <c r="GI191">
        <v>1</v>
      </c>
      <c r="GJ191">
        <v>2</v>
      </c>
      <c r="GK191">
        <v>2</v>
      </c>
      <c r="GL191" t="s">
        <v>432</v>
      </c>
      <c r="GM191">
        <v>3.1019</v>
      </c>
      <c r="GN191">
        <v>2.75794</v>
      </c>
      <c r="GO191">
        <v>0.135102</v>
      </c>
      <c r="GP191">
        <v>0.139146</v>
      </c>
      <c r="GQ191">
        <v>0.0929928</v>
      </c>
      <c r="GR191">
        <v>0.0880098</v>
      </c>
      <c r="GS191">
        <v>22100.7</v>
      </c>
      <c r="GT191">
        <v>21641.3</v>
      </c>
      <c r="GU191">
        <v>26112.9</v>
      </c>
      <c r="GV191">
        <v>25495.8</v>
      </c>
      <c r="GW191">
        <v>38020.8</v>
      </c>
      <c r="GX191">
        <v>35230.4</v>
      </c>
      <c r="GY191">
        <v>45665.3</v>
      </c>
      <c r="GZ191">
        <v>41791.7</v>
      </c>
      <c r="HA191">
        <v>1.83755</v>
      </c>
      <c r="HB191">
        <v>1.73468</v>
      </c>
      <c r="HC191">
        <v>0.008046630000000001</v>
      </c>
      <c r="HD191">
        <v>0</v>
      </c>
      <c r="HE191">
        <v>27.8243</v>
      </c>
      <c r="HF191">
        <v>999.9</v>
      </c>
      <c r="HG191">
        <v>34.9</v>
      </c>
      <c r="HH191">
        <v>41.3</v>
      </c>
      <c r="HI191">
        <v>30.7302</v>
      </c>
      <c r="HJ191">
        <v>62.1576</v>
      </c>
      <c r="HK191">
        <v>27.6282</v>
      </c>
      <c r="HL191">
        <v>1</v>
      </c>
      <c r="HM191">
        <v>0.537454</v>
      </c>
      <c r="HN191">
        <v>3.95184</v>
      </c>
      <c r="HO191">
        <v>20.2627</v>
      </c>
      <c r="HP191">
        <v>5.211</v>
      </c>
      <c r="HQ191">
        <v>11.9845</v>
      </c>
      <c r="HR191">
        <v>4.96345</v>
      </c>
      <c r="HS191">
        <v>3.27403</v>
      </c>
      <c r="HT191">
        <v>9999</v>
      </c>
      <c r="HU191">
        <v>9999</v>
      </c>
      <c r="HV191">
        <v>9999</v>
      </c>
      <c r="HW191">
        <v>63.1</v>
      </c>
      <c r="HX191">
        <v>1.86401</v>
      </c>
      <c r="HY191">
        <v>1.8602</v>
      </c>
      <c r="HZ191">
        <v>1.85852</v>
      </c>
      <c r="IA191">
        <v>1.85989</v>
      </c>
      <c r="IB191">
        <v>1.85987</v>
      </c>
      <c r="IC191">
        <v>1.85843</v>
      </c>
      <c r="ID191">
        <v>1.85753</v>
      </c>
      <c r="IE191">
        <v>1.8524</v>
      </c>
      <c r="IF191">
        <v>0</v>
      </c>
      <c r="IG191">
        <v>0</v>
      </c>
      <c r="IH191">
        <v>0</v>
      </c>
      <c r="II191">
        <v>0</v>
      </c>
      <c r="IJ191" t="s">
        <v>433</v>
      </c>
      <c r="IK191" t="s">
        <v>434</v>
      </c>
      <c r="IL191" t="s">
        <v>435</v>
      </c>
      <c r="IM191" t="s">
        <v>435</v>
      </c>
      <c r="IN191" t="s">
        <v>435</v>
      </c>
      <c r="IO191" t="s">
        <v>435</v>
      </c>
      <c r="IP191">
        <v>0</v>
      </c>
      <c r="IQ191">
        <v>100</v>
      </c>
      <c r="IR191">
        <v>100</v>
      </c>
      <c r="IS191">
        <v>-1.669</v>
      </c>
      <c r="IT191">
        <v>-0.4193</v>
      </c>
      <c r="IU191">
        <v>-0.978965299820194</v>
      </c>
      <c r="IV191">
        <v>-0.0009990091014681097</v>
      </c>
      <c r="IW191">
        <v>2.104149348677739E-07</v>
      </c>
      <c r="IX191">
        <v>-7.744919442628664E-11</v>
      </c>
      <c r="IY191">
        <v>-0.2997322961878402</v>
      </c>
      <c r="IZ191">
        <v>-0.02716134682049196</v>
      </c>
      <c r="JA191">
        <v>0.00140419417660109</v>
      </c>
      <c r="JB191">
        <v>-1.682636133130545E-05</v>
      </c>
      <c r="JC191">
        <v>3</v>
      </c>
      <c r="JD191">
        <v>2001</v>
      </c>
      <c r="JE191">
        <v>1</v>
      </c>
      <c r="JF191">
        <v>25</v>
      </c>
      <c r="JG191">
        <v>-1200.2</v>
      </c>
      <c r="JH191">
        <v>-1200.5</v>
      </c>
      <c r="JI191">
        <v>1.98242</v>
      </c>
      <c r="JJ191">
        <v>2.65259</v>
      </c>
      <c r="JK191">
        <v>1.49658</v>
      </c>
      <c r="JL191">
        <v>2.38647</v>
      </c>
      <c r="JM191">
        <v>1.54907</v>
      </c>
      <c r="JN191">
        <v>2.40967</v>
      </c>
      <c r="JO191">
        <v>44.1677</v>
      </c>
      <c r="JP191">
        <v>13.7118</v>
      </c>
      <c r="JQ191">
        <v>18</v>
      </c>
      <c r="JR191">
        <v>497.508</v>
      </c>
      <c r="JS191">
        <v>445.219</v>
      </c>
      <c r="JT191">
        <v>23.1243</v>
      </c>
      <c r="JU191">
        <v>33.6738</v>
      </c>
      <c r="JV191">
        <v>29.9991</v>
      </c>
      <c r="JW191">
        <v>33.7606</v>
      </c>
      <c r="JX191">
        <v>33.7005</v>
      </c>
      <c r="JY191">
        <v>39.8527</v>
      </c>
      <c r="JZ191">
        <v>37.675</v>
      </c>
      <c r="KA191">
        <v>0</v>
      </c>
      <c r="KB191">
        <v>23.1476</v>
      </c>
      <c r="KC191">
        <v>839.442</v>
      </c>
      <c r="KD191">
        <v>18.0803</v>
      </c>
      <c r="KE191">
        <v>99.7906</v>
      </c>
      <c r="KF191">
        <v>99.4273</v>
      </c>
    </row>
    <row r="192" spans="1:292">
      <c r="A192">
        <v>172</v>
      </c>
      <c r="B192">
        <v>1686165628.1</v>
      </c>
      <c r="C192">
        <v>5262.599999904633</v>
      </c>
      <c r="D192" t="s">
        <v>778</v>
      </c>
      <c r="E192" t="s">
        <v>779</v>
      </c>
      <c r="F192">
        <v>5</v>
      </c>
      <c r="G192" t="s">
        <v>679</v>
      </c>
      <c r="H192">
        <v>1686165620.6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K192*DK192*100.0/(AV192*EE192),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K192*DK192*100.0/(AV192*EE192),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839.380076035608</v>
      </c>
      <c r="AJ192">
        <v>811.6061696969695</v>
      </c>
      <c r="AK192">
        <v>3.324799523982654</v>
      </c>
      <c r="AL192">
        <v>66.69682277142016</v>
      </c>
      <c r="AM192">
        <f>(AO192 - AN192 + DX192*1E3/(8.314*(DZ192+273.15)) * AQ192/DW192 * AP192) * DW192/(100*DK192) * 1000/(1000 - AO192)</f>
        <v>0</v>
      </c>
      <c r="AN192">
        <v>18.01620329030757</v>
      </c>
      <c r="AO192">
        <v>19.18419757575757</v>
      </c>
      <c r="AP192">
        <v>-1.398866086643336E-05</v>
      </c>
      <c r="AQ192">
        <v>103.8665153416574</v>
      </c>
      <c r="AR192">
        <v>0</v>
      </c>
      <c r="AS192">
        <v>0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429</v>
      </c>
      <c r="AX192" t="s">
        <v>429</v>
      </c>
      <c r="AY192">
        <v>0</v>
      </c>
      <c r="AZ192">
        <v>0</v>
      </c>
      <c r="BA192">
        <f>1-AY192/AZ192</f>
        <v>0</v>
      </c>
      <c r="BB192">
        <v>0</v>
      </c>
      <c r="BC192" t="s">
        <v>429</v>
      </c>
      <c r="BD192" t="s">
        <v>429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429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1.65</v>
      </c>
      <c r="DL192">
        <v>0.5</v>
      </c>
      <c r="DM192" t="s">
        <v>430</v>
      </c>
      <c r="DN192">
        <v>2</v>
      </c>
      <c r="DO192" t="b">
        <v>1</v>
      </c>
      <c r="DP192">
        <v>1686165620.6</v>
      </c>
      <c r="DQ192">
        <v>773.0568888888889</v>
      </c>
      <c r="DR192">
        <v>809.6517777777779</v>
      </c>
      <c r="DS192">
        <v>19.19075185185185</v>
      </c>
      <c r="DT192">
        <v>18.02064074074074</v>
      </c>
      <c r="DU192">
        <v>774.7195185185183</v>
      </c>
      <c r="DV192">
        <v>19.61002222222222</v>
      </c>
      <c r="DW192">
        <v>499.9742592592593</v>
      </c>
      <c r="DX192">
        <v>90.22347037037041</v>
      </c>
      <c r="DY192">
        <v>0.09991164444444445</v>
      </c>
      <c r="DZ192">
        <v>26.93443703703704</v>
      </c>
      <c r="EA192">
        <v>27.9548</v>
      </c>
      <c r="EB192">
        <v>999.9000000000001</v>
      </c>
      <c r="EC192">
        <v>0</v>
      </c>
      <c r="ED192">
        <v>0</v>
      </c>
      <c r="EE192">
        <v>9989.396296296296</v>
      </c>
      <c r="EF192">
        <v>0</v>
      </c>
      <c r="EG192">
        <v>846.7328888888887</v>
      </c>
      <c r="EH192">
        <v>-36.59490740740741</v>
      </c>
      <c r="EI192">
        <v>788.1826296296296</v>
      </c>
      <c r="EJ192">
        <v>824.5099629629628</v>
      </c>
      <c r="EK192">
        <v>1.170108148148148</v>
      </c>
      <c r="EL192">
        <v>809.6517777777779</v>
      </c>
      <c r="EM192">
        <v>18.02064074074074</v>
      </c>
      <c r="EN192">
        <v>1.731456296296296</v>
      </c>
      <c r="EO192">
        <v>1.625886296296296</v>
      </c>
      <c r="EP192">
        <v>15.18135925925926</v>
      </c>
      <c r="EQ192">
        <v>14.20634074074074</v>
      </c>
      <c r="ER192">
        <v>2000.00925925926</v>
      </c>
      <c r="ES192">
        <v>0.98</v>
      </c>
      <c r="ET192">
        <v>0.0199997</v>
      </c>
      <c r="EU192">
        <v>0</v>
      </c>
      <c r="EV192">
        <v>255.8821481481481</v>
      </c>
      <c r="EW192">
        <v>5.00078</v>
      </c>
      <c r="EX192">
        <v>7755.061111111111</v>
      </c>
      <c r="EY192">
        <v>16379.72592592592</v>
      </c>
      <c r="EZ192">
        <v>42.69644444444443</v>
      </c>
      <c r="FA192">
        <v>44.04377777777778</v>
      </c>
      <c r="FB192">
        <v>43.02988888888889</v>
      </c>
      <c r="FC192">
        <v>43.37248148148147</v>
      </c>
      <c r="FD192">
        <v>43.51137037037036</v>
      </c>
      <c r="FE192">
        <v>1955.109259259259</v>
      </c>
      <c r="FF192">
        <v>39.9</v>
      </c>
      <c r="FG192">
        <v>0</v>
      </c>
      <c r="FH192">
        <v>1686165628.4</v>
      </c>
      <c r="FI192">
        <v>0</v>
      </c>
      <c r="FJ192">
        <v>86.94558872152136</v>
      </c>
      <c r="FK192">
        <v>0.9444541393290432</v>
      </c>
      <c r="FL192">
        <v>-102.8378070115241</v>
      </c>
      <c r="FM192">
        <v>28290.58823027679</v>
      </c>
      <c r="FN192">
        <v>15</v>
      </c>
      <c r="FO192">
        <v>1686237652.1</v>
      </c>
      <c r="FP192" t="s">
        <v>431</v>
      </c>
      <c r="FQ192">
        <v>1686237637.6</v>
      </c>
      <c r="FR192">
        <v>1686237652.1</v>
      </c>
      <c r="FS192">
        <v>1</v>
      </c>
      <c r="FT192">
        <v>0.184</v>
      </c>
      <c r="FU192">
        <v>-0.079</v>
      </c>
      <c r="FV192">
        <v>-1.228</v>
      </c>
      <c r="FW192">
        <v>-0.379</v>
      </c>
      <c r="FX192">
        <v>962</v>
      </c>
      <c r="FY192">
        <v>1</v>
      </c>
      <c r="FZ192">
        <v>0.05</v>
      </c>
      <c r="GA192">
        <v>0.15</v>
      </c>
      <c r="GB192">
        <v>-4.992807923412062</v>
      </c>
      <c r="GC192">
        <v>-0.02551543577955639</v>
      </c>
      <c r="GD192">
        <v>34.48939414020563</v>
      </c>
      <c r="GE192">
        <v>1</v>
      </c>
      <c r="GF192">
        <v>0.9668402280684524</v>
      </c>
      <c r="GG192">
        <v>0.003229864239931736</v>
      </c>
      <c r="GH192">
        <v>0.6657427316900565</v>
      </c>
      <c r="GI192">
        <v>1</v>
      </c>
      <c r="GJ192">
        <v>2</v>
      </c>
      <c r="GK192">
        <v>2</v>
      </c>
      <c r="GL192" t="s">
        <v>432</v>
      </c>
      <c r="GM192">
        <v>3.10206</v>
      </c>
      <c r="GN192">
        <v>2.75832</v>
      </c>
      <c r="GO192">
        <v>0.136984</v>
      </c>
      <c r="GP192">
        <v>0.140982</v>
      </c>
      <c r="GQ192">
        <v>0.092976</v>
      </c>
      <c r="GR192">
        <v>0.0879986</v>
      </c>
      <c r="GS192">
        <v>22052.8</v>
      </c>
      <c r="GT192">
        <v>21595.5</v>
      </c>
      <c r="GU192">
        <v>26113.1</v>
      </c>
      <c r="GV192">
        <v>25496.2</v>
      </c>
      <c r="GW192">
        <v>38022.1</v>
      </c>
      <c r="GX192">
        <v>35231.6</v>
      </c>
      <c r="GY192">
        <v>45665.7</v>
      </c>
      <c r="GZ192">
        <v>41792.3</v>
      </c>
      <c r="HA192">
        <v>1.83783</v>
      </c>
      <c r="HB192">
        <v>1.73458</v>
      </c>
      <c r="HC192">
        <v>0.00906736</v>
      </c>
      <c r="HD192">
        <v>0</v>
      </c>
      <c r="HE192">
        <v>27.8124</v>
      </c>
      <c r="HF192">
        <v>999.9</v>
      </c>
      <c r="HG192">
        <v>34.9</v>
      </c>
      <c r="HH192">
        <v>41.3</v>
      </c>
      <c r="HI192">
        <v>30.7309</v>
      </c>
      <c r="HJ192">
        <v>61.6576</v>
      </c>
      <c r="HK192">
        <v>27.4439</v>
      </c>
      <c r="HL192">
        <v>1</v>
      </c>
      <c r="HM192">
        <v>0.536527</v>
      </c>
      <c r="HN192">
        <v>3.93441</v>
      </c>
      <c r="HO192">
        <v>20.263</v>
      </c>
      <c r="HP192">
        <v>5.21055</v>
      </c>
      <c r="HQ192">
        <v>11.9843</v>
      </c>
      <c r="HR192">
        <v>4.9631</v>
      </c>
      <c r="HS192">
        <v>3.274</v>
      </c>
      <c r="HT192">
        <v>9999</v>
      </c>
      <c r="HU192">
        <v>9999</v>
      </c>
      <c r="HV192">
        <v>9999</v>
      </c>
      <c r="HW192">
        <v>63.1</v>
      </c>
      <c r="HX192">
        <v>1.864</v>
      </c>
      <c r="HY192">
        <v>1.8602</v>
      </c>
      <c r="HZ192">
        <v>1.85852</v>
      </c>
      <c r="IA192">
        <v>1.85989</v>
      </c>
      <c r="IB192">
        <v>1.85989</v>
      </c>
      <c r="IC192">
        <v>1.85842</v>
      </c>
      <c r="ID192">
        <v>1.8575</v>
      </c>
      <c r="IE192">
        <v>1.85242</v>
      </c>
      <c r="IF192">
        <v>0</v>
      </c>
      <c r="IG192">
        <v>0</v>
      </c>
      <c r="IH192">
        <v>0</v>
      </c>
      <c r="II192">
        <v>0</v>
      </c>
      <c r="IJ192" t="s">
        <v>433</v>
      </c>
      <c r="IK192" t="s">
        <v>434</v>
      </c>
      <c r="IL192" t="s">
        <v>435</v>
      </c>
      <c r="IM192" t="s">
        <v>435</v>
      </c>
      <c r="IN192" t="s">
        <v>435</v>
      </c>
      <c r="IO192" t="s">
        <v>435</v>
      </c>
      <c r="IP192">
        <v>0</v>
      </c>
      <c r="IQ192">
        <v>100</v>
      </c>
      <c r="IR192">
        <v>100</v>
      </c>
      <c r="IS192">
        <v>-1.682</v>
      </c>
      <c r="IT192">
        <v>-0.4193</v>
      </c>
      <c r="IU192">
        <v>-0.978965299820194</v>
      </c>
      <c r="IV192">
        <v>-0.0009990091014681097</v>
      </c>
      <c r="IW192">
        <v>2.104149348677739E-07</v>
      </c>
      <c r="IX192">
        <v>-7.744919442628664E-11</v>
      </c>
      <c r="IY192">
        <v>-0.2997322961878402</v>
      </c>
      <c r="IZ192">
        <v>-0.02716134682049196</v>
      </c>
      <c r="JA192">
        <v>0.00140419417660109</v>
      </c>
      <c r="JB192">
        <v>-1.682636133130545E-05</v>
      </c>
      <c r="JC192">
        <v>3</v>
      </c>
      <c r="JD192">
        <v>2001</v>
      </c>
      <c r="JE192">
        <v>1</v>
      </c>
      <c r="JF192">
        <v>25</v>
      </c>
      <c r="JG192">
        <v>-1200.2</v>
      </c>
      <c r="JH192">
        <v>-1200.4</v>
      </c>
      <c r="JI192">
        <v>2.01294</v>
      </c>
      <c r="JJ192">
        <v>2.66235</v>
      </c>
      <c r="JK192">
        <v>1.49658</v>
      </c>
      <c r="JL192">
        <v>2.38525</v>
      </c>
      <c r="JM192">
        <v>1.54907</v>
      </c>
      <c r="JN192">
        <v>2.38037</v>
      </c>
      <c r="JO192">
        <v>44.1954</v>
      </c>
      <c r="JP192">
        <v>13.703</v>
      </c>
      <c r="JQ192">
        <v>18</v>
      </c>
      <c r="JR192">
        <v>497.628</v>
      </c>
      <c r="JS192">
        <v>445.115</v>
      </c>
      <c r="JT192">
        <v>23.1571</v>
      </c>
      <c r="JU192">
        <v>33.6655</v>
      </c>
      <c r="JV192">
        <v>29.9992</v>
      </c>
      <c r="JW192">
        <v>33.7538</v>
      </c>
      <c r="JX192">
        <v>33.6945</v>
      </c>
      <c r="JY192">
        <v>40.4562</v>
      </c>
      <c r="JZ192">
        <v>37.675</v>
      </c>
      <c r="KA192">
        <v>0</v>
      </c>
      <c r="KB192">
        <v>23.1784</v>
      </c>
      <c r="KC192">
        <v>853.311</v>
      </c>
      <c r="KD192">
        <v>18.0928</v>
      </c>
      <c r="KE192">
        <v>99.7915</v>
      </c>
      <c r="KF192">
        <v>99.4289</v>
      </c>
    </row>
    <row r="193" spans="1:292">
      <c r="A193">
        <v>173</v>
      </c>
      <c r="B193">
        <v>1686165633.1</v>
      </c>
      <c r="C193">
        <v>5267.599999904633</v>
      </c>
      <c r="D193" t="s">
        <v>780</v>
      </c>
      <c r="E193" t="s">
        <v>781</v>
      </c>
      <c r="F193">
        <v>5</v>
      </c>
      <c r="G193" t="s">
        <v>679</v>
      </c>
      <c r="H193">
        <v>1686165625.314285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K193*DK193*100.0/(AV193*EE193),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K193*DK193*100.0/(AV193*EE193),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856.0398521932475</v>
      </c>
      <c r="AJ193">
        <v>828.1893151515154</v>
      </c>
      <c r="AK193">
        <v>3.315294115799787</v>
      </c>
      <c r="AL193">
        <v>66.69682277142016</v>
      </c>
      <c r="AM193">
        <f>(AO193 - AN193 + DX193*1E3/(8.314*(DZ193+273.15)) * AQ193/DW193 * AP193) * DW193/(100*DK193) * 1000/(1000 - AO193)</f>
        <v>0</v>
      </c>
      <c r="AN193">
        <v>18.01090017666331</v>
      </c>
      <c r="AO193">
        <v>19.17953636363636</v>
      </c>
      <c r="AP193">
        <v>-7.657651087976634E-06</v>
      </c>
      <c r="AQ193">
        <v>103.8665153416574</v>
      </c>
      <c r="AR193">
        <v>0</v>
      </c>
      <c r="AS193">
        <v>0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429</v>
      </c>
      <c r="AX193" t="s">
        <v>429</v>
      </c>
      <c r="AY193">
        <v>0</v>
      </c>
      <c r="AZ193">
        <v>0</v>
      </c>
      <c r="BA193">
        <f>1-AY193/AZ193</f>
        <v>0</v>
      </c>
      <c r="BB193">
        <v>0</v>
      </c>
      <c r="BC193" t="s">
        <v>429</v>
      </c>
      <c r="BD193" t="s">
        <v>429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429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1.65</v>
      </c>
      <c r="DL193">
        <v>0.5</v>
      </c>
      <c r="DM193" t="s">
        <v>430</v>
      </c>
      <c r="DN193">
        <v>2</v>
      </c>
      <c r="DO193" t="b">
        <v>1</v>
      </c>
      <c r="DP193">
        <v>1686165625.314285</v>
      </c>
      <c r="DQ193">
        <v>788.5467142857142</v>
      </c>
      <c r="DR193">
        <v>825.1288214285714</v>
      </c>
      <c r="DS193">
        <v>19.18666428571429</v>
      </c>
      <c r="DT193">
        <v>18.01636071428571</v>
      </c>
      <c r="DU193">
        <v>790.2219642857143</v>
      </c>
      <c r="DV193">
        <v>19.60596428571429</v>
      </c>
      <c r="DW193">
        <v>499.9921428571429</v>
      </c>
      <c r="DX193">
        <v>90.22378928571432</v>
      </c>
      <c r="DY193">
        <v>0.1000290107142857</v>
      </c>
      <c r="DZ193">
        <v>26.93944285714286</v>
      </c>
      <c r="EA193">
        <v>27.960575</v>
      </c>
      <c r="EB193">
        <v>999.9000000000002</v>
      </c>
      <c r="EC193">
        <v>0</v>
      </c>
      <c r="ED193">
        <v>0</v>
      </c>
      <c r="EE193">
        <v>9994.777499999998</v>
      </c>
      <c r="EF193">
        <v>0</v>
      </c>
      <c r="EG193">
        <v>853.1085000000002</v>
      </c>
      <c r="EH193">
        <v>-36.58204285714286</v>
      </c>
      <c r="EI193">
        <v>803.9722499999999</v>
      </c>
      <c r="EJ193">
        <v>840.2672857142855</v>
      </c>
      <c r="EK193">
        <v>1.170302142857143</v>
      </c>
      <c r="EL193">
        <v>825.1288214285714</v>
      </c>
      <c r="EM193">
        <v>18.01636071428571</v>
      </c>
      <c r="EN193">
        <v>1.731092142857143</v>
      </c>
      <c r="EO193">
        <v>1.625505</v>
      </c>
      <c r="EP193">
        <v>15.17810714285714</v>
      </c>
      <c r="EQ193">
        <v>14.202725</v>
      </c>
      <c r="ER193">
        <v>2000.023571428571</v>
      </c>
      <c r="ES193">
        <v>0.979999892857143</v>
      </c>
      <c r="ET193">
        <v>0.01999980714285714</v>
      </c>
      <c r="EU193">
        <v>0</v>
      </c>
      <c r="EV193">
        <v>255.9936428571429</v>
      </c>
      <c r="EW193">
        <v>5.00078</v>
      </c>
      <c r="EX193">
        <v>7777.063214285714</v>
      </c>
      <c r="EY193">
        <v>16379.85</v>
      </c>
      <c r="EZ193">
        <v>42.68717857142856</v>
      </c>
      <c r="FA193">
        <v>44.03099999999999</v>
      </c>
      <c r="FB193">
        <v>42.97967857142856</v>
      </c>
      <c r="FC193">
        <v>43.36135714285712</v>
      </c>
      <c r="FD193">
        <v>43.54660714285713</v>
      </c>
      <c r="FE193">
        <v>1955.123571428571</v>
      </c>
      <c r="FF193">
        <v>39.9</v>
      </c>
      <c r="FG193">
        <v>0</v>
      </c>
      <c r="FH193">
        <v>1686165633.2</v>
      </c>
      <c r="FI193">
        <v>0</v>
      </c>
      <c r="FJ193">
        <v>87.00924062676454</v>
      </c>
      <c r="FK193">
        <v>0.944921399495006</v>
      </c>
      <c r="FL193">
        <v>-102.9014460841282</v>
      </c>
      <c r="FM193">
        <v>28282.93369301713</v>
      </c>
      <c r="FN193">
        <v>15</v>
      </c>
      <c r="FO193">
        <v>1686237652.1</v>
      </c>
      <c r="FP193" t="s">
        <v>431</v>
      </c>
      <c r="FQ193">
        <v>1686237637.6</v>
      </c>
      <c r="FR193">
        <v>1686237652.1</v>
      </c>
      <c r="FS193">
        <v>1</v>
      </c>
      <c r="FT193">
        <v>0.184</v>
      </c>
      <c r="FU193">
        <v>-0.079</v>
      </c>
      <c r="FV193">
        <v>-1.228</v>
      </c>
      <c r="FW193">
        <v>-0.379</v>
      </c>
      <c r="FX193">
        <v>962</v>
      </c>
      <c r="FY193">
        <v>1</v>
      </c>
      <c r="FZ193">
        <v>0.05</v>
      </c>
      <c r="GA193">
        <v>0.15</v>
      </c>
      <c r="GB193">
        <v>-5.005206891441397</v>
      </c>
      <c r="GC193">
        <v>-0.02569436966769917</v>
      </c>
      <c r="GD193">
        <v>34.48834291430799</v>
      </c>
      <c r="GE193">
        <v>1</v>
      </c>
      <c r="GF193">
        <v>0.9669197377984937</v>
      </c>
      <c r="GG193">
        <v>0.003229043111371874</v>
      </c>
      <c r="GH193">
        <v>0.6656246321519621</v>
      </c>
      <c r="GI193">
        <v>1</v>
      </c>
      <c r="GJ193">
        <v>2</v>
      </c>
      <c r="GK193">
        <v>2</v>
      </c>
      <c r="GL193" t="s">
        <v>432</v>
      </c>
      <c r="GM193">
        <v>3.10197</v>
      </c>
      <c r="GN193">
        <v>2.75832</v>
      </c>
      <c r="GO193">
        <v>0.138841</v>
      </c>
      <c r="GP193">
        <v>0.142871</v>
      </c>
      <c r="GQ193">
        <v>0.0929595</v>
      </c>
      <c r="GR193">
        <v>0.08797969999999999</v>
      </c>
      <c r="GS193">
        <v>22005.9</v>
      </c>
      <c r="GT193">
        <v>21548.1</v>
      </c>
      <c r="GU193">
        <v>26113.8</v>
      </c>
      <c r="GV193">
        <v>25496.3</v>
      </c>
      <c r="GW193">
        <v>38023.7</v>
      </c>
      <c r="GX193">
        <v>35232.5</v>
      </c>
      <c r="GY193">
        <v>45666.7</v>
      </c>
      <c r="GZ193">
        <v>41792.4</v>
      </c>
      <c r="HA193">
        <v>1.83792</v>
      </c>
      <c r="HB193">
        <v>1.7349</v>
      </c>
      <c r="HC193">
        <v>0.0110641</v>
      </c>
      <c r="HD193">
        <v>0</v>
      </c>
      <c r="HE193">
        <v>27.7992</v>
      </c>
      <c r="HF193">
        <v>999.9</v>
      </c>
      <c r="HG193">
        <v>34.9</v>
      </c>
      <c r="HH193">
        <v>41.3</v>
      </c>
      <c r="HI193">
        <v>30.7331</v>
      </c>
      <c r="HJ193">
        <v>61.7276</v>
      </c>
      <c r="HK193">
        <v>27.6683</v>
      </c>
      <c r="HL193">
        <v>1</v>
      </c>
      <c r="HM193">
        <v>0.535485</v>
      </c>
      <c r="HN193">
        <v>3.91492</v>
      </c>
      <c r="HO193">
        <v>20.2633</v>
      </c>
      <c r="HP193">
        <v>5.21115</v>
      </c>
      <c r="HQ193">
        <v>11.984</v>
      </c>
      <c r="HR193">
        <v>4.96335</v>
      </c>
      <c r="HS193">
        <v>3.27405</v>
      </c>
      <c r="HT193">
        <v>9999</v>
      </c>
      <c r="HU193">
        <v>9999</v>
      </c>
      <c r="HV193">
        <v>9999</v>
      </c>
      <c r="HW193">
        <v>63.1</v>
      </c>
      <c r="HX193">
        <v>1.86399</v>
      </c>
      <c r="HY193">
        <v>1.8602</v>
      </c>
      <c r="HZ193">
        <v>1.85852</v>
      </c>
      <c r="IA193">
        <v>1.85988</v>
      </c>
      <c r="IB193">
        <v>1.85986</v>
      </c>
      <c r="IC193">
        <v>1.85839</v>
      </c>
      <c r="ID193">
        <v>1.85746</v>
      </c>
      <c r="IE193">
        <v>1.85241</v>
      </c>
      <c r="IF193">
        <v>0</v>
      </c>
      <c r="IG193">
        <v>0</v>
      </c>
      <c r="IH193">
        <v>0</v>
      </c>
      <c r="II193">
        <v>0</v>
      </c>
      <c r="IJ193" t="s">
        <v>433</v>
      </c>
      <c r="IK193" t="s">
        <v>434</v>
      </c>
      <c r="IL193" t="s">
        <v>435</v>
      </c>
      <c r="IM193" t="s">
        <v>435</v>
      </c>
      <c r="IN193" t="s">
        <v>435</v>
      </c>
      <c r="IO193" t="s">
        <v>435</v>
      </c>
      <c r="IP193">
        <v>0</v>
      </c>
      <c r="IQ193">
        <v>100</v>
      </c>
      <c r="IR193">
        <v>100</v>
      </c>
      <c r="IS193">
        <v>-1.696</v>
      </c>
      <c r="IT193">
        <v>-0.4193</v>
      </c>
      <c r="IU193">
        <v>-0.978965299820194</v>
      </c>
      <c r="IV193">
        <v>-0.0009990091014681097</v>
      </c>
      <c r="IW193">
        <v>2.104149348677739E-07</v>
      </c>
      <c r="IX193">
        <v>-7.744919442628664E-11</v>
      </c>
      <c r="IY193">
        <v>-0.2997322961878402</v>
      </c>
      <c r="IZ193">
        <v>-0.02716134682049196</v>
      </c>
      <c r="JA193">
        <v>0.00140419417660109</v>
      </c>
      <c r="JB193">
        <v>-1.682636133130545E-05</v>
      </c>
      <c r="JC193">
        <v>3</v>
      </c>
      <c r="JD193">
        <v>2001</v>
      </c>
      <c r="JE193">
        <v>1</v>
      </c>
      <c r="JF193">
        <v>25</v>
      </c>
      <c r="JG193">
        <v>-1200.1</v>
      </c>
      <c r="JH193">
        <v>-1200.3</v>
      </c>
      <c r="JI193">
        <v>2.04956</v>
      </c>
      <c r="JJ193">
        <v>2.65747</v>
      </c>
      <c r="JK193">
        <v>1.49658</v>
      </c>
      <c r="JL193">
        <v>2.38647</v>
      </c>
      <c r="JM193">
        <v>1.54907</v>
      </c>
      <c r="JN193">
        <v>2.45361</v>
      </c>
      <c r="JO193">
        <v>44.1954</v>
      </c>
      <c r="JP193">
        <v>13.703</v>
      </c>
      <c r="JQ193">
        <v>18</v>
      </c>
      <c r="JR193">
        <v>497.641</v>
      </c>
      <c r="JS193">
        <v>445.268</v>
      </c>
      <c r="JT193">
        <v>23.187</v>
      </c>
      <c r="JU193">
        <v>33.6564</v>
      </c>
      <c r="JV193">
        <v>29.9991</v>
      </c>
      <c r="JW193">
        <v>33.747</v>
      </c>
      <c r="JX193">
        <v>33.687</v>
      </c>
      <c r="JY193">
        <v>41.183</v>
      </c>
      <c r="JZ193">
        <v>37.675</v>
      </c>
      <c r="KA193">
        <v>0</v>
      </c>
      <c r="KB193">
        <v>23.2057</v>
      </c>
      <c r="KC193">
        <v>873.476</v>
      </c>
      <c r="KD193">
        <v>18.1096</v>
      </c>
      <c r="KE193">
        <v>99.7938</v>
      </c>
      <c r="KF193">
        <v>99.42910000000001</v>
      </c>
    </row>
    <row r="194" spans="1:292">
      <c r="A194">
        <v>174</v>
      </c>
      <c r="B194">
        <v>1686165638.1</v>
      </c>
      <c r="C194">
        <v>5272.599999904633</v>
      </c>
      <c r="D194" t="s">
        <v>782</v>
      </c>
      <c r="E194" t="s">
        <v>783</v>
      </c>
      <c r="F194">
        <v>5</v>
      </c>
      <c r="G194" t="s">
        <v>679</v>
      </c>
      <c r="H194">
        <v>1686165630.6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K194*DK194*100.0/(AV194*EE194),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K194*DK194*100.0/(AV194*EE194),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874.0030723413164</v>
      </c>
      <c r="AJ194">
        <v>845.325466666667</v>
      </c>
      <c r="AK194">
        <v>3.432498641887999</v>
      </c>
      <c r="AL194">
        <v>66.69682277142016</v>
      </c>
      <c r="AM194">
        <f>(AO194 - AN194 + DX194*1E3/(8.314*(DZ194+273.15)) * AQ194/DW194 * AP194) * DW194/(100*DK194) * 1000/(1000 - AO194)</f>
        <v>0</v>
      </c>
      <c r="AN194">
        <v>18.01030703366685</v>
      </c>
      <c r="AO194">
        <v>19.17570484848484</v>
      </c>
      <c r="AP194">
        <v>-8.06000666797763E-06</v>
      </c>
      <c r="AQ194">
        <v>103.8665153416574</v>
      </c>
      <c r="AR194">
        <v>0</v>
      </c>
      <c r="AS194">
        <v>0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429</v>
      </c>
      <c r="AX194" t="s">
        <v>429</v>
      </c>
      <c r="AY194">
        <v>0</v>
      </c>
      <c r="AZ194">
        <v>0</v>
      </c>
      <c r="BA194">
        <f>1-AY194/AZ194</f>
        <v>0</v>
      </c>
      <c r="BB194">
        <v>0</v>
      </c>
      <c r="BC194" t="s">
        <v>429</v>
      </c>
      <c r="BD194" t="s">
        <v>429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429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1.65</v>
      </c>
      <c r="DL194">
        <v>0.5</v>
      </c>
      <c r="DM194" t="s">
        <v>430</v>
      </c>
      <c r="DN194">
        <v>2</v>
      </c>
      <c r="DO194" t="b">
        <v>1</v>
      </c>
      <c r="DP194">
        <v>1686165630.6</v>
      </c>
      <c r="DQ194">
        <v>805.8902222222221</v>
      </c>
      <c r="DR194">
        <v>842.9165185185185</v>
      </c>
      <c r="DS194">
        <v>19.18171111111111</v>
      </c>
      <c r="DT194">
        <v>18.01264074074074</v>
      </c>
      <c r="DU194">
        <v>807.5794444444444</v>
      </c>
      <c r="DV194">
        <v>19.60104444444444</v>
      </c>
      <c r="DW194">
        <v>500.0246296296296</v>
      </c>
      <c r="DX194">
        <v>90.22369629629631</v>
      </c>
      <c r="DY194">
        <v>0.1000598111111111</v>
      </c>
      <c r="DZ194">
        <v>26.94433703703703</v>
      </c>
      <c r="EA194">
        <v>27.96904074074074</v>
      </c>
      <c r="EB194">
        <v>999.9000000000001</v>
      </c>
      <c r="EC194">
        <v>0</v>
      </c>
      <c r="ED194">
        <v>0</v>
      </c>
      <c r="EE194">
        <v>10010.15740740741</v>
      </c>
      <c r="EF194">
        <v>0</v>
      </c>
      <c r="EG194">
        <v>899.853962962963</v>
      </c>
      <c r="EH194">
        <v>-37.02628518518519</v>
      </c>
      <c r="EI194">
        <v>821.6507777777778</v>
      </c>
      <c r="EJ194">
        <v>858.378111111111</v>
      </c>
      <c r="EK194">
        <v>1.169073703703704</v>
      </c>
      <c r="EL194">
        <v>842.9165185185185</v>
      </c>
      <c r="EM194">
        <v>18.01264074074074</v>
      </c>
      <c r="EN194">
        <v>1.730644074074074</v>
      </c>
      <c r="EO194">
        <v>1.625167407407407</v>
      </c>
      <c r="EP194">
        <v>15.17407407407408</v>
      </c>
      <c r="EQ194">
        <v>14.19951851851852</v>
      </c>
      <c r="ER194">
        <v>2000.039259259259</v>
      </c>
      <c r="ES194">
        <v>0.9799996666666666</v>
      </c>
      <c r="ET194">
        <v>0.02000003333333333</v>
      </c>
      <c r="EU194">
        <v>0</v>
      </c>
      <c r="EV194">
        <v>256.0705555555556</v>
      </c>
      <c r="EW194">
        <v>5.00078</v>
      </c>
      <c r="EX194">
        <v>7925.42925925926</v>
      </c>
      <c r="EY194">
        <v>16379.96296296296</v>
      </c>
      <c r="EZ194">
        <v>42.65485185185184</v>
      </c>
      <c r="FA194">
        <v>44.00662962962962</v>
      </c>
      <c r="FB194">
        <v>42.94192592592594</v>
      </c>
      <c r="FC194">
        <v>43.32844444444444</v>
      </c>
      <c r="FD194">
        <v>43.51818518518518</v>
      </c>
      <c r="FE194">
        <v>1955.139259259259</v>
      </c>
      <c r="FF194">
        <v>39.9</v>
      </c>
      <c r="FG194">
        <v>0</v>
      </c>
      <c r="FH194">
        <v>1686165638.6</v>
      </c>
      <c r="FI194">
        <v>0</v>
      </c>
      <c r="FJ194">
        <v>87.08077883448567</v>
      </c>
      <c r="FK194">
        <v>0.9454454723511763</v>
      </c>
      <c r="FL194">
        <v>-102.971567073276</v>
      </c>
      <c r="FM194">
        <v>28274.40313268426</v>
      </c>
      <c r="FN194">
        <v>15</v>
      </c>
      <c r="FO194">
        <v>1686237652.1</v>
      </c>
      <c r="FP194" t="s">
        <v>431</v>
      </c>
      <c r="FQ194">
        <v>1686237637.6</v>
      </c>
      <c r="FR194">
        <v>1686237652.1</v>
      </c>
      <c r="FS194">
        <v>1</v>
      </c>
      <c r="FT194">
        <v>0.184</v>
      </c>
      <c r="FU194">
        <v>-0.079</v>
      </c>
      <c r="FV194">
        <v>-1.228</v>
      </c>
      <c r="FW194">
        <v>-0.379</v>
      </c>
      <c r="FX194">
        <v>962</v>
      </c>
      <c r="FY194">
        <v>1</v>
      </c>
      <c r="FZ194">
        <v>0.05</v>
      </c>
      <c r="GA194">
        <v>0.15</v>
      </c>
      <c r="GB194">
        <v>-5.016672979509015</v>
      </c>
      <c r="GC194">
        <v>-0.02586017313673765</v>
      </c>
      <c r="GD194">
        <v>34.4876877310962</v>
      </c>
      <c r="GE194">
        <v>1</v>
      </c>
      <c r="GF194">
        <v>0.9669904144384301</v>
      </c>
      <c r="GG194">
        <v>0.003228290504296833</v>
      </c>
      <c r="GH194">
        <v>0.6655181444410384</v>
      </c>
      <c r="GI194">
        <v>1</v>
      </c>
      <c r="GJ194">
        <v>2</v>
      </c>
      <c r="GK194">
        <v>2</v>
      </c>
      <c r="GL194" t="s">
        <v>432</v>
      </c>
      <c r="GM194">
        <v>3.10208</v>
      </c>
      <c r="GN194">
        <v>2.75838</v>
      </c>
      <c r="GO194">
        <v>0.140741</v>
      </c>
      <c r="GP194">
        <v>0.144798</v>
      </c>
      <c r="GQ194">
        <v>0.0929497</v>
      </c>
      <c r="GR194">
        <v>0.0880044</v>
      </c>
      <c r="GS194">
        <v>21957.7</v>
      </c>
      <c r="GT194">
        <v>21500</v>
      </c>
      <c r="GU194">
        <v>26114.1</v>
      </c>
      <c r="GV194">
        <v>25496.6</v>
      </c>
      <c r="GW194">
        <v>38024.7</v>
      </c>
      <c r="GX194">
        <v>35232.3</v>
      </c>
      <c r="GY194">
        <v>45667</v>
      </c>
      <c r="GZ194">
        <v>41793</v>
      </c>
      <c r="HA194">
        <v>1.83808</v>
      </c>
      <c r="HB194">
        <v>1.73495</v>
      </c>
      <c r="HC194">
        <v>0.0126958</v>
      </c>
      <c r="HD194">
        <v>0</v>
      </c>
      <c r="HE194">
        <v>27.7869</v>
      </c>
      <c r="HF194">
        <v>999.9</v>
      </c>
      <c r="HG194">
        <v>34.9</v>
      </c>
      <c r="HH194">
        <v>41.3</v>
      </c>
      <c r="HI194">
        <v>30.7306</v>
      </c>
      <c r="HJ194">
        <v>61.7676</v>
      </c>
      <c r="HK194">
        <v>27.6643</v>
      </c>
      <c r="HL194">
        <v>1</v>
      </c>
      <c r="HM194">
        <v>0.534766</v>
      </c>
      <c r="HN194">
        <v>3.93226</v>
      </c>
      <c r="HO194">
        <v>20.2631</v>
      </c>
      <c r="HP194">
        <v>5.21055</v>
      </c>
      <c r="HQ194">
        <v>11.984</v>
      </c>
      <c r="HR194">
        <v>4.96315</v>
      </c>
      <c r="HS194">
        <v>3.274</v>
      </c>
      <c r="HT194">
        <v>9999</v>
      </c>
      <c r="HU194">
        <v>9999</v>
      </c>
      <c r="HV194">
        <v>9999</v>
      </c>
      <c r="HW194">
        <v>63.1</v>
      </c>
      <c r="HX194">
        <v>1.86401</v>
      </c>
      <c r="HY194">
        <v>1.8602</v>
      </c>
      <c r="HZ194">
        <v>1.85852</v>
      </c>
      <c r="IA194">
        <v>1.85989</v>
      </c>
      <c r="IB194">
        <v>1.85987</v>
      </c>
      <c r="IC194">
        <v>1.85844</v>
      </c>
      <c r="ID194">
        <v>1.85751</v>
      </c>
      <c r="IE194">
        <v>1.85242</v>
      </c>
      <c r="IF194">
        <v>0</v>
      </c>
      <c r="IG194">
        <v>0</v>
      </c>
      <c r="IH194">
        <v>0</v>
      </c>
      <c r="II194">
        <v>0</v>
      </c>
      <c r="IJ194" t="s">
        <v>433</v>
      </c>
      <c r="IK194" t="s">
        <v>434</v>
      </c>
      <c r="IL194" t="s">
        <v>435</v>
      </c>
      <c r="IM194" t="s">
        <v>435</v>
      </c>
      <c r="IN194" t="s">
        <v>435</v>
      </c>
      <c r="IO194" t="s">
        <v>435</v>
      </c>
      <c r="IP194">
        <v>0</v>
      </c>
      <c r="IQ194">
        <v>100</v>
      </c>
      <c r="IR194">
        <v>100</v>
      </c>
      <c r="IS194">
        <v>-1.71</v>
      </c>
      <c r="IT194">
        <v>-0.4194</v>
      </c>
      <c r="IU194">
        <v>-0.978965299820194</v>
      </c>
      <c r="IV194">
        <v>-0.0009990091014681097</v>
      </c>
      <c r="IW194">
        <v>2.104149348677739E-07</v>
      </c>
      <c r="IX194">
        <v>-7.744919442628664E-11</v>
      </c>
      <c r="IY194">
        <v>-0.2997322961878402</v>
      </c>
      <c r="IZ194">
        <v>-0.02716134682049196</v>
      </c>
      <c r="JA194">
        <v>0.00140419417660109</v>
      </c>
      <c r="JB194">
        <v>-1.682636133130545E-05</v>
      </c>
      <c r="JC194">
        <v>3</v>
      </c>
      <c r="JD194">
        <v>2001</v>
      </c>
      <c r="JE194">
        <v>1</v>
      </c>
      <c r="JF194">
        <v>25</v>
      </c>
      <c r="JG194">
        <v>-1200</v>
      </c>
      <c r="JH194">
        <v>-1200.2</v>
      </c>
      <c r="JI194">
        <v>2.08008</v>
      </c>
      <c r="JJ194">
        <v>2.64771</v>
      </c>
      <c r="JK194">
        <v>1.49658</v>
      </c>
      <c r="JL194">
        <v>2.38647</v>
      </c>
      <c r="JM194">
        <v>1.54785</v>
      </c>
      <c r="JN194">
        <v>2.42432</v>
      </c>
      <c r="JO194">
        <v>44.1677</v>
      </c>
      <c r="JP194">
        <v>13.7118</v>
      </c>
      <c r="JQ194">
        <v>18</v>
      </c>
      <c r="JR194">
        <v>497.681</v>
      </c>
      <c r="JS194">
        <v>445.26</v>
      </c>
      <c r="JT194">
        <v>23.2128</v>
      </c>
      <c r="JU194">
        <v>33.6473</v>
      </c>
      <c r="JV194">
        <v>29.9993</v>
      </c>
      <c r="JW194">
        <v>33.7397</v>
      </c>
      <c r="JX194">
        <v>33.6813</v>
      </c>
      <c r="JY194">
        <v>41.8659</v>
      </c>
      <c r="JZ194">
        <v>37.3984</v>
      </c>
      <c r="KA194">
        <v>0</v>
      </c>
      <c r="KB194">
        <v>23.2199</v>
      </c>
      <c r="KC194">
        <v>893.777</v>
      </c>
      <c r="KD194">
        <v>18.1227</v>
      </c>
      <c r="KE194">
        <v>99.79470000000001</v>
      </c>
      <c r="KF194">
        <v>99.4306</v>
      </c>
    </row>
    <row r="195" spans="1:292">
      <c r="A195">
        <v>175</v>
      </c>
      <c r="B195">
        <v>1686165642.6</v>
      </c>
      <c r="C195">
        <v>5277.099999904633</v>
      </c>
      <c r="D195" t="s">
        <v>784</v>
      </c>
      <c r="E195" t="s">
        <v>785</v>
      </c>
      <c r="F195">
        <v>5</v>
      </c>
      <c r="G195" t="s">
        <v>679</v>
      </c>
      <c r="H195">
        <v>1686165635.044444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K195*DK195*100.0/(AV195*EE195),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K195*DK195*100.0/(AV195*EE195),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889.393242689622</v>
      </c>
      <c r="AJ195">
        <v>860.7560181818181</v>
      </c>
      <c r="AK195">
        <v>3.420096086239863</v>
      </c>
      <c r="AL195">
        <v>66.69682277142016</v>
      </c>
      <c r="AM195">
        <f>(AO195 - AN195 + DX195*1E3/(8.314*(DZ195+273.15)) * AQ195/DW195 * AP195) * DW195/(100*DK195) * 1000/(1000 - AO195)</f>
        <v>0</v>
      </c>
      <c r="AN195">
        <v>18.05979269813756</v>
      </c>
      <c r="AO195">
        <v>19.18675878787879</v>
      </c>
      <c r="AP195">
        <v>1.940838135386917E-05</v>
      </c>
      <c r="AQ195">
        <v>103.8665153416574</v>
      </c>
      <c r="AR195">
        <v>0</v>
      </c>
      <c r="AS195">
        <v>0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429</v>
      </c>
      <c r="AX195" t="s">
        <v>429</v>
      </c>
      <c r="AY195">
        <v>0</v>
      </c>
      <c r="AZ195">
        <v>0</v>
      </c>
      <c r="BA195">
        <f>1-AY195/AZ195</f>
        <v>0</v>
      </c>
      <c r="BB195">
        <v>0</v>
      </c>
      <c r="BC195" t="s">
        <v>429</v>
      </c>
      <c r="BD195" t="s">
        <v>429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429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1.65</v>
      </c>
      <c r="DL195">
        <v>0.5</v>
      </c>
      <c r="DM195" t="s">
        <v>430</v>
      </c>
      <c r="DN195">
        <v>2</v>
      </c>
      <c r="DO195" t="b">
        <v>1</v>
      </c>
      <c r="DP195">
        <v>1686165635.044444</v>
      </c>
      <c r="DQ195">
        <v>820.6191111111111</v>
      </c>
      <c r="DR195">
        <v>858.0169629629629</v>
      </c>
      <c r="DS195">
        <v>19.17961851851852</v>
      </c>
      <c r="DT195">
        <v>18.02724444444445</v>
      </c>
      <c r="DU195">
        <v>822.3203333333333</v>
      </c>
      <c r="DV195">
        <v>19.59897037037037</v>
      </c>
      <c r="DW195">
        <v>500.0376296296297</v>
      </c>
      <c r="DX195">
        <v>90.2234814814815</v>
      </c>
      <c r="DY195">
        <v>0.1000466888888889</v>
      </c>
      <c r="DZ195">
        <v>26.94864444444445</v>
      </c>
      <c r="EA195">
        <v>27.97787407407407</v>
      </c>
      <c r="EB195">
        <v>999.9000000000001</v>
      </c>
      <c r="EC195">
        <v>0</v>
      </c>
      <c r="ED195">
        <v>0</v>
      </c>
      <c r="EE195">
        <v>10020.87222222222</v>
      </c>
      <c r="EF195">
        <v>0</v>
      </c>
      <c r="EG195">
        <v>981.4722592592594</v>
      </c>
      <c r="EH195">
        <v>-37.39773333333333</v>
      </c>
      <c r="EI195">
        <v>836.6659629629629</v>
      </c>
      <c r="EJ195">
        <v>873.7688518518519</v>
      </c>
      <c r="EK195">
        <v>1.152376296296296</v>
      </c>
      <c r="EL195">
        <v>858.0169629629629</v>
      </c>
      <c r="EM195">
        <v>18.02724444444445</v>
      </c>
      <c r="EN195">
        <v>1.730451481481481</v>
      </c>
      <c r="EO195">
        <v>1.62648074074074</v>
      </c>
      <c r="EP195">
        <v>15.17234444444444</v>
      </c>
      <c r="EQ195">
        <v>14.21198148148148</v>
      </c>
      <c r="ER195">
        <v>2000.052592592592</v>
      </c>
      <c r="ES195">
        <v>0.9799995555555555</v>
      </c>
      <c r="ET195">
        <v>0.02000014444444444</v>
      </c>
      <c r="EU195">
        <v>0</v>
      </c>
      <c r="EV195">
        <v>256.0792962962963</v>
      </c>
      <c r="EW195">
        <v>5.00078</v>
      </c>
      <c r="EX195">
        <v>8073.758518518518</v>
      </c>
      <c r="EY195">
        <v>16380.07777777778</v>
      </c>
      <c r="EZ195">
        <v>42.65255555555554</v>
      </c>
      <c r="FA195">
        <v>43.9904074074074</v>
      </c>
      <c r="FB195">
        <v>42.90725925925926</v>
      </c>
      <c r="FC195">
        <v>43.32848148148149</v>
      </c>
      <c r="FD195">
        <v>43.50659259259258</v>
      </c>
      <c r="FE195">
        <v>1955.152592592593</v>
      </c>
      <c r="FF195">
        <v>39.9</v>
      </c>
      <c r="FG195">
        <v>0</v>
      </c>
      <c r="FH195">
        <v>1686165643.4</v>
      </c>
      <c r="FI195">
        <v>0</v>
      </c>
      <c r="FJ195">
        <v>87.14435360383656</v>
      </c>
      <c r="FK195">
        <v>0.9459107379056593</v>
      </c>
      <c r="FL195">
        <v>-103.0333968150487</v>
      </c>
      <c r="FM195">
        <v>28266.84637707462</v>
      </c>
      <c r="FN195">
        <v>15</v>
      </c>
      <c r="FO195">
        <v>1686237652.1</v>
      </c>
      <c r="FP195" t="s">
        <v>431</v>
      </c>
      <c r="FQ195">
        <v>1686237637.6</v>
      </c>
      <c r="FR195">
        <v>1686237652.1</v>
      </c>
      <c r="FS195">
        <v>1</v>
      </c>
      <c r="FT195">
        <v>0.184</v>
      </c>
      <c r="FU195">
        <v>-0.079</v>
      </c>
      <c r="FV195">
        <v>-1.228</v>
      </c>
      <c r="FW195">
        <v>-0.379</v>
      </c>
      <c r="FX195">
        <v>962</v>
      </c>
      <c r="FY195">
        <v>1</v>
      </c>
      <c r="FZ195">
        <v>0.05</v>
      </c>
      <c r="GA195">
        <v>0.15</v>
      </c>
      <c r="GB195">
        <v>-5.029487301474727</v>
      </c>
      <c r="GC195">
        <v>-0.02604548314837409</v>
      </c>
      <c r="GD195">
        <v>34.48703458359134</v>
      </c>
      <c r="GE195">
        <v>1</v>
      </c>
      <c r="GF195">
        <v>0.9670549621830693</v>
      </c>
      <c r="GG195">
        <v>0.003227234272846371</v>
      </c>
      <c r="GH195">
        <v>0.6653962839109074</v>
      </c>
      <c r="GI195">
        <v>1</v>
      </c>
      <c r="GJ195">
        <v>2</v>
      </c>
      <c r="GK195">
        <v>2</v>
      </c>
      <c r="GL195" t="s">
        <v>432</v>
      </c>
      <c r="GM195">
        <v>3.10214</v>
      </c>
      <c r="GN195">
        <v>2.75832</v>
      </c>
      <c r="GO195">
        <v>0.14243</v>
      </c>
      <c r="GP195">
        <v>0.1465</v>
      </c>
      <c r="GQ195">
        <v>0.0930025</v>
      </c>
      <c r="GR195">
        <v>0.08833729999999999</v>
      </c>
      <c r="GS195">
        <v>21914.9</v>
      </c>
      <c r="GT195">
        <v>21457.5</v>
      </c>
      <c r="GU195">
        <v>26114.5</v>
      </c>
      <c r="GV195">
        <v>25496.9</v>
      </c>
      <c r="GW195">
        <v>38023.3</v>
      </c>
      <c r="GX195">
        <v>35220</v>
      </c>
      <c r="GY195">
        <v>45667.8</v>
      </c>
      <c r="GZ195">
        <v>41793.4</v>
      </c>
      <c r="HA195">
        <v>1.83805</v>
      </c>
      <c r="HB195">
        <v>1.73527</v>
      </c>
      <c r="HC195">
        <v>0.0122562</v>
      </c>
      <c r="HD195">
        <v>0</v>
      </c>
      <c r="HE195">
        <v>27.7787</v>
      </c>
      <c r="HF195">
        <v>999.9</v>
      </c>
      <c r="HG195">
        <v>34.9</v>
      </c>
      <c r="HH195">
        <v>41.3</v>
      </c>
      <c r="HI195">
        <v>30.7319</v>
      </c>
      <c r="HJ195">
        <v>61.8176</v>
      </c>
      <c r="HK195">
        <v>27.3798</v>
      </c>
      <c r="HL195">
        <v>1</v>
      </c>
      <c r="HM195">
        <v>0.534014</v>
      </c>
      <c r="HN195">
        <v>3.95385</v>
      </c>
      <c r="HO195">
        <v>20.2628</v>
      </c>
      <c r="HP195">
        <v>5.2128</v>
      </c>
      <c r="HQ195">
        <v>11.9857</v>
      </c>
      <c r="HR195">
        <v>4.96395</v>
      </c>
      <c r="HS195">
        <v>3.27445</v>
      </c>
      <c r="HT195">
        <v>9999</v>
      </c>
      <c r="HU195">
        <v>9999</v>
      </c>
      <c r="HV195">
        <v>9999</v>
      </c>
      <c r="HW195">
        <v>63.1</v>
      </c>
      <c r="HX195">
        <v>1.86401</v>
      </c>
      <c r="HY195">
        <v>1.8602</v>
      </c>
      <c r="HZ195">
        <v>1.85852</v>
      </c>
      <c r="IA195">
        <v>1.85989</v>
      </c>
      <c r="IB195">
        <v>1.85988</v>
      </c>
      <c r="IC195">
        <v>1.85843</v>
      </c>
      <c r="ID195">
        <v>1.8575</v>
      </c>
      <c r="IE195">
        <v>1.85242</v>
      </c>
      <c r="IF195">
        <v>0</v>
      </c>
      <c r="IG195">
        <v>0</v>
      </c>
      <c r="IH195">
        <v>0</v>
      </c>
      <c r="II195">
        <v>0</v>
      </c>
      <c r="IJ195" t="s">
        <v>433</v>
      </c>
      <c r="IK195" t="s">
        <v>434</v>
      </c>
      <c r="IL195" t="s">
        <v>435</v>
      </c>
      <c r="IM195" t="s">
        <v>435</v>
      </c>
      <c r="IN195" t="s">
        <v>435</v>
      </c>
      <c r="IO195" t="s">
        <v>435</v>
      </c>
      <c r="IP195">
        <v>0</v>
      </c>
      <c r="IQ195">
        <v>100</v>
      </c>
      <c r="IR195">
        <v>100</v>
      </c>
      <c r="IS195">
        <v>-1.722</v>
      </c>
      <c r="IT195">
        <v>-0.4192</v>
      </c>
      <c r="IU195">
        <v>-0.978965299820194</v>
      </c>
      <c r="IV195">
        <v>-0.0009990091014681097</v>
      </c>
      <c r="IW195">
        <v>2.104149348677739E-07</v>
      </c>
      <c r="IX195">
        <v>-7.744919442628664E-11</v>
      </c>
      <c r="IY195">
        <v>-0.2997322961878402</v>
      </c>
      <c r="IZ195">
        <v>-0.02716134682049196</v>
      </c>
      <c r="JA195">
        <v>0.00140419417660109</v>
      </c>
      <c r="JB195">
        <v>-1.682636133130545E-05</v>
      </c>
      <c r="JC195">
        <v>3</v>
      </c>
      <c r="JD195">
        <v>2001</v>
      </c>
      <c r="JE195">
        <v>1</v>
      </c>
      <c r="JF195">
        <v>25</v>
      </c>
      <c r="JG195">
        <v>-1199.9</v>
      </c>
      <c r="JH195">
        <v>-1200.2</v>
      </c>
      <c r="JI195">
        <v>2.10815</v>
      </c>
      <c r="JJ195">
        <v>2.65869</v>
      </c>
      <c r="JK195">
        <v>1.49658</v>
      </c>
      <c r="JL195">
        <v>2.38647</v>
      </c>
      <c r="JM195">
        <v>1.54785</v>
      </c>
      <c r="JN195">
        <v>2.36328</v>
      </c>
      <c r="JO195">
        <v>44.1677</v>
      </c>
      <c r="JP195">
        <v>13.703</v>
      </c>
      <c r="JQ195">
        <v>18</v>
      </c>
      <c r="JR195">
        <v>497.621</v>
      </c>
      <c r="JS195">
        <v>445.42</v>
      </c>
      <c r="JT195">
        <v>23.2265</v>
      </c>
      <c r="JU195">
        <v>33.6385</v>
      </c>
      <c r="JV195">
        <v>29.9993</v>
      </c>
      <c r="JW195">
        <v>33.7336</v>
      </c>
      <c r="JX195">
        <v>33.675</v>
      </c>
      <c r="JY195">
        <v>42.3141</v>
      </c>
      <c r="JZ195">
        <v>37.3984</v>
      </c>
      <c r="KA195">
        <v>0</v>
      </c>
      <c r="KB195">
        <v>23.2275</v>
      </c>
      <c r="KC195">
        <v>907.318</v>
      </c>
      <c r="KD195">
        <v>18.1093</v>
      </c>
      <c r="KE195">
        <v>99.79640000000001</v>
      </c>
      <c r="KF195">
        <v>99.4315</v>
      </c>
    </row>
    <row r="196" spans="1:292">
      <c r="A196">
        <v>176</v>
      </c>
      <c r="B196">
        <v>1686165648.1</v>
      </c>
      <c r="C196">
        <v>5282.599999904633</v>
      </c>
      <c r="D196" t="s">
        <v>786</v>
      </c>
      <c r="E196" t="s">
        <v>787</v>
      </c>
      <c r="F196">
        <v>5</v>
      </c>
      <c r="G196" t="s">
        <v>679</v>
      </c>
      <c r="H196">
        <v>1686165640.332142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K196*DK196*100.0/(AV196*EE196),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K196*DK196*100.0/(AV196*EE196),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908.5906174044723</v>
      </c>
      <c r="AJ196">
        <v>879.7197090909091</v>
      </c>
      <c r="AK196">
        <v>3.444281909920791</v>
      </c>
      <c r="AL196">
        <v>66.69682277142016</v>
      </c>
      <c r="AM196">
        <f>(AO196 - AN196 + DX196*1E3/(8.314*(DZ196+273.15)) * AQ196/DW196 * AP196) * DW196/(100*DK196) * 1000/(1000 - AO196)</f>
        <v>0</v>
      </c>
      <c r="AN196">
        <v>18.11829417797092</v>
      </c>
      <c r="AO196">
        <v>19.22690606060605</v>
      </c>
      <c r="AP196">
        <v>0.007438841125103472</v>
      </c>
      <c r="AQ196">
        <v>103.8665153416574</v>
      </c>
      <c r="AR196">
        <v>0</v>
      </c>
      <c r="AS196">
        <v>0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429</v>
      </c>
      <c r="AX196" t="s">
        <v>429</v>
      </c>
      <c r="AY196">
        <v>0</v>
      </c>
      <c r="AZ196">
        <v>0</v>
      </c>
      <c r="BA196">
        <f>1-AY196/AZ196</f>
        <v>0</v>
      </c>
      <c r="BB196">
        <v>0</v>
      </c>
      <c r="BC196" t="s">
        <v>429</v>
      </c>
      <c r="BD196" t="s">
        <v>429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429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1.65</v>
      </c>
      <c r="DL196">
        <v>0.5</v>
      </c>
      <c r="DM196" t="s">
        <v>430</v>
      </c>
      <c r="DN196">
        <v>2</v>
      </c>
      <c r="DO196" t="b">
        <v>1</v>
      </c>
      <c r="DP196">
        <v>1686165640.332142</v>
      </c>
      <c r="DQ196">
        <v>838.3466428571429</v>
      </c>
      <c r="DR196">
        <v>876.0586428571429</v>
      </c>
      <c r="DS196">
        <v>19.190225</v>
      </c>
      <c r="DT196">
        <v>18.06420357142857</v>
      </c>
      <c r="DU196">
        <v>840.0622142857144</v>
      </c>
      <c r="DV196">
        <v>19.60949285714286</v>
      </c>
      <c r="DW196">
        <v>499.9873571428571</v>
      </c>
      <c r="DX196">
        <v>90.2231</v>
      </c>
      <c r="DY196">
        <v>0.09995798214285714</v>
      </c>
      <c r="DZ196">
        <v>26.95303214285714</v>
      </c>
      <c r="EA196">
        <v>27.98758928571429</v>
      </c>
      <c r="EB196">
        <v>999.9000000000002</v>
      </c>
      <c r="EC196">
        <v>0</v>
      </c>
      <c r="ED196">
        <v>0</v>
      </c>
      <c r="EE196">
        <v>10013.65464285714</v>
      </c>
      <c r="EF196">
        <v>0</v>
      </c>
      <c r="EG196">
        <v>1058.695607142857</v>
      </c>
      <c r="EH196">
        <v>-37.71196785714285</v>
      </c>
      <c r="EI196">
        <v>854.749607142857</v>
      </c>
      <c r="EJ196">
        <v>892.1757142857143</v>
      </c>
      <c r="EK196">
        <v>1.126021071428572</v>
      </c>
      <c r="EL196">
        <v>876.0586428571429</v>
      </c>
      <c r="EM196">
        <v>18.06420357142857</v>
      </c>
      <c r="EN196">
        <v>1.731401071428571</v>
      </c>
      <c r="EO196">
        <v>1.629808571428571</v>
      </c>
      <c r="EP196">
        <v>15.18086428571429</v>
      </c>
      <c r="EQ196">
        <v>14.24351428571429</v>
      </c>
      <c r="ER196">
        <v>2000.0075</v>
      </c>
      <c r="ES196">
        <v>0.9799990357142858</v>
      </c>
      <c r="ET196">
        <v>0.02000066428571429</v>
      </c>
      <c r="EU196">
        <v>0</v>
      </c>
      <c r="EV196">
        <v>256.0796785714286</v>
      </c>
      <c r="EW196">
        <v>5.00078</v>
      </c>
      <c r="EX196">
        <v>8149.852857142856</v>
      </c>
      <c r="EY196">
        <v>16379.7</v>
      </c>
      <c r="EZ196">
        <v>42.64039285714285</v>
      </c>
      <c r="FA196">
        <v>43.97289285714285</v>
      </c>
      <c r="FB196">
        <v>42.944</v>
      </c>
      <c r="FC196">
        <v>43.30117857142857</v>
      </c>
      <c r="FD196">
        <v>43.44385714285714</v>
      </c>
      <c r="FE196">
        <v>1955.1075</v>
      </c>
      <c r="FF196">
        <v>39.9</v>
      </c>
      <c r="FG196">
        <v>0</v>
      </c>
      <c r="FH196">
        <v>1686165648.2</v>
      </c>
      <c r="FI196">
        <v>0</v>
      </c>
      <c r="FJ196">
        <v>87.20785203741129</v>
      </c>
      <c r="FK196">
        <v>0.9463743590822277</v>
      </c>
      <c r="FL196">
        <v>-103.0953477755521</v>
      </c>
      <c r="FM196">
        <v>28259.28051717818</v>
      </c>
      <c r="FN196">
        <v>15</v>
      </c>
      <c r="FO196">
        <v>1686237652.1</v>
      </c>
      <c r="FP196" t="s">
        <v>431</v>
      </c>
      <c r="FQ196">
        <v>1686237637.6</v>
      </c>
      <c r="FR196">
        <v>1686237652.1</v>
      </c>
      <c r="FS196">
        <v>1</v>
      </c>
      <c r="FT196">
        <v>0.184</v>
      </c>
      <c r="FU196">
        <v>-0.079</v>
      </c>
      <c r="FV196">
        <v>-1.228</v>
      </c>
      <c r="FW196">
        <v>-0.379</v>
      </c>
      <c r="FX196">
        <v>962</v>
      </c>
      <c r="FY196">
        <v>1</v>
      </c>
      <c r="FZ196">
        <v>0.05</v>
      </c>
      <c r="GA196">
        <v>0.15</v>
      </c>
      <c r="GB196">
        <v>-5.044830119916579</v>
      </c>
      <c r="GC196">
        <v>-0.02626719326279685</v>
      </c>
      <c r="GD196">
        <v>34.48622751503203</v>
      </c>
      <c r="GE196">
        <v>1</v>
      </c>
      <c r="GF196">
        <v>0.9671136919315867</v>
      </c>
      <c r="GG196">
        <v>0.003225672365567406</v>
      </c>
      <c r="GH196">
        <v>0.6652458338883595</v>
      </c>
      <c r="GI196">
        <v>1</v>
      </c>
      <c r="GJ196">
        <v>2</v>
      </c>
      <c r="GK196">
        <v>2</v>
      </c>
      <c r="GL196" t="s">
        <v>432</v>
      </c>
      <c r="GM196">
        <v>3.10199</v>
      </c>
      <c r="GN196">
        <v>2.75847</v>
      </c>
      <c r="GO196">
        <v>0.144472</v>
      </c>
      <c r="GP196">
        <v>0.148328</v>
      </c>
      <c r="GQ196">
        <v>0.09313539999999999</v>
      </c>
      <c r="GR196">
        <v>0.08836040000000001</v>
      </c>
      <c r="GS196">
        <v>21863.1</v>
      </c>
      <c r="GT196">
        <v>21411.7</v>
      </c>
      <c r="GU196">
        <v>26115</v>
      </c>
      <c r="GV196">
        <v>25497.1</v>
      </c>
      <c r="GW196">
        <v>38018.4</v>
      </c>
      <c r="GX196">
        <v>35219.7</v>
      </c>
      <c r="GY196">
        <v>45668.4</v>
      </c>
      <c r="GZ196">
        <v>41793.9</v>
      </c>
      <c r="HA196">
        <v>1.83792</v>
      </c>
      <c r="HB196">
        <v>1.73577</v>
      </c>
      <c r="HC196">
        <v>0.0137463</v>
      </c>
      <c r="HD196">
        <v>0</v>
      </c>
      <c r="HE196">
        <v>27.7715</v>
      </c>
      <c r="HF196">
        <v>999.9</v>
      </c>
      <c r="HG196">
        <v>34.9</v>
      </c>
      <c r="HH196">
        <v>41.3</v>
      </c>
      <c r="HI196">
        <v>30.7301</v>
      </c>
      <c r="HJ196">
        <v>61.9676</v>
      </c>
      <c r="HK196">
        <v>27.5</v>
      </c>
      <c r="HL196">
        <v>1</v>
      </c>
      <c r="HM196">
        <v>0.533181</v>
      </c>
      <c r="HN196">
        <v>3.96269</v>
      </c>
      <c r="HO196">
        <v>20.2619</v>
      </c>
      <c r="HP196">
        <v>5.21055</v>
      </c>
      <c r="HQ196">
        <v>11.9851</v>
      </c>
      <c r="HR196">
        <v>4.9632</v>
      </c>
      <c r="HS196">
        <v>3.2741</v>
      </c>
      <c r="HT196">
        <v>9999</v>
      </c>
      <c r="HU196">
        <v>9999</v>
      </c>
      <c r="HV196">
        <v>9999</v>
      </c>
      <c r="HW196">
        <v>63.1</v>
      </c>
      <c r="HX196">
        <v>1.864</v>
      </c>
      <c r="HY196">
        <v>1.8602</v>
      </c>
      <c r="HZ196">
        <v>1.85852</v>
      </c>
      <c r="IA196">
        <v>1.85989</v>
      </c>
      <c r="IB196">
        <v>1.85987</v>
      </c>
      <c r="IC196">
        <v>1.85843</v>
      </c>
      <c r="ID196">
        <v>1.8575</v>
      </c>
      <c r="IE196">
        <v>1.85241</v>
      </c>
      <c r="IF196">
        <v>0</v>
      </c>
      <c r="IG196">
        <v>0</v>
      </c>
      <c r="IH196">
        <v>0</v>
      </c>
      <c r="II196">
        <v>0</v>
      </c>
      <c r="IJ196" t="s">
        <v>433</v>
      </c>
      <c r="IK196" t="s">
        <v>434</v>
      </c>
      <c r="IL196" t="s">
        <v>435</v>
      </c>
      <c r="IM196" t="s">
        <v>435</v>
      </c>
      <c r="IN196" t="s">
        <v>435</v>
      </c>
      <c r="IO196" t="s">
        <v>435</v>
      </c>
      <c r="IP196">
        <v>0</v>
      </c>
      <c r="IQ196">
        <v>100</v>
      </c>
      <c r="IR196">
        <v>100</v>
      </c>
      <c r="IS196">
        <v>-1.737</v>
      </c>
      <c r="IT196">
        <v>-0.419</v>
      </c>
      <c r="IU196">
        <v>-0.978965299820194</v>
      </c>
      <c r="IV196">
        <v>-0.0009990091014681097</v>
      </c>
      <c r="IW196">
        <v>2.104149348677739E-07</v>
      </c>
      <c r="IX196">
        <v>-7.744919442628664E-11</v>
      </c>
      <c r="IY196">
        <v>-0.2997322961878402</v>
      </c>
      <c r="IZ196">
        <v>-0.02716134682049196</v>
      </c>
      <c r="JA196">
        <v>0.00140419417660109</v>
      </c>
      <c r="JB196">
        <v>-1.682636133130545E-05</v>
      </c>
      <c r="JC196">
        <v>3</v>
      </c>
      <c r="JD196">
        <v>2001</v>
      </c>
      <c r="JE196">
        <v>1</v>
      </c>
      <c r="JF196">
        <v>25</v>
      </c>
      <c r="JG196">
        <v>-1199.8</v>
      </c>
      <c r="JH196">
        <v>-1200.1</v>
      </c>
      <c r="JI196">
        <v>2.14233</v>
      </c>
      <c r="JJ196">
        <v>2.65869</v>
      </c>
      <c r="JK196">
        <v>1.49658</v>
      </c>
      <c r="JL196">
        <v>2.38647</v>
      </c>
      <c r="JM196">
        <v>1.54907</v>
      </c>
      <c r="JN196">
        <v>2.40723</v>
      </c>
      <c r="JO196">
        <v>44.1677</v>
      </c>
      <c r="JP196">
        <v>13.6942</v>
      </c>
      <c r="JQ196">
        <v>18</v>
      </c>
      <c r="JR196">
        <v>497.489</v>
      </c>
      <c r="JS196">
        <v>445.683</v>
      </c>
      <c r="JT196">
        <v>23.2335</v>
      </c>
      <c r="JU196">
        <v>33.6273</v>
      </c>
      <c r="JV196">
        <v>29.9994</v>
      </c>
      <c r="JW196">
        <v>33.7259</v>
      </c>
      <c r="JX196">
        <v>33.6675</v>
      </c>
      <c r="JY196">
        <v>43.0411</v>
      </c>
      <c r="JZ196">
        <v>37.3984</v>
      </c>
      <c r="KA196">
        <v>0</v>
      </c>
      <c r="KB196">
        <v>23.2369</v>
      </c>
      <c r="KC196">
        <v>920.776</v>
      </c>
      <c r="KD196">
        <v>18.1031</v>
      </c>
      <c r="KE196">
        <v>99.7978</v>
      </c>
      <c r="KF196">
        <v>99.4327</v>
      </c>
    </row>
    <row r="197" spans="1:292">
      <c r="A197">
        <v>177</v>
      </c>
      <c r="B197">
        <v>1686165653.1</v>
      </c>
      <c r="C197">
        <v>5287.599999904633</v>
      </c>
      <c r="D197" t="s">
        <v>788</v>
      </c>
      <c r="E197" t="s">
        <v>789</v>
      </c>
      <c r="F197">
        <v>5</v>
      </c>
      <c r="G197" t="s">
        <v>679</v>
      </c>
      <c r="H197">
        <v>1686165645.618518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K197*DK197*100.0/(AV197*EE197),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K197*DK197*100.0/(AV197*EE197),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924.7792623991141</v>
      </c>
      <c r="AJ197">
        <v>896.2767151515151</v>
      </c>
      <c r="AK197">
        <v>3.317777122629624</v>
      </c>
      <c r="AL197">
        <v>66.69682277142016</v>
      </c>
      <c r="AM197">
        <f>(AO197 - AN197 + DX197*1E3/(8.314*(DZ197+273.15)) * AQ197/DW197 * AP197) * DW197/(100*DK197) * 1000/(1000 - AO197)</f>
        <v>0</v>
      </c>
      <c r="AN197">
        <v>18.11679237776918</v>
      </c>
      <c r="AO197">
        <v>19.24353393939393</v>
      </c>
      <c r="AP197">
        <v>0.001415635797053071</v>
      </c>
      <c r="AQ197">
        <v>103.8665153416574</v>
      </c>
      <c r="AR197">
        <v>0</v>
      </c>
      <c r="AS197">
        <v>0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429</v>
      </c>
      <c r="AX197" t="s">
        <v>429</v>
      </c>
      <c r="AY197">
        <v>0</v>
      </c>
      <c r="AZ197">
        <v>0</v>
      </c>
      <c r="BA197">
        <f>1-AY197/AZ197</f>
        <v>0</v>
      </c>
      <c r="BB197">
        <v>0</v>
      </c>
      <c r="BC197" t="s">
        <v>429</v>
      </c>
      <c r="BD197" t="s">
        <v>429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429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1.65</v>
      </c>
      <c r="DL197">
        <v>0.5</v>
      </c>
      <c r="DM197" t="s">
        <v>430</v>
      </c>
      <c r="DN197">
        <v>2</v>
      </c>
      <c r="DO197" t="b">
        <v>1</v>
      </c>
      <c r="DP197">
        <v>1686165645.618518</v>
      </c>
      <c r="DQ197">
        <v>856.0207777777777</v>
      </c>
      <c r="DR197">
        <v>893.5897777777777</v>
      </c>
      <c r="DS197">
        <v>19.211</v>
      </c>
      <c r="DT197">
        <v>18.10165185185186</v>
      </c>
      <c r="DU197">
        <v>857.7507777777778</v>
      </c>
      <c r="DV197">
        <v>19.63008888888889</v>
      </c>
      <c r="DW197">
        <v>499.982074074074</v>
      </c>
      <c r="DX197">
        <v>90.2224111111111</v>
      </c>
      <c r="DY197">
        <v>0.09998076296296296</v>
      </c>
      <c r="DZ197">
        <v>26.95974074074074</v>
      </c>
      <c r="EA197">
        <v>27.98965555555555</v>
      </c>
      <c r="EB197">
        <v>999.9000000000001</v>
      </c>
      <c r="EC197">
        <v>0</v>
      </c>
      <c r="ED197">
        <v>0</v>
      </c>
      <c r="EE197">
        <v>10002.37962962963</v>
      </c>
      <c r="EF197">
        <v>0</v>
      </c>
      <c r="EG197">
        <v>1059.447222222222</v>
      </c>
      <c r="EH197">
        <v>-37.56891851851852</v>
      </c>
      <c r="EI197">
        <v>872.7881851851853</v>
      </c>
      <c r="EJ197">
        <v>910.0635925925926</v>
      </c>
      <c r="EK197">
        <v>1.109352222222222</v>
      </c>
      <c r="EL197">
        <v>893.5897777777777</v>
      </c>
      <c r="EM197">
        <v>18.10165185185186</v>
      </c>
      <c r="EN197">
        <v>1.733262592592592</v>
      </c>
      <c r="EO197">
        <v>1.633173703703704</v>
      </c>
      <c r="EP197">
        <v>15.19757037037037</v>
      </c>
      <c r="EQ197">
        <v>14.27540740740741</v>
      </c>
      <c r="ER197">
        <v>1999.982962962963</v>
      </c>
      <c r="ES197">
        <v>0.9799987777777779</v>
      </c>
      <c r="ET197">
        <v>0.02000091851851852</v>
      </c>
      <c r="EU197">
        <v>0</v>
      </c>
      <c r="EV197">
        <v>256.059</v>
      </c>
      <c r="EW197">
        <v>5.00078</v>
      </c>
      <c r="EX197">
        <v>8086.010370370369</v>
      </c>
      <c r="EY197">
        <v>16379.5</v>
      </c>
      <c r="EZ197">
        <v>42.63162962962962</v>
      </c>
      <c r="FA197">
        <v>43.96033333333332</v>
      </c>
      <c r="FB197">
        <v>42.95814814814815</v>
      </c>
      <c r="FC197">
        <v>43.28677777777776</v>
      </c>
      <c r="FD197">
        <v>43.42329629629629</v>
      </c>
      <c r="FE197">
        <v>1955.082962962963</v>
      </c>
      <c r="FF197">
        <v>39.9</v>
      </c>
      <c r="FG197">
        <v>0</v>
      </c>
      <c r="FH197">
        <v>1686165653.6</v>
      </c>
      <c r="FI197">
        <v>0</v>
      </c>
      <c r="FJ197">
        <v>87.27923906793197</v>
      </c>
      <c r="FK197">
        <v>0.9468947186646678</v>
      </c>
      <c r="FL197">
        <v>-103.1666484161067</v>
      </c>
      <c r="FM197">
        <v>28250.67520172884</v>
      </c>
      <c r="FN197">
        <v>15</v>
      </c>
      <c r="FO197">
        <v>1686237652.1</v>
      </c>
      <c r="FP197" t="s">
        <v>431</v>
      </c>
      <c r="FQ197">
        <v>1686237637.6</v>
      </c>
      <c r="FR197">
        <v>1686237652.1</v>
      </c>
      <c r="FS197">
        <v>1</v>
      </c>
      <c r="FT197">
        <v>0.184</v>
      </c>
      <c r="FU197">
        <v>-0.079</v>
      </c>
      <c r="FV197">
        <v>-1.228</v>
      </c>
      <c r="FW197">
        <v>-0.379</v>
      </c>
      <c r="FX197">
        <v>962</v>
      </c>
      <c r="FY197">
        <v>1</v>
      </c>
      <c r="FZ197">
        <v>0.05</v>
      </c>
      <c r="GA197">
        <v>0.15</v>
      </c>
      <c r="GB197">
        <v>-5.057394397493458</v>
      </c>
      <c r="GC197">
        <v>-0.02644836389784185</v>
      </c>
      <c r="GD197">
        <v>34.48535066646076</v>
      </c>
      <c r="GE197">
        <v>1</v>
      </c>
      <c r="GF197">
        <v>0.9671737326721516</v>
      </c>
      <c r="GG197">
        <v>0.00322454637645643</v>
      </c>
      <c r="GH197">
        <v>0.6651228479301629</v>
      </c>
      <c r="GI197">
        <v>1</v>
      </c>
      <c r="GJ197">
        <v>2</v>
      </c>
      <c r="GK197">
        <v>2</v>
      </c>
      <c r="GL197" t="s">
        <v>432</v>
      </c>
      <c r="GM197">
        <v>3.10191</v>
      </c>
      <c r="GN197">
        <v>2.75763</v>
      </c>
      <c r="GO197">
        <v>0.146244</v>
      </c>
      <c r="GP197">
        <v>0.150121</v>
      </c>
      <c r="GQ197">
        <v>0.09318709999999999</v>
      </c>
      <c r="GR197">
        <v>0.08835179999999999</v>
      </c>
      <c r="GS197">
        <v>21818.2</v>
      </c>
      <c r="GT197">
        <v>21367.1</v>
      </c>
      <c r="GU197">
        <v>26115.5</v>
      </c>
      <c r="GV197">
        <v>25497.7</v>
      </c>
      <c r="GW197">
        <v>38017.1</v>
      </c>
      <c r="GX197">
        <v>35220.8</v>
      </c>
      <c r="GY197">
        <v>45669.2</v>
      </c>
      <c r="GZ197">
        <v>41794.6</v>
      </c>
      <c r="HA197">
        <v>1.83827</v>
      </c>
      <c r="HB197">
        <v>1.73573</v>
      </c>
      <c r="HC197">
        <v>0.0144988</v>
      </c>
      <c r="HD197">
        <v>0</v>
      </c>
      <c r="HE197">
        <v>27.7656</v>
      </c>
      <c r="HF197">
        <v>999.9</v>
      </c>
      <c r="HG197">
        <v>34.8</v>
      </c>
      <c r="HH197">
        <v>41.3</v>
      </c>
      <c r="HI197">
        <v>30.6404</v>
      </c>
      <c r="HJ197">
        <v>62.0076</v>
      </c>
      <c r="HK197">
        <v>27.7484</v>
      </c>
      <c r="HL197">
        <v>1</v>
      </c>
      <c r="HM197">
        <v>0.532231</v>
      </c>
      <c r="HN197">
        <v>3.96349</v>
      </c>
      <c r="HO197">
        <v>20.2614</v>
      </c>
      <c r="HP197">
        <v>5.2086</v>
      </c>
      <c r="HQ197">
        <v>11.984</v>
      </c>
      <c r="HR197">
        <v>4.9629</v>
      </c>
      <c r="HS197">
        <v>3.27387</v>
      </c>
      <c r="HT197">
        <v>9999</v>
      </c>
      <c r="HU197">
        <v>9999</v>
      </c>
      <c r="HV197">
        <v>9999</v>
      </c>
      <c r="HW197">
        <v>63.1</v>
      </c>
      <c r="HX197">
        <v>1.86401</v>
      </c>
      <c r="HY197">
        <v>1.8602</v>
      </c>
      <c r="HZ197">
        <v>1.85852</v>
      </c>
      <c r="IA197">
        <v>1.85989</v>
      </c>
      <c r="IB197">
        <v>1.85987</v>
      </c>
      <c r="IC197">
        <v>1.85844</v>
      </c>
      <c r="ID197">
        <v>1.85754</v>
      </c>
      <c r="IE197">
        <v>1.85242</v>
      </c>
      <c r="IF197">
        <v>0</v>
      </c>
      <c r="IG197">
        <v>0</v>
      </c>
      <c r="IH197">
        <v>0</v>
      </c>
      <c r="II197">
        <v>0</v>
      </c>
      <c r="IJ197" t="s">
        <v>433</v>
      </c>
      <c r="IK197" t="s">
        <v>434</v>
      </c>
      <c r="IL197" t="s">
        <v>435</v>
      </c>
      <c r="IM197" t="s">
        <v>435</v>
      </c>
      <c r="IN197" t="s">
        <v>435</v>
      </c>
      <c r="IO197" t="s">
        <v>435</v>
      </c>
      <c r="IP197">
        <v>0</v>
      </c>
      <c r="IQ197">
        <v>100</v>
      </c>
      <c r="IR197">
        <v>100</v>
      </c>
      <c r="IS197">
        <v>-1.75</v>
      </c>
      <c r="IT197">
        <v>-0.4188</v>
      </c>
      <c r="IU197">
        <v>-0.978965299820194</v>
      </c>
      <c r="IV197">
        <v>-0.0009990091014681097</v>
      </c>
      <c r="IW197">
        <v>2.104149348677739E-07</v>
      </c>
      <c r="IX197">
        <v>-7.744919442628664E-11</v>
      </c>
      <c r="IY197">
        <v>-0.2997322961878402</v>
      </c>
      <c r="IZ197">
        <v>-0.02716134682049196</v>
      </c>
      <c r="JA197">
        <v>0.00140419417660109</v>
      </c>
      <c r="JB197">
        <v>-1.682636133130545E-05</v>
      </c>
      <c r="JC197">
        <v>3</v>
      </c>
      <c r="JD197">
        <v>2001</v>
      </c>
      <c r="JE197">
        <v>1</v>
      </c>
      <c r="JF197">
        <v>25</v>
      </c>
      <c r="JG197">
        <v>-1199.7</v>
      </c>
      <c r="JH197">
        <v>-1200</v>
      </c>
      <c r="JI197">
        <v>2.17529</v>
      </c>
      <c r="JJ197">
        <v>2.65137</v>
      </c>
      <c r="JK197">
        <v>1.49658</v>
      </c>
      <c r="JL197">
        <v>2.38647</v>
      </c>
      <c r="JM197">
        <v>1.54907</v>
      </c>
      <c r="JN197">
        <v>2.45239</v>
      </c>
      <c r="JO197">
        <v>44.1677</v>
      </c>
      <c r="JP197">
        <v>13.703</v>
      </c>
      <c r="JQ197">
        <v>18</v>
      </c>
      <c r="JR197">
        <v>497.65</v>
      </c>
      <c r="JS197">
        <v>445.601</v>
      </c>
      <c r="JT197">
        <v>23.2406</v>
      </c>
      <c r="JU197">
        <v>33.6172</v>
      </c>
      <c r="JV197">
        <v>29.9992</v>
      </c>
      <c r="JW197">
        <v>33.7183</v>
      </c>
      <c r="JX197">
        <v>33.66</v>
      </c>
      <c r="JY197">
        <v>43.7204</v>
      </c>
      <c r="JZ197">
        <v>37.3984</v>
      </c>
      <c r="KA197">
        <v>0</v>
      </c>
      <c r="KB197">
        <v>23.242</v>
      </c>
      <c r="KC197">
        <v>940.979</v>
      </c>
      <c r="KD197">
        <v>18.1031</v>
      </c>
      <c r="KE197">
        <v>99.7997</v>
      </c>
      <c r="KF197">
        <v>99.4345</v>
      </c>
    </row>
    <row r="198" spans="1:292">
      <c r="A198">
        <v>178</v>
      </c>
      <c r="B198">
        <v>1686165658.1</v>
      </c>
      <c r="C198">
        <v>5292.599999904633</v>
      </c>
      <c r="D198" t="s">
        <v>790</v>
      </c>
      <c r="E198" t="s">
        <v>791</v>
      </c>
      <c r="F198">
        <v>5</v>
      </c>
      <c r="G198" t="s">
        <v>679</v>
      </c>
      <c r="H198">
        <v>1686165650.332142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K198*DK198*100.0/(AV198*EE198),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K198*DK198*100.0/(AV198*EE198),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941.536216132772</v>
      </c>
      <c r="AJ198">
        <v>913.0244909090908</v>
      </c>
      <c r="AK198">
        <v>3.358910438121232</v>
      </c>
      <c r="AL198">
        <v>66.69682277142016</v>
      </c>
      <c r="AM198">
        <f>(AO198 - AN198 + DX198*1E3/(8.314*(DZ198+273.15)) * AQ198/DW198 * AP198) * DW198/(100*DK198) * 1000/(1000 - AO198)</f>
        <v>0</v>
      </c>
      <c r="AN198">
        <v>18.11140806731395</v>
      </c>
      <c r="AO198">
        <v>19.25043393939393</v>
      </c>
      <c r="AP198">
        <v>0.0002282697347743373</v>
      </c>
      <c r="AQ198">
        <v>103.8665153416574</v>
      </c>
      <c r="AR198">
        <v>0</v>
      </c>
      <c r="AS198">
        <v>0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429</v>
      </c>
      <c r="AX198" t="s">
        <v>429</v>
      </c>
      <c r="AY198">
        <v>0</v>
      </c>
      <c r="AZ198">
        <v>0</v>
      </c>
      <c r="BA198">
        <f>1-AY198/AZ198</f>
        <v>0</v>
      </c>
      <c r="BB198">
        <v>0</v>
      </c>
      <c r="BC198" t="s">
        <v>429</v>
      </c>
      <c r="BD198" t="s">
        <v>429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429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1.65</v>
      </c>
      <c r="DL198">
        <v>0.5</v>
      </c>
      <c r="DM198" t="s">
        <v>430</v>
      </c>
      <c r="DN198">
        <v>2</v>
      </c>
      <c r="DO198" t="b">
        <v>1</v>
      </c>
      <c r="DP198">
        <v>1686165650.332142</v>
      </c>
      <c r="DQ198">
        <v>871.5982857142856</v>
      </c>
      <c r="DR198">
        <v>909.1325357142858</v>
      </c>
      <c r="DS198">
        <v>19.23185357142857</v>
      </c>
      <c r="DT198">
        <v>18.11501428571428</v>
      </c>
      <c r="DU198">
        <v>873.3408214285715</v>
      </c>
      <c r="DV198">
        <v>19.65077500000001</v>
      </c>
      <c r="DW198">
        <v>499.9569285714286</v>
      </c>
      <c r="DX198">
        <v>90.22202857142858</v>
      </c>
      <c r="DY198">
        <v>0.09997682857142855</v>
      </c>
      <c r="DZ198">
        <v>26.965625</v>
      </c>
      <c r="EA198">
        <v>27.99603928571429</v>
      </c>
      <c r="EB198">
        <v>999.9000000000002</v>
      </c>
      <c r="EC198">
        <v>0</v>
      </c>
      <c r="ED198">
        <v>0</v>
      </c>
      <c r="EE198">
        <v>9990.932142857144</v>
      </c>
      <c r="EF198">
        <v>0</v>
      </c>
      <c r="EG198">
        <v>988.9140357142858</v>
      </c>
      <c r="EH198">
        <v>-37.53428571428572</v>
      </c>
      <c r="EI198">
        <v>888.6895714285716</v>
      </c>
      <c r="EJ198">
        <v>925.9052142857144</v>
      </c>
      <c r="EK198">
        <v>1.116841071428572</v>
      </c>
      <c r="EL198">
        <v>909.1325357142858</v>
      </c>
      <c r="EM198">
        <v>18.11501428571428</v>
      </c>
      <c r="EN198">
        <v>1.735136428571429</v>
      </c>
      <c r="EO198">
        <v>1.634372142857143</v>
      </c>
      <c r="EP198">
        <v>15.21438928571429</v>
      </c>
      <c r="EQ198">
        <v>14.28676071428572</v>
      </c>
      <c r="ER198">
        <v>1999.953571428572</v>
      </c>
      <c r="ES198">
        <v>0.9799986071428572</v>
      </c>
      <c r="ET198">
        <v>0.02000108928571428</v>
      </c>
      <c r="EU198">
        <v>0</v>
      </c>
      <c r="EV198">
        <v>256.0461428571428</v>
      </c>
      <c r="EW198">
        <v>5.00078</v>
      </c>
      <c r="EX198">
        <v>7923.405357142859</v>
      </c>
      <c r="EY198">
        <v>16379.24642857143</v>
      </c>
      <c r="EZ198">
        <v>42.60903571428571</v>
      </c>
      <c r="FA198">
        <v>43.94385714285714</v>
      </c>
      <c r="FB198">
        <v>42.95064285714285</v>
      </c>
      <c r="FC198">
        <v>43.24971428571428</v>
      </c>
      <c r="FD198">
        <v>43.39032142857143</v>
      </c>
      <c r="FE198">
        <v>1955.053571428571</v>
      </c>
      <c r="FF198">
        <v>39.9</v>
      </c>
      <c r="FG198">
        <v>0</v>
      </c>
      <c r="FH198">
        <v>1686165658.4</v>
      </c>
      <c r="FI198">
        <v>0</v>
      </c>
      <c r="FJ198">
        <v>87.34265233399078</v>
      </c>
      <c r="FK198">
        <v>0.9473562064493291</v>
      </c>
      <c r="FL198">
        <v>-103.2314713318848</v>
      </c>
      <c r="FM198">
        <v>28242.94169174416</v>
      </c>
      <c r="FN198">
        <v>15</v>
      </c>
      <c r="FO198">
        <v>1686237652.1</v>
      </c>
      <c r="FP198" t="s">
        <v>431</v>
      </c>
      <c r="FQ198">
        <v>1686237637.6</v>
      </c>
      <c r="FR198">
        <v>1686237652.1</v>
      </c>
      <c r="FS198">
        <v>1</v>
      </c>
      <c r="FT198">
        <v>0.184</v>
      </c>
      <c r="FU198">
        <v>-0.079</v>
      </c>
      <c r="FV198">
        <v>-1.228</v>
      </c>
      <c r="FW198">
        <v>-0.379</v>
      </c>
      <c r="FX198">
        <v>962</v>
      </c>
      <c r="FY198">
        <v>1</v>
      </c>
      <c r="FZ198">
        <v>0.05</v>
      </c>
      <c r="GA198">
        <v>0.15</v>
      </c>
      <c r="GB198">
        <v>-5.068817170038459</v>
      </c>
      <c r="GC198">
        <v>-0.02661315372613484</v>
      </c>
      <c r="GD198">
        <v>34.48467395204175</v>
      </c>
      <c r="GE198">
        <v>1</v>
      </c>
      <c r="GF198">
        <v>0.9672329184602959</v>
      </c>
      <c r="GG198">
        <v>0.003223614599280342</v>
      </c>
      <c r="GH198">
        <v>0.6650134705291826</v>
      </c>
      <c r="GI198">
        <v>1</v>
      </c>
      <c r="GJ198">
        <v>2</v>
      </c>
      <c r="GK198">
        <v>2</v>
      </c>
      <c r="GL198" t="s">
        <v>432</v>
      </c>
      <c r="GM198">
        <v>3.10207</v>
      </c>
      <c r="GN198">
        <v>2.75814</v>
      </c>
      <c r="GO198">
        <v>0.148034</v>
      </c>
      <c r="GP198">
        <v>0.151978</v>
      </c>
      <c r="GQ198">
        <v>0.0932072</v>
      </c>
      <c r="GR198">
        <v>0.0883374</v>
      </c>
      <c r="GS198">
        <v>21772.9</v>
      </c>
      <c r="GT198">
        <v>21320.7</v>
      </c>
      <c r="GU198">
        <v>26116</v>
      </c>
      <c r="GV198">
        <v>25497.9</v>
      </c>
      <c r="GW198">
        <v>38017.2</v>
      </c>
      <c r="GX198">
        <v>35221.7</v>
      </c>
      <c r="GY198">
        <v>45670.1</v>
      </c>
      <c r="GZ198">
        <v>41794.8</v>
      </c>
      <c r="HA198">
        <v>1.8385</v>
      </c>
      <c r="HB198">
        <v>1.7356</v>
      </c>
      <c r="HC198">
        <v>0.0148863</v>
      </c>
      <c r="HD198">
        <v>0</v>
      </c>
      <c r="HE198">
        <v>27.7596</v>
      </c>
      <c r="HF198">
        <v>999.9</v>
      </c>
      <c r="HG198">
        <v>34.8</v>
      </c>
      <c r="HH198">
        <v>41.3</v>
      </c>
      <c r="HI198">
        <v>30.6393</v>
      </c>
      <c r="HJ198">
        <v>62.0476</v>
      </c>
      <c r="HK198">
        <v>27.508</v>
      </c>
      <c r="HL198">
        <v>1</v>
      </c>
      <c r="HM198">
        <v>0.531839</v>
      </c>
      <c r="HN198">
        <v>4.44452</v>
      </c>
      <c r="HO198">
        <v>20.2483</v>
      </c>
      <c r="HP198">
        <v>5.2113</v>
      </c>
      <c r="HQ198">
        <v>11.9854</v>
      </c>
      <c r="HR198">
        <v>4.96345</v>
      </c>
      <c r="HS198">
        <v>3.2742</v>
      </c>
      <c r="HT198">
        <v>9999</v>
      </c>
      <c r="HU198">
        <v>9999</v>
      </c>
      <c r="HV198">
        <v>9999</v>
      </c>
      <c r="HW198">
        <v>63.1</v>
      </c>
      <c r="HX198">
        <v>1.86401</v>
      </c>
      <c r="HY198">
        <v>1.8602</v>
      </c>
      <c r="HZ198">
        <v>1.85852</v>
      </c>
      <c r="IA198">
        <v>1.85989</v>
      </c>
      <c r="IB198">
        <v>1.85986</v>
      </c>
      <c r="IC198">
        <v>1.85841</v>
      </c>
      <c r="ID198">
        <v>1.85751</v>
      </c>
      <c r="IE198">
        <v>1.85242</v>
      </c>
      <c r="IF198">
        <v>0</v>
      </c>
      <c r="IG198">
        <v>0</v>
      </c>
      <c r="IH198">
        <v>0</v>
      </c>
      <c r="II198">
        <v>0</v>
      </c>
      <c r="IJ198" t="s">
        <v>433</v>
      </c>
      <c r="IK198" t="s">
        <v>434</v>
      </c>
      <c r="IL198" t="s">
        <v>435</v>
      </c>
      <c r="IM198" t="s">
        <v>435</v>
      </c>
      <c r="IN198" t="s">
        <v>435</v>
      </c>
      <c r="IO198" t="s">
        <v>435</v>
      </c>
      <c r="IP198">
        <v>0</v>
      </c>
      <c r="IQ198">
        <v>100</v>
      </c>
      <c r="IR198">
        <v>100</v>
      </c>
      <c r="IS198">
        <v>-1.763</v>
      </c>
      <c r="IT198">
        <v>-0.4187</v>
      </c>
      <c r="IU198">
        <v>-0.978965299820194</v>
      </c>
      <c r="IV198">
        <v>-0.0009990091014681097</v>
      </c>
      <c r="IW198">
        <v>2.104149348677739E-07</v>
      </c>
      <c r="IX198">
        <v>-7.744919442628664E-11</v>
      </c>
      <c r="IY198">
        <v>-0.2997322961878402</v>
      </c>
      <c r="IZ198">
        <v>-0.02716134682049196</v>
      </c>
      <c r="JA198">
        <v>0.00140419417660109</v>
      </c>
      <c r="JB198">
        <v>-1.682636133130545E-05</v>
      </c>
      <c r="JC198">
        <v>3</v>
      </c>
      <c r="JD198">
        <v>2001</v>
      </c>
      <c r="JE198">
        <v>1</v>
      </c>
      <c r="JF198">
        <v>25</v>
      </c>
      <c r="JG198">
        <v>-1199.7</v>
      </c>
      <c r="JH198">
        <v>-1199.9</v>
      </c>
      <c r="JI198">
        <v>2.20581</v>
      </c>
      <c r="JJ198">
        <v>2.65381</v>
      </c>
      <c r="JK198">
        <v>1.49658</v>
      </c>
      <c r="JL198">
        <v>2.38647</v>
      </c>
      <c r="JM198">
        <v>1.54785</v>
      </c>
      <c r="JN198">
        <v>2.3938</v>
      </c>
      <c r="JO198">
        <v>44.1677</v>
      </c>
      <c r="JP198">
        <v>13.6767</v>
      </c>
      <c r="JQ198">
        <v>18</v>
      </c>
      <c r="JR198">
        <v>497.734</v>
      </c>
      <c r="JS198">
        <v>445.471</v>
      </c>
      <c r="JT198">
        <v>23.2293</v>
      </c>
      <c r="JU198">
        <v>33.6076</v>
      </c>
      <c r="JV198">
        <v>29.9997</v>
      </c>
      <c r="JW198">
        <v>33.7108</v>
      </c>
      <c r="JX198">
        <v>33.6525</v>
      </c>
      <c r="JY198">
        <v>44.3215</v>
      </c>
      <c r="JZ198">
        <v>37.3984</v>
      </c>
      <c r="KA198">
        <v>0</v>
      </c>
      <c r="KB198">
        <v>23.048</v>
      </c>
      <c r="KC198">
        <v>954.473</v>
      </c>
      <c r="KD198">
        <v>18.1031</v>
      </c>
      <c r="KE198">
        <v>99.80159999999999</v>
      </c>
      <c r="KF198">
        <v>99.43510000000001</v>
      </c>
    </row>
    <row r="199" spans="1:292">
      <c r="A199">
        <v>179</v>
      </c>
      <c r="B199">
        <v>1686165663.1</v>
      </c>
      <c r="C199">
        <v>5297.599999904633</v>
      </c>
      <c r="D199" t="s">
        <v>792</v>
      </c>
      <c r="E199" t="s">
        <v>793</v>
      </c>
      <c r="F199">
        <v>5</v>
      </c>
      <c r="G199" t="s">
        <v>679</v>
      </c>
      <c r="H199">
        <v>1686165655.6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K199*DK199*100.0/(AV199*EE199),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K199*DK199*100.0/(AV199*EE199),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959.2859499598121</v>
      </c>
      <c r="AJ199">
        <v>930.0126848484846</v>
      </c>
      <c r="AK199">
        <v>3.390041063081222</v>
      </c>
      <c r="AL199">
        <v>66.69682277142016</v>
      </c>
      <c r="AM199">
        <f>(AO199 - AN199 + DX199*1E3/(8.314*(DZ199+273.15)) * AQ199/DW199 * AP199) * DW199/(100*DK199) * 1000/(1000 - AO199)</f>
        <v>0</v>
      </c>
      <c r="AN199">
        <v>18.10567559517285</v>
      </c>
      <c r="AO199">
        <v>19.2453909090909</v>
      </c>
      <c r="AP199">
        <v>-0.0001618721518009543</v>
      </c>
      <c r="AQ199">
        <v>103.8665153416574</v>
      </c>
      <c r="AR199">
        <v>0</v>
      </c>
      <c r="AS199">
        <v>0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429</v>
      </c>
      <c r="AX199" t="s">
        <v>429</v>
      </c>
      <c r="AY199">
        <v>0</v>
      </c>
      <c r="AZ199">
        <v>0</v>
      </c>
      <c r="BA199">
        <f>1-AY199/AZ199</f>
        <v>0</v>
      </c>
      <c r="BB199">
        <v>0</v>
      </c>
      <c r="BC199" t="s">
        <v>429</v>
      </c>
      <c r="BD199" t="s">
        <v>429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429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1.65</v>
      </c>
      <c r="DL199">
        <v>0.5</v>
      </c>
      <c r="DM199" t="s">
        <v>430</v>
      </c>
      <c r="DN199">
        <v>2</v>
      </c>
      <c r="DO199" t="b">
        <v>1</v>
      </c>
      <c r="DP199">
        <v>1686165655.6</v>
      </c>
      <c r="DQ199">
        <v>888.9355925925926</v>
      </c>
      <c r="DR199">
        <v>926.6857777777778</v>
      </c>
      <c r="DS199">
        <v>19.24475555555555</v>
      </c>
      <c r="DT199">
        <v>18.11151481481481</v>
      </c>
      <c r="DU199">
        <v>890.6921481481481</v>
      </c>
      <c r="DV199">
        <v>19.66356296296296</v>
      </c>
      <c r="DW199">
        <v>499.9749999999999</v>
      </c>
      <c r="DX199">
        <v>90.22195185185186</v>
      </c>
      <c r="DY199">
        <v>0.09995568148148148</v>
      </c>
      <c r="DZ199">
        <v>26.97110740740741</v>
      </c>
      <c r="EA199">
        <v>27.99996666666667</v>
      </c>
      <c r="EB199">
        <v>999.9000000000001</v>
      </c>
      <c r="EC199">
        <v>0</v>
      </c>
      <c r="ED199">
        <v>0</v>
      </c>
      <c r="EE199">
        <v>9993.397777777778</v>
      </c>
      <c r="EF199">
        <v>0</v>
      </c>
      <c r="EG199">
        <v>898.5090740740741</v>
      </c>
      <c r="EH199">
        <v>-37.75017037037037</v>
      </c>
      <c r="EI199">
        <v>906.3785925925926</v>
      </c>
      <c r="EJ199">
        <v>943.778925925926</v>
      </c>
      <c r="EK199">
        <v>1.133241481481482</v>
      </c>
      <c r="EL199">
        <v>926.6857777777778</v>
      </c>
      <c r="EM199">
        <v>18.11151481481481</v>
      </c>
      <c r="EN199">
        <v>1.73629962962963</v>
      </c>
      <c r="EO199">
        <v>1.634055185185185</v>
      </c>
      <c r="EP199">
        <v>15.22481481481482</v>
      </c>
      <c r="EQ199">
        <v>14.28376666666667</v>
      </c>
      <c r="ER199">
        <v>1999.989259259259</v>
      </c>
      <c r="ES199">
        <v>0.9799990000000001</v>
      </c>
      <c r="ET199">
        <v>0.02000069629629629</v>
      </c>
      <c r="EU199">
        <v>0</v>
      </c>
      <c r="EV199">
        <v>256.0328518518519</v>
      </c>
      <c r="EW199">
        <v>5.00078</v>
      </c>
      <c r="EX199">
        <v>7780.905925925927</v>
      </c>
      <c r="EY199">
        <v>16379.54074074074</v>
      </c>
      <c r="EZ199">
        <v>42.59925925925926</v>
      </c>
      <c r="FA199">
        <v>43.92559259259259</v>
      </c>
      <c r="FB199">
        <v>42.89333333333333</v>
      </c>
      <c r="FC199">
        <v>43.23814814814814</v>
      </c>
      <c r="FD199">
        <v>43.39559259259259</v>
      </c>
      <c r="FE199">
        <v>1955.08925925926</v>
      </c>
      <c r="FF199">
        <v>39.9</v>
      </c>
      <c r="FG199">
        <v>0</v>
      </c>
      <c r="FH199">
        <v>1686165663.2</v>
      </c>
      <c r="FI199">
        <v>0</v>
      </c>
      <c r="FJ199">
        <v>87.40599233874752</v>
      </c>
      <c r="FK199">
        <v>0.947816105748594</v>
      </c>
      <c r="FL199">
        <v>-103.2956042154516</v>
      </c>
      <c r="FM199">
        <v>28235.24495606047</v>
      </c>
      <c r="FN199">
        <v>15</v>
      </c>
      <c r="FO199">
        <v>1686237652.1</v>
      </c>
      <c r="FP199" t="s">
        <v>431</v>
      </c>
      <c r="FQ199">
        <v>1686237637.6</v>
      </c>
      <c r="FR199">
        <v>1686237652.1</v>
      </c>
      <c r="FS199">
        <v>1</v>
      </c>
      <c r="FT199">
        <v>0.184</v>
      </c>
      <c r="FU199">
        <v>-0.079</v>
      </c>
      <c r="FV199">
        <v>-1.228</v>
      </c>
      <c r="FW199">
        <v>-0.379</v>
      </c>
      <c r="FX199">
        <v>962</v>
      </c>
      <c r="FY199">
        <v>1</v>
      </c>
      <c r="FZ199">
        <v>0.05</v>
      </c>
      <c r="GA199">
        <v>0.15</v>
      </c>
      <c r="GB199">
        <v>-5.080480713439171</v>
      </c>
      <c r="GC199">
        <v>-0.02678166709488599</v>
      </c>
      <c r="GD199">
        <v>34.48423031076282</v>
      </c>
      <c r="GE199">
        <v>1</v>
      </c>
      <c r="GF199">
        <v>0.9672942491551889</v>
      </c>
      <c r="GG199">
        <v>0.003222717019077851</v>
      </c>
      <c r="GH199">
        <v>0.6649047089814645</v>
      </c>
      <c r="GI199">
        <v>1</v>
      </c>
      <c r="GJ199">
        <v>2</v>
      </c>
      <c r="GK199">
        <v>2</v>
      </c>
      <c r="GL199" t="s">
        <v>432</v>
      </c>
      <c r="GM199">
        <v>3.102</v>
      </c>
      <c r="GN199">
        <v>2.75809</v>
      </c>
      <c r="GO199">
        <v>0.149818</v>
      </c>
      <c r="GP199">
        <v>0.153735</v>
      </c>
      <c r="GQ199">
        <v>0.0931927</v>
      </c>
      <c r="GR199">
        <v>0.0883322</v>
      </c>
      <c r="GS199">
        <v>21727.6</v>
      </c>
      <c r="GT199">
        <v>21276.8</v>
      </c>
      <c r="GU199">
        <v>26116.3</v>
      </c>
      <c r="GV199">
        <v>25498.3</v>
      </c>
      <c r="GW199">
        <v>38018.3</v>
      </c>
      <c r="GX199">
        <v>35222.6</v>
      </c>
      <c r="GY199">
        <v>45670.4</v>
      </c>
      <c r="GZ199">
        <v>41795.4</v>
      </c>
      <c r="HA199">
        <v>1.83838</v>
      </c>
      <c r="HB199">
        <v>1.73603</v>
      </c>
      <c r="HC199">
        <v>0.0151247</v>
      </c>
      <c r="HD199">
        <v>0</v>
      </c>
      <c r="HE199">
        <v>27.7524</v>
      </c>
      <c r="HF199">
        <v>999.9</v>
      </c>
      <c r="HG199">
        <v>34.8</v>
      </c>
      <c r="HH199">
        <v>41.3</v>
      </c>
      <c r="HI199">
        <v>30.6438</v>
      </c>
      <c r="HJ199">
        <v>61.9676</v>
      </c>
      <c r="HK199">
        <v>27.5601</v>
      </c>
      <c r="HL199">
        <v>1</v>
      </c>
      <c r="HM199">
        <v>0.534637</v>
      </c>
      <c r="HN199">
        <v>4.57061</v>
      </c>
      <c r="HO199">
        <v>20.2454</v>
      </c>
      <c r="HP199">
        <v>5.2107</v>
      </c>
      <c r="HQ199">
        <v>11.986</v>
      </c>
      <c r="HR199">
        <v>4.9634</v>
      </c>
      <c r="HS199">
        <v>3.27397</v>
      </c>
      <c r="HT199">
        <v>9999</v>
      </c>
      <c r="HU199">
        <v>9999</v>
      </c>
      <c r="HV199">
        <v>9999</v>
      </c>
      <c r="HW199">
        <v>63.1</v>
      </c>
      <c r="HX199">
        <v>1.864</v>
      </c>
      <c r="HY199">
        <v>1.8602</v>
      </c>
      <c r="HZ199">
        <v>1.85852</v>
      </c>
      <c r="IA199">
        <v>1.85989</v>
      </c>
      <c r="IB199">
        <v>1.85984</v>
      </c>
      <c r="IC199">
        <v>1.85843</v>
      </c>
      <c r="ID199">
        <v>1.85748</v>
      </c>
      <c r="IE199">
        <v>1.85241</v>
      </c>
      <c r="IF199">
        <v>0</v>
      </c>
      <c r="IG199">
        <v>0</v>
      </c>
      <c r="IH199">
        <v>0</v>
      </c>
      <c r="II199">
        <v>0</v>
      </c>
      <c r="IJ199" t="s">
        <v>433</v>
      </c>
      <c r="IK199" t="s">
        <v>434</v>
      </c>
      <c r="IL199" t="s">
        <v>435</v>
      </c>
      <c r="IM199" t="s">
        <v>435</v>
      </c>
      <c r="IN199" t="s">
        <v>435</v>
      </c>
      <c r="IO199" t="s">
        <v>435</v>
      </c>
      <c r="IP199">
        <v>0</v>
      </c>
      <c r="IQ199">
        <v>100</v>
      </c>
      <c r="IR199">
        <v>100</v>
      </c>
      <c r="IS199">
        <v>-1.777</v>
      </c>
      <c r="IT199">
        <v>-0.4188</v>
      </c>
      <c r="IU199">
        <v>-0.978965299820194</v>
      </c>
      <c r="IV199">
        <v>-0.0009990091014681097</v>
      </c>
      <c r="IW199">
        <v>2.104149348677739E-07</v>
      </c>
      <c r="IX199">
        <v>-7.744919442628664E-11</v>
      </c>
      <c r="IY199">
        <v>-0.2997322961878402</v>
      </c>
      <c r="IZ199">
        <v>-0.02716134682049196</v>
      </c>
      <c r="JA199">
        <v>0.00140419417660109</v>
      </c>
      <c r="JB199">
        <v>-1.682636133130545E-05</v>
      </c>
      <c r="JC199">
        <v>3</v>
      </c>
      <c r="JD199">
        <v>2001</v>
      </c>
      <c r="JE199">
        <v>1</v>
      </c>
      <c r="JF199">
        <v>25</v>
      </c>
      <c r="JG199">
        <v>-1199.6</v>
      </c>
      <c r="JH199">
        <v>-1199.8</v>
      </c>
      <c r="JI199">
        <v>2.23267</v>
      </c>
      <c r="JJ199">
        <v>2.65747</v>
      </c>
      <c r="JK199">
        <v>1.49658</v>
      </c>
      <c r="JL199">
        <v>2.38647</v>
      </c>
      <c r="JM199">
        <v>1.54907</v>
      </c>
      <c r="JN199">
        <v>2.40234</v>
      </c>
      <c r="JO199">
        <v>44.1677</v>
      </c>
      <c r="JP199">
        <v>13.6855</v>
      </c>
      <c r="JQ199">
        <v>18</v>
      </c>
      <c r="JR199">
        <v>497.603</v>
      </c>
      <c r="JS199">
        <v>445.686</v>
      </c>
      <c r="JT199">
        <v>23.0746</v>
      </c>
      <c r="JU199">
        <v>33.5978</v>
      </c>
      <c r="JV199">
        <v>30.0013</v>
      </c>
      <c r="JW199">
        <v>33.7033</v>
      </c>
      <c r="JX199">
        <v>33.6451</v>
      </c>
      <c r="JY199">
        <v>44.9922</v>
      </c>
      <c r="JZ199">
        <v>37.3984</v>
      </c>
      <c r="KA199">
        <v>0</v>
      </c>
      <c r="KB199">
        <v>23.0441</v>
      </c>
      <c r="KC199">
        <v>974.852</v>
      </c>
      <c r="KD199">
        <v>18.1031</v>
      </c>
      <c r="KE199">
        <v>99.80249999999999</v>
      </c>
      <c r="KF199">
        <v>99.4365</v>
      </c>
    </row>
    <row r="200" spans="1:292">
      <c r="A200">
        <v>180</v>
      </c>
      <c r="B200">
        <v>1686165668.1</v>
      </c>
      <c r="C200">
        <v>5302.599999904633</v>
      </c>
      <c r="D200" t="s">
        <v>794</v>
      </c>
      <c r="E200" t="s">
        <v>795</v>
      </c>
      <c r="F200">
        <v>5</v>
      </c>
      <c r="G200" t="s">
        <v>679</v>
      </c>
      <c r="H200">
        <v>1686165660.314285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K200*DK200*100.0/(AV200*EE200),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K200*DK200*100.0/(AV200*EE200),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976.1627738336431</v>
      </c>
      <c r="AJ200">
        <v>947.0414424242425</v>
      </c>
      <c r="AK200">
        <v>3.398590619536056</v>
      </c>
      <c r="AL200">
        <v>66.69682277142016</v>
      </c>
      <c r="AM200">
        <f>(AO200 - AN200 + DX200*1E3/(8.314*(DZ200+273.15)) * AQ200/DW200 * AP200) * DW200/(100*DK200) * 1000/(1000 - AO200)</f>
        <v>0</v>
      </c>
      <c r="AN200">
        <v>18.10474870788977</v>
      </c>
      <c r="AO200">
        <v>19.24042</v>
      </c>
      <c r="AP200">
        <v>-0.000108079530888086</v>
      </c>
      <c r="AQ200">
        <v>103.8665153416574</v>
      </c>
      <c r="AR200">
        <v>0</v>
      </c>
      <c r="AS200">
        <v>0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429</v>
      </c>
      <c r="AX200" t="s">
        <v>429</v>
      </c>
      <c r="AY200">
        <v>0</v>
      </c>
      <c r="AZ200">
        <v>0</v>
      </c>
      <c r="BA200">
        <f>1-AY200/AZ200</f>
        <v>0</v>
      </c>
      <c r="BB200">
        <v>0</v>
      </c>
      <c r="BC200" t="s">
        <v>429</v>
      </c>
      <c r="BD200" t="s">
        <v>429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429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1.65</v>
      </c>
      <c r="DL200">
        <v>0.5</v>
      </c>
      <c r="DM200" t="s">
        <v>430</v>
      </c>
      <c r="DN200">
        <v>2</v>
      </c>
      <c r="DO200" t="b">
        <v>1</v>
      </c>
      <c r="DP200">
        <v>1686165660.314285</v>
      </c>
      <c r="DQ200">
        <v>904.5462857142857</v>
      </c>
      <c r="DR200">
        <v>942.5882857142857</v>
      </c>
      <c r="DS200">
        <v>19.24621071428572</v>
      </c>
      <c r="DT200">
        <v>18.10781071428572</v>
      </c>
      <c r="DU200">
        <v>906.3154285714287</v>
      </c>
      <c r="DV200">
        <v>19.66501071428572</v>
      </c>
      <c r="DW200">
        <v>499.9878928571429</v>
      </c>
      <c r="DX200">
        <v>90.22175357142858</v>
      </c>
      <c r="DY200">
        <v>0.09991194642857142</v>
      </c>
      <c r="DZ200">
        <v>26.97104285714286</v>
      </c>
      <c r="EA200">
        <v>28.00371785714286</v>
      </c>
      <c r="EB200">
        <v>999.9000000000002</v>
      </c>
      <c r="EC200">
        <v>0</v>
      </c>
      <c r="ED200">
        <v>0</v>
      </c>
      <c r="EE200">
        <v>10007.165</v>
      </c>
      <c r="EF200">
        <v>0</v>
      </c>
      <c r="EG200">
        <v>834.70525</v>
      </c>
      <c r="EH200">
        <v>-38.04206071428571</v>
      </c>
      <c r="EI200">
        <v>922.2968928571428</v>
      </c>
      <c r="EJ200">
        <v>959.9712857142858</v>
      </c>
      <c r="EK200">
        <v>1.138395714285714</v>
      </c>
      <c r="EL200">
        <v>942.5882857142857</v>
      </c>
      <c r="EM200">
        <v>18.10781071428572</v>
      </c>
      <c r="EN200">
        <v>1.736426785714286</v>
      </c>
      <c r="EO200">
        <v>1.633718214285714</v>
      </c>
      <c r="EP200">
        <v>15.22595357142857</v>
      </c>
      <c r="EQ200">
        <v>14.280575</v>
      </c>
      <c r="ER200">
        <v>1999.973928571429</v>
      </c>
      <c r="ES200">
        <v>0.9799988214285715</v>
      </c>
      <c r="ET200">
        <v>0.02000087857142857</v>
      </c>
      <c r="EU200">
        <v>0</v>
      </c>
      <c r="EV200">
        <v>256.0512142857143</v>
      </c>
      <c r="EW200">
        <v>5.00078</v>
      </c>
      <c r="EX200">
        <v>7667.764642857142</v>
      </c>
      <c r="EY200">
        <v>16379.41785714285</v>
      </c>
      <c r="EZ200">
        <v>42.56671428571428</v>
      </c>
      <c r="FA200">
        <v>43.906</v>
      </c>
      <c r="FB200">
        <v>42.87478571428572</v>
      </c>
      <c r="FC200">
        <v>43.21857142857142</v>
      </c>
      <c r="FD200">
        <v>43.33682142857142</v>
      </c>
      <c r="FE200">
        <v>1955.073928571429</v>
      </c>
      <c r="FF200">
        <v>39.9</v>
      </c>
      <c r="FG200">
        <v>0</v>
      </c>
      <c r="FH200">
        <v>1686165668.6</v>
      </c>
      <c r="FI200">
        <v>0</v>
      </c>
      <c r="FJ200">
        <v>87.47722461639528</v>
      </c>
      <c r="FK200">
        <v>0.9483326942454297</v>
      </c>
      <c r="FL200">
        <v>-103.3689600152548</v>
      </c>
      <c r="FM200">
        <v>28226.51497508329</v>
      </c>
      <c r="FN200">
        <v>15</v>
      </c>
      <c r="FO200">
        <v>1686237652.1</v>
      </c>
      <c r="FP200" t="s">
        <v>431</v>
      </c>
      <c r="FQ200">
        <v>1686237637.6</v>
      </c>
      <c r="FR200">
        <v>1686237652.1</v>
      </c>
      <c r="FS200">
        <v>1</v>
      </c>
      <c r="FT200">
        <v>0.184</v>
      </c>
      <c r="FU200">
        <v>-0.079</v>
      </c>
      <c r="FV200">
        <v>-1.228</v>
      </c>
      <c r="FW200">
        <v>-0.379</v>
      </c>
      <c r="FX200">
        <v>962</v>
      </c>
      <c r="FY200">
        <v>1</v>
      </c>
      <c r="FZ200">
        <v>0.05</v>
      </c>
      <c r="GA200">
        <v>0.15</v>
      </c>
      <c r="GB200">
        <v>-5.096017331526743</v>
      </c>
      <c r="GC200">
        <v>-0.02700600307587249</v>
      </c>
      <c r="GD200">
        <v>34.48363124176665</v>
      </c>
      <c r="GE200">
        <v>1</v>
      </c>
      <c r="GF200">
        <v>0.9673743064645222</v>
      </c>
      <c r="GG200">
        <v>0.00322149373941877</v>
      </c>
      <c r="GH200">
        <v>0.6647593472064509</v>
      </c>
      <c r="GI200">
        <v>1</v>
      </c>
      <c r="GJ200">
        <v>2</v>
      </c>
      <c r="GK200">
        <v>2</v>
      </c>
      <c r="GL200" t="s">
        <v>432</v>
      </c>
      <c r="GM200">
        <v>3.10209</v>
      </c>
      <c r="GN200">
        <v>2.75847</v>
      </c>
      <c r="GO200">
        <v>0.151597</v>
      </c>
      <c r="GP200">
        <v>0.155497</v>
      </c>
      <c r="GQ200">
        <v>0.0931767</v>
      </c>
      <c r="GR200">
        <v>0.0883125</v>
      </c>
      <c r="GS200">
        <v>21682.5</v>
      </c>
      <c r="GT200">
        <v>21232.6</v>
      </c>
      <c r="GU200">
        <v>26116.7</v>
      </c>
      <c r="GV200">
        <v>25498.4</v>
      </c>
      <c r="GW200">
        <v>38019.9</v>
      </c>
      <c r="GX200">
        <v>35223.5</v>
      </c>
      <c r="GY200">
        <v>45671.2</v>
      </c>
      <c r="GZ200">
        <v>41795.3</v>
      </c>
      <c r="HA200">
        <v>1.83853</v>
      </c>
      <c r="HB200">
        <v>1.73605</v>
      </c>
      <c r="HC200">
        <v>0.0156313</v>
      </c>
      <c r="HD200">
        <v>0</v>
      </c>
      <c r="HE200">
        <v>27.7415</v>
      </c>
      <c r="HF200">
        <v>999.9</v>
      </c>
      <c r="HG200">
        <v>34.8</v>
      </c>
      <c r="HH200">
        <v>41.3</v>
      </c>
      <c r="HI200">
        <v>30.6434</v>
      </c>
      <c r="HJ200">
        <v>61.6176</v>
      </c>
      <c r="HK200">
        <v>27.7043</v>
      </c>
      <c r="HL200">
        <v>1</v>
      </c>
      <c r="HM200">
        <v>0.533049</v>
      </c>
      <c r="HN200">
        <v>4.37403</v>
      </c>
      <c r="HO200">
        <v>20.2515</v>
      </c>
      <c r="HP200">
        <v>5.2107</v>
      </c>
      <c r="HQ200">
        <v>11.9857</v>
      </c>
      <c r="HR200">
        <v>4.9634</v>
      </c>
      <c r="HS200">
        <v>3.27415</v>
      </c>
      <c r="HT200">
        <v>9999</v>
      </c>
      <c r="HU200">
        <v>9999</v>
      </c>
      <c r="HV200">
        <v>9999</v>
      </c>
      <c r="HW200">
        <v>63.1</v>
      </c>
      <c r="HX200">
        <v>1.86401</v>
      </c>
      <c r="HY200">
        <v>1.8602</v>
      </c>
      <c r="HZ200">
        <v>1.85852</v>
      </c>
      <c r="IA200">
        <v>1.85989</v>
      </c>
      <c r="IB200">
        <v>1.85984</v>
      </c>
      <c r="IC200">
        <v>1.85842</v>
      </c>
      <c r="ID200">
        <v>1.85748</v>
      </c>
      <c r="IE200">
        <v>1.85242</v>
      </c>
      <c r="IF200">
        <v>0</v>
      </c>
      <c r="IG200">
        <v>0</v>
      </c>
      <c r="IH200">
        <v>0</v>
      </c>
      <c r="II200">
        <v>0</v>
      </c>
      <c r="IJ200" t="s">
        <v>433</v>
      </c>
      <c r="IK200" t="s">
        <v>434</v>
      </c>
      <c r="IL200" t="s">
        <v>435</v>
      </c>
      <c r="IM200" t="s">
        <v>435</v>
      </c>
      <c r="IN200" t="s">
        <v>435</v>
      </c>
      <c r="IO200" t="s">
        <v>435</v>
      </c>
      <c r="IP200">
        <v>0</v>
      </c>
      <c r="IQ200">
        <v>100</v>
      </c>
      <c r="IR200">
        <v>100</v>
      </c>
      <c r="IS200">
        <v>-1.79</v>
      </c>
      <c r="IT200">
        <v>-0.4188</v>
      </c>
      <c r="IU200">
        <v>-0.978965299820194</v>
      </c>
      <c r="IV200">
        <v>-0.0009990091014681097</v>
      </c>
      <c r="IW200">
        <v>2.104149348677739E-07</v>
      </c>
      <c r="IX200">
        <v>-7.744919442628664E-11</v>
      </c>
      <c r="IY200">
        <v>-0.2997322961878402</v>
      </c>
      <c r="IZ200">
        <v>-0.02716134682049196</v>
      </c>
      <c r="JA200">
        <v>0.00140419417660109</v>
      </c>
      <c r="JB200">
        <v>-1.682636133130545E-05</v>
      </c>
      <c r="JC200">
        <v>3</v>
      </c>
      <c r="JD200">
        <v>2001</v>
      </c>
      <c r="JE200">
        <v>1</v>
      </c>
      <c r="JF200">
        <v>25</v>
      </c>
      <c r="JG200">
        <v>-1199.5</v>
      </c>
      <c r="JH200">
        <v>-1199.7</v>
      </c>
      <c r="JI200">
        <v>2.26929</v>
      </c>
      <c r="JJ200">
        <v>2.65137</v>
      </c>
      <c r="JK200">
        <v>1.49658</v>
      </c>
      <c r="JL200">
        <v>2.38647</v>
      </c>
      <c r="JM200">
        <v>1.54785</v>
      </c>
      <c r="JN200">
        <v>2.46338</v>
      </c>
      <c r="JO200">
        <v>44.1677</v>
      </c>
      <c r="JP200">
        <v>13.6942</v>
      </c>
      <c r="JQ200">
        <v>18</v>
      </c>
      <c r="JR200">
        <v>497.63</v>
      </c>
      <c r="JS200">
        <v>445.65</v>
      </c>
      <c r="JT200">
        <v>23.0278</v>
      </c>
      <c r="JU200">
        <v>33.5866</v>
      </c>
      <c r="JV200">
        <v>29.9995</v>
      </c>
      <c r="JW200">
        <v>33.6942</v>
      </c>
      <c r="JX200">
        <v>33.6376</v>
      </c>
      <c r="JY200">
        <v>45.5755</v>
      </c>
      <c r="JZ200">
        <v>37.3984</v>
      </c>
      <c r="KA200">
        <v>0</v>
      </c>
      <c r="KB200">
        <v>23.0414</v>
      </c>
      <c r="KC200">
        <v>988.443</v>
      </c>
      <c r="KD200">
        <v>18.1031</v>
      </c>
      <c r="KE200">
        <v>99.80419999999999</v>
      </c>
      <c r="KF200">
        <v>99.4366</v>
      </c>
    </row>
    <row r="201" spans="1:292">
      <c r="A201">
        <v>181</v>
      </c>
      <c r="B201">
        <v>1686165673.1</v>
      </c>
      <c r="C201">
        <v>5307.599999904633</v>
      </c>
      <c r="D201" t="s">
        <v>796</v>
      </c>
      <c r="E201" t="s">
        <v>797</v>
      </c>
      <c r="F201">
        <v>5</v>
      </c>
      <c r="G201" t="s">
        <v>679</v>
      </c>
      <c r="H201">
        <v>1686165665.6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K201*DK201*100.0/(AV201*EE201),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K201*DK201*100.0/(AV201*EE201),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993.5041784789828</v>
      </c>
      <c r="AJ201">
        <v>964.0255636363637</v>
      </c>
      <c r="AK201">
        <v>3.399469589141012</v>
      </c>
      <c r="AL201">
        <v>66.69682277142016</v>
      </c>
      <c r="AM201">
        <f>(AO201 - AN201 + DX201*1E3/(8.314*(DZ201+273.15)) * AQ201/DW201 * AP201) * DW201/(100*DK201) * 1000/(1000 - AO201)</f>
        <v>0</v>
      </c>
      <c r="AN201">
        <v>18.09838190490853</v>
      </c>
      <c r="AO201">
        <v>19.23688727272727</v>
      </c>
      <c r="AP201">
        <v>-5.512462587661425E-05</v>
      </c>
      <c r="AQ201">
        <v>103.8665153416574</v>
      </c>
      <c r="AR201">
        <v>0</v>
      </c>
      <c r="AS201">
        <v>0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429</v>
      </c>
      <c r="AX201" t="s">
        <v>429</v>
      </c>
      <c r="AY201">
        <v>0</v>
      </c>
      <c r="AZ201">
        <v>0</v>
      </c>
      <c r="BA201">
        <f>1-AY201/AZ201</f>
        <v>0</v>
      </c>
      <c r="BB201">
        <v>0</v>
      </c>
      <c r="BC201" t="s">
        <v>429</v>
      </c>
      <c r="BD201" t="s">
        <v>429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429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1.65</v>
      </c>
      <c r="DL201">
        <v>0.5</v>
      </c>
      <c r="DM201" t="s">
        <v>430</v>
      </c>
      <c r="DN201">
        <v>2</v>
      </c>
      <c r="DO201" t="b">
        <v>1</v>
      </c>
      <c r="DP201">
        <v>1686165665.6</v>
      </c>
      <c r="DQ201">
        <v>922.1651481481482</v>
      </c>
      <c r="DR201">
        <v>960.4821111111113</v>
      </c>
      <c r="DS201">
        <v>19.24287407407407</v>
      </c>
      <c r="DT201">
        <v>18.10322222222222</v>
      </c>
      <c r="DU201">
        <v>923.9485555555556</v>
      </c>
      <c r="DV201">
        <v>19.6616962962963</v>
      </c>
      <c r="DW201">
        <v>500.032074074074</v>
      </c>
      <c r="DX201">
        <v>90.22187037037038</v>
      </c>
      <c r="DY201">
        <v>0.09998920740740741</v>
      </c>
      <c r="DZ201">
        <v>26.96708888888889</v>
      </c>
      <c r="EA201">
        <v>27.99891111111111</v>
      </c>
      <c r="EB201">
        <v>999.9000000000001</v>
      </c>
      <c r="EC201">
        <v>0</v>
      </c>
      <c r="ED201">
        <v>0</v>
      </c>
      <c r="EE201">
        <v>10017.48148148148</v>
      </c>
      <c r="EF201">
        <v>0</v>
      </c>
      <c r="EG201">
        <v>773.5355185185186</v>
      </c>
      <c r="EH201">
        <v>-38.3170074074074</v>
      </c>
      <c r="EI201">
        <v>940.2583333333333</v>
      </c>
      <c r="EJ201">
        <v>978.1906296296295</v>
      </c>
      <c r="EK201">
        <v>1.139648148148148</v>
      </c>
      <c r="EL201">
        <v>960.4821111111113</v>
      </c>
      <c r="EM201">
        <v>18.10322222222222</v>
      </c>
      <c r="EN201">
        <v>1.736128518518518</v>
      </c>
      <c r="EO201">
        <v>1.633306666666667</v>
      </c>
      <c r="EP201">
        <v>15.22327777777778</v>
      </c>
      <c r="EQ201">
        <v>14.27667777777778</v>
      </c>
      <c r="ER201">
        <v>1999.996296296296</v>
      </c>
      <c r="ES201">
        <v>0.9799990000000001</v>
      </c>
      <c r="ET201">
        <v>0.0200007037037037</v>
      </c>
      <c r="EU201">
        <v>0</v>
      </c>
      <c r="EV201">
        <v>256.0582592592593</v>
      </c>
      <c r="EW201">
        <v>5.00078</v>
      </c>
      <c r="EX201">
        <v>7595.707407407408</v>
      </c>
      <c r="EY201">
        <v>16379.5962962963</v>
      </c>
      <c r="EZ201">
        <v>42.53685185185185</v>
      </c>
      <c r="FA201">
        <v>43.8864074074074</v>
      </c>
      <c r="FB201">
        <v>42.84474074074074</v>
      </c>
      <c r="FC201">
        <v>43.20585185185185</v>
      </c>
      <c r="FD201">
        <v>43.28214814814815</v>
      </c>
      <c r="FE201">
        <v>1955.096296296296</v>
      </c>
      <c r="FF201">
        <v>39.9</v>
      </c>
      <c r="FG201">
        <v>0</v>
      </c>
      <c r="FH201">
        <v>1686165673.4</v>
      </c>
      <c r="FI201">
        <v>0</v>
      </c>
      <c r="FJ201">
        <v>87.54052112200384</v>
      </c>
      <c r="FK201">
        <v>0.9487911983226136</v>
      </c>
      <c r="FL201">
        <v>-103.4346750931353</v>
      </c>
      <c r="FM201">
        <v>28218.72357587129</v>
      </c>
      <c r="FN201">
        <v>15</v>
      </c>
      <c r="FO201">
        <v>1686237652.1</v>
      </c>
      <c r="FP201" t="s">
        <v>431</v>
      </c>
      <c r="FQ201">
        <v>1686237637.6</v>
      </c>
      <c r="FR201">
        <v>1686237652.1</v>
      </c>
      <c r="FS201">
        <v>1</v>
      </c>
      <c r="FT201">
        <v>0.184</v>
      </c>
      <c r="FU201">
        <v>-0.079</v>
      </c>
      <c r="FV201">
        <v>-1.228</v>
      </c>
      <c r="FW201">
        <v>-0.379</v>
      </c>
      <c r="FX201">
        <v>962</v>
      </c>
      <c r="FY201">
        <v>1</v>
      </c>
      <c r="FZ201">
        <v>0.05</v>
      </c>
      <c r="GA201">
        <v>0.15</v>
      </c>
      <c r="GB201">
        <v>-5.107725160245886</v>
      </c>
      <c r="GC201">
        <v>-0.02717504166418783</v>
      </c>
      <c r="GD201">
        <v>34.48324036209399</v>
      </c>
      <c r="GE201">
        <v>1</v>
      </c>
      <c r="GF201">
        <v>0.9674346270807697</v>
      </c>
      <c r="GG201">
        <v>0.003220581095397925</v>
      </c>
      <c r="GH201">
        <v>0.6646504721392211</v>
      </c>
      <c r="GI201">
        <v>1</v>
      </c>
      <c r="GJ201">
        <v>2</v>
      </c>
      <c r="GK201">
        <v>2</v>
      </c>
      <c r="GL201" t="s">
        <v>432</v>
      </c>
      <c r="GM201">
        <v>3.10208</v>
      </c>
      <c r="GN201">
        <v>2.75828</v>
      </c>
      <c r="GO201">
        <v>0.153346</v>
      </c>
      <c r="GP201">
        <v>0.157171</v>
      </c>
      <c r="GQ201">
        <v>0.0931676</v>
      </c>
      <c r="GR201">
        <v>0.0883</v>
      </c>
      <c r="GS201">
        <v>21638.1</v>
      </c>
      <c r="GT201">
        <v>21190.9</v>
      </c>
      <c r="GU201">
        <v>26117.2</v>
      </c>
      <c r="GV201">
        <v>25498.8</v>
      </c>
      <c r="GW201">
        <v>38021</v>
      </c>
      <c r="GX201">
        <v>35224.9</v>
      </c>
      <c r="GY201">
        <v>45672</v>
      </c>
      <c r="GZ201">
        <v>41796.2</v>
      </c>
      <c r="HA201">
        <v>1.83873</v>
      </c>
      <c r="HB201">
        <v>1.73627</v>
      </c>
      <c r="HC201">
        <v>0.0156239</v>
      </c>
      <c r="HD201">
        <v>0</v>
      </c>
      <c r="HE201">
        <v>27.7297</v>
      </c>
      <c r="HF201">
        <v>999.9</v>
      </c>
      <c r="HG201">
        <v>34.8</v>
      </c>
      <c r="HH201">
        <v>41.3</v>
      </c>
      <c r="HI201">
        <v>30.6431</v>
      </c>
      <c r="HJ201">
        <v>61.4176</v>
      </c>
      <c r="HK201">
        <v>27.6202</v>
      </c>
      <c r="HL201">
        <v>1</v>
      </c>
      <c r="HM201">
        <v>0.530816</v>
      </c>
      <c r="HN201">
        <v>4.25901</v>
      </c>
      <c r="HO201">
        <v>20.2548</v>
      </c>
      <c r="HP201">
        <v>5.211</v>
      </c>
      <c r="HQ201">
        <v>11.9857</v>
      </c>
      <c r="HR201">
        <v>4.9635</v>
      </c>
      <c r="HS201">
        <v>3.27423</v>
      </c>
      <c r="HT201">
        <v>9999</v>
      </c>
      <c r="HU201">
        <v>9999</v>
      </c>
      <c r="HV201">
        <v>9999</v>
      </c>
      <c r="HW201">
        <v>63.1</v>
      </c>
      <c r="HX201">
        <v>1.86401</v>
      </c>
      <c r="HY201">
        <v>1.8602</v>
      </c>
      <c r="HZ201">
        <v>1.85852</v>
      </c>
      <c r="IA201">
        <v>1.85989</v>
      </c>
      <c r="IB201">
        <v>1.85987</v>
      </c>
      <c r="IC201">
        <v>1.85844</v>
      </c>
      <c r="ID201">
        <v>1.85749</v>
      </c>
      <c r="IE201">
        <v>1.85242</v>
      </c>
      <c r="IF201">
        <v>0</v>
      </c>
      <c r="IG201">
        <v>0</v>
      </c>
      <c r="IH201">
        <v>0</v>
      </c>
      <c r="II201">
        <v>0</v>
      </c>
      <c r="IJ201" t="s">
        <v>433</v>
      </c>
      <c r="IK201" t="s">
        <v>434</v>
      </c>
      <c r="IL201" t="s">
        <v>435</v>
      </c>
      <c r="IM201" t="s">
        <v>435</v>
      </c>
      <c r="IN201" t="s">
        <v>435</v>
      </c>
      <c r="IO201" t="s">
        <v>435</v>
      </c>
      <c r="IP201">
        <v>0</v>
      </c>
      <c r="IQ201">
        <v>100</v>
      </c>
      <c r="IR201">
        <v>100</v>
      </c>
      <c r="IS201">
        <v>-1.804</v>
      </c>
      <c r="IT201">
        <v>-0.4189</v>
      </c>
      <c r="IU201">
        <v>-0.978965299820194</v>
      </c>
      <c r="IV201">
        <v>-0.0009990091014681097</v>
      </c>
      <c r="IW201">
        <v>2.104149348677739E-07</v>
      </c>
      <c r="IX201">
        <v>-7.744919442628664E-11</v>
      </c>
      <c r="IY201">
        <v>-0.2997322961878402</v>
      </c>
      <c r="IZ201">
        <v>-0.02716134682049196</v>
      </c>
      <c r="JA201">
        <v>0.00140419417660109</v>
      </c>
      <c r="JB201">
        <v>-1.682636133130545E-05</v>
      </c>
      <c r="JC201">
        <v>3</v>
      </c>
      <c r="JD201">
        <v>2001</v>
      </c>
      <c r="JE201">
        <v>1</v>
      </c>
      <c r="JF201">
        <v>25</v>
      </c>
      <c r="JG201">
        <v>-1199.4</v>
      </c>
      <c r="JH201">
        <v>-1199.7</v>
      </c>
      <c r="JI201">
        <v>2.29858</v>
      </c>
      <c r="JJ201">
        <v>2.64648</v>
      </c>
      <c r="JK201">
        <v>1.49658</v>
      </c>
      <c r="JL201">
        <v>2.38647</v>
      </c>
      <c r="JM201">
        <v>1.54907</v>
      </c>
      <c r="JN201">
        <v>2.42798</v>
      </c>
      <c r="JO201">
        <v>44.14</v>
      </c>
      <c r="JP201">
        <v>13.6942</v>
      </c>
      <c r="JQ201">
        <v>18</v>
      </c>
      <c r="JR201">
        <v>497.699</v>
      </c>
      <c r="JS201">
        <v>445.74</v>
      </c>
      <c r="JT201">
        <v>23.0181</v>
      </c>
      <c r="JU201">
        <v>33.5752</v>
      </c>
      <c r="JV201">
        <v>29.9986</v>
      </c>
      <c r="JW201">
        <v>33.6867</v>
      </c>
      <c r="JX201">
        <v>33.6301</v>
      </c>
      <c r="JY201">
        <v>46.2497</v>
      </c>
      <c r="JZ201">
        <v>37.3984</v>
      </c>
      <c r="KA201">
        <v>0</v>
      </c>
      <c r="KB201">
        <v>23.0337</v>
      </c>
      <c r="KC201">
        <v>1008.73</v>
      </c>
      <c r="KD201">
        <v>18.1031</v>
      </c>
      <c r="KE201">
        <v>99.8058</v>
      </c>
      <c r="KF201">
        <v>99.43859999999999</v>
      </c>
    </row>
    <row r="202" spans="1:292">
      <c r="A202">
        <v>182</v>
      </c>
      <c r="B202">
        <v>1686165678.1</v>
      </c>
      <c r="C202">
        <v>5312.599999904633</v>
      </c>
      <c r="D202" t="s">
        <v>798</v>
      </c>
      <c r="E202" t="s">
        <v>799</v>
      </c>
      <c r="F202">
        <v>5</v>
      </c>
      <c r="G202" t="s">
        <v>679</v>
      </c>
      <c r="H202">
        <v>1686165670.314285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K202*DK202*100.0/(AV202*EE202),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K202*DK202*100.0/(AV202*EE202),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1010.197955169662</v>
      </c>
      <c r="AJ202">
        <v>980.7694060606055</v>
      </c>
      <c r="AK202">
        <v>3.35913506683485</v>
      </c>
      <c r="AL202">
        <v>66.69682277142016</v>
      </c>
      <c r="AM202">
        <f>(AO202 - AN202 + DX202*1E3/(8.314*(DZ202+273.15)) * AQ202/DW202 * AP202) * DW202/(100*DK202) * 1000/(1000 - AO202)</f>
        <v>0</v>
      </c>
      <c r="AN202">
        <v>18.09555430614769</v>
      </c>
      <c r="AO202">
        <v>19.23394606060605</v>
      </c>
      <c r="AP202">
        <v>-3.623744315878292E-05</v>
      </c>
      <c r="AQ202">
        <v>103.8665153416574</v>
      </c>
      <c r="AR202">
        <v>0</v>
      </c>
      <c r="AS202">
        <v>0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429</v>
      </c>
      <c r="AX202" t="s">
        <v>429</v>
      </c>
      <c r="AY202">
        <v>0</v>
      </c>
      <c r="AZ202">
        <v>0</v>
      </c>
      <c r="BA202">
        <f>1-AY202/AZ202</f>
        <v>0</v>
      </c>
      <c r="BB202">
        <v>0</v>
      </c>
      <c r="BC202" t="s">
        <v>429</v>
      </c>
      <c r="BD202" t="s">
        <v>429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429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1.65</v>
      </c>
      <c r="DL202">
        <v>0.5</v>
      </c>
      <c r="DM202" t="s">
        <v>430</v>
      </c>
      <c r="DN202">
        <v>2</v>
      </c>
      <c r="DO202" t="b">
        <v>1</v>
      </c>
      <c r="DP202">
        <v>1686165670.314285</v>
      </c>
      <c r="DQ202">
        <v>937.8214999999999</v>
      </c>
      <c r="DR202">
        <v>976.2136785714287</v>
      </c>
      <c r="DS202">
        <v>19.23888928571429</v>
      </c>
      <c r="DT202">
        <v>18.09966428571429</v>
      </c>
      <c r="DU202">
        <v>939.6175714285715</v>
      </c>
      <c r="DV202">
        <v>19.65775357142857</v>
      </c>
      <c r="DW202">
        <v>500.0447142857142</v>
      </c>
      <c r="DX202">
        <v>90.22187499999998</v>
      </c>
      <c r="DY202">
        <v>0.1001059107142857</v>
      </c>
      <c r="DZ202">
        <v>26.96106428571428</v>
      </c>
      <c r="EA202">
        <v>27.99186071428571</v>
      </c>
      <c r="EB202">
        <v>999.9000000000002</v>
      </c>
      <c r="EC202">
        <v>0</v>
      </c>
      <c r="ED202">
        <v>0</v>
      </c>
      <c r="EE202">
        <v>10014.50821428571</v>
      </c>
      <c r="EF202">
        <v>0</v>
      </c>
      <c r="EG202">
        <v>720.4284642857143</v>
      </c>
      <c r="EH202">
        <v>-38.39239285714286</v>
      </c>
      <c r="EI202">
        <v>956.2179642857142</v>
      </c>
      <c r="EJ202">
        <v>994.2086428571428</v>
      </c>
      <c r="EK202">
        <v>1.139231428571429</v>
      </c>
      <c r="EL202">
        <v>976.2136785714287</v>
      </c>
      <c r="EM202">
        <v>18.09966428571429</v>
      </c>
      <c r="EN202">
        <v>1.735769285714286</v>
      </c>
      <c r="EO202">
        <v>1.632985357142857</v>
      </c>
      <c r="EP202">
        <v>15.22006428571428</v>
      </c>
      <c r="EQ202">
        <v>14.27363571428572</v>
      </c>
      <c r="ER202">
        <v>1999.989642857143</v>
      </c>
      <c r="ES202">
        <v>0.9799990357142858</v>
      </c>
      <c r="ET202">
        <v>0.02000067142857143</v>
      </c>
      <c r="EU202">
        <v>0</v>
      </c>
      <c r="EV202">
        <v>256.1175714285714</v>
      </c>
      <c r="EW202">
        <v>5.00078</v>
      </c>
      <c r="EX202">
        <v>7509.023928571428</v>
      </c>
      <c r="EY202">
        <v>16379.54285714285</v>
      </c>
      <c r="EZ202">
        <v>42.502</v>
      </c>
      <c r="FA202">
        <v>43.86589285714285</v>
      </c>
      <c r="FB202">
        <v>42.79446428571428</v>
      </c>
      <c r="FC202">
        <v>43.18507142857142</v>
      </c>
      <c r="FD202">
        <v>43.28096428571428</v>
      </c>
      <c r="FE202">
        <v>1955.089642857143</v>
      </c>
      <c r="FF202">
        <v>39.9</v>
      </c>
      <c r="FG202">
        <v>0</v>
      </c>
      <c r="FH202">
        <v>1686165678.2</v>
      </c>
      <c r="FI202">
        <v>0</v>
      </c>
      <c r="FJ202">
        <v>87.60377876869696</v>
      </c>
      <c r="FK202">
        <v>0.9492487218813775</v>
      </c>
      <c r="FL202">
        <v>-103.5001997696526</v>
      </c>
      <c r="FM202">
        <v>28210.94058676795</v>
      </c>
      <c r="FN202">
        <v>15</v>
      </c>
      <c r="FO202">
        <v>1686237652.1</v>
      </c>
      <c r="FP202" t="s">
        <v>431</v>
      </c>
      <c r="FQ202">
        <v>1686237637.6</v>
      </c>
      <c r="FR202">
        <v>1686237652.1</v>
      </c>
      <c r="FS202">
        <v>1</v>
      </c>
      <c r="FT202">
        <v>0.184</v>
      </c>
      <c r="FU202">
        <v>-0.079</v>
      </c>
      <c r="FV202">
        <v>-1.228</v>
      </c>
      <c r="FW202">
        <v>-0.379</v>
      </c>
      <c r="FX202">
        <v>962</v>
      </c>
      <c r="FY202">
        <v>1</v>
      </c>
      <c r="FZ202">
        <v>0.05</v>
      </c>
      <c r="GA202">
        <v>0.15</v>
      </c>
      <c r="GB202">
        <v>-5.119403908581537</v>
      </c>
      <c r="GC202">
        <v>-0.02734354722463405</v>
      </c>
      <c r="GD202">
        <v>34.48282565579777</v>
      </c>
      <c r="GE202">
        <v>1</v>
      </c>
      <c r="GF202">
        <v>0.9674951034113717</v>
      </c>
      <c r="GG202">
        <v>0.003219671280269528</v>
      </c>
      <c r="GH202">
        <v>0.66454170146402</v>
      </c>
      <c r="GI202">
        <v>1</v>
      </c>
      <c r="GJ202">
        <v>2</v>
      </c>
      <c r="GK202">
        <v>2</v>
      </c>
      <c r="GL202" t="s">
        <v>432</v>
      </c>
      <c r="GM202">
        <v>3.10205</v>
      </c>
      <c r="GN202">
        <v>2.75807</v>
      </c>
      <c r="GO202">
        <v>0.155064</v>
      </c>
      <c r="GP202">
        <v>0.158928</v>
      </c>
      <c r="GQ202">
        <v>0.0931598</v>
      </c>
      <c r="GR202">
        <v>0.0882819</v>
      </c>
      <c r="GS202">
        <v>21594.9</v>
      </c>
      <c r="GT202">
        <v>21147.2</v>
      </c>
      <c r="GU202">
        <v>26118</v>
      </c>
      <c r="GV202">
        <v>25499.4</v>
      </c>
      <c r="GW202">
        <v>38022.8</v>
      </c>
      <c r="GX202">
        <v>35226.2</v>
      </c>
      <c r="GY202">
        <v>45673.5</v>
      </c>
      <c r="GZ202">
        <v>41796.6</v>
      </c>
      <c r="HA202">
        <v>1.83867</v>
      </c>
      <c r="HB202">
        <v>1.73647</v>
      </c>
      <c r="HC202">
        <v>0.0160486</v>
      </c>
      <c r="HD202">
        <v>0</v>
      </c>
      <c r="HE202">
        <v>27.7179</v>
      </c>
      <c r="HF202">
        <v>999.9</v>
      </c>
      <c r="HG202">
        <v>34.8</v>
      </c>
      <c r="HH202">
        <v>41.3</v>
      </c>
      <c r="HI202">
        <v>30.6424</v>
      </c>
      <c r="HJ202">
        <v>61.8776</v>
      </c>
      <c r="HK202">
        <v>27.4599</v>
      </c>
      <c r="HL202">
        <v>1</v>
      </c>
      <c r="HM202">
        <v>0.529189</v>
      </c>
      <c r="HN202">
        <v>4.16453</v>
      </c>
      <c r="HO202">
        <v>20.2573</v>
      </c>
      <c r="HP202">
        <v>5.21145</v>
      </c>
      <c r="HQ202">
        <v>11.9855</v>
      </c>
      <c r="HR202">
        <v>4.96345</v>
      </c>
      <c r="HS202">
        <v>3.2743</v>
      </c>
      <c r="HT202">
        <v>9999</v>
      </c>
      <c r="HU202">
        <v>9999</v>
      </c>
      <c r="HV202">
        <v>9999</v>
      </c>
      <c r="HW202">
        <v>63.1</v>
      </c>
      <c r="HX202">
        <v>1.86401</v>
      </c>
      <c r="HY202">
        <v>1.8602</v>
      </c>
      <c r="HZ202">
        <v>1.85852</v>
      </c>
      <c r="IA202">
        <v>1.85989</v>
      </c>
      <c r="IB202">
        <v>1.85987</v>
      </c>
      <c r="IC202">
        <v>1.85843</v>
      </c>
      <c r="ID202">
        <v>1.85749</v>
      </c>
      <c r="IE202">
        <v>1.85242</v>
      </c>
      <c r="IF202">
        <v>0</v>
      </c>
      <c r="IG202">
        <v>0</v>
      </c>
      <c r="IH202">
        <v>0</v>
      </c>
      <c r="II202">
        <v>0</v>
      </c>
      <c r="IJ202" t="s">
        <v>433</v>
      </c>
      <c r="IK202" t="s">
        <v>434</v>
      </c>
      <c r="IL202" t="s">
        <v>435</v>
      </c>
      <c r="IM202" t="s">
        <v>435</v>
      </c>
      <c r="IN202" t="s">
        <v>435</v>
      </c>
      <c r="IO202" t="s">
        <v>435</v>
      </c>
      <c r="IP202">
        <v>0</v>
      </c>
      <c r="IQ202">
        <v>100</v>
      </c>
      <c r="IR202">
        <v>100</v>
      </c>
      <c r="IS202">
        <v>-1.817</v>
      </c>
      <c r="IT202">
        <v>-0.4189</v>
      </c>
      <c r="IU202">
        <v>-0.978965299820194</v>
      </c>
      <c r="IV202">
        <v>-0.0009990091014681097</v>
      </c>
      <c r="IW202">
        <v>2.104149348677739E-07</v>
      </c>
      <c r="IX202">
        <v>-7.744919442628664E-11</v>
      </c>
      <c r="IY202">
        <v>-0.2997322961878402</v>
      </c>
      <c r="IZ202">
        <v>-0.02716134682049196</v>
      </c>
      <c r="JA202">
        <v>0.00140419417660109</v>
      </c>
      <c r="JB202">
        <v>-1.682636133130545E-05</v>
      </c>
      <c r="JC202">
        <v>3</v>
      </c>
      <c r="JD202">
        <v>2001</v>
      </c>
      <c r="JE202">
        <v>1</v>
      </c>
      <c r="JF202">
        <v>25</v>
      </c>
      <c r="JG202">
        <v>-1199.3</v>
      </c>
      <c r="JH202">
        <v>-1199.6</v>
      </c>
      <c r="JI202">
        <v>2.33032</v>
      </c>
      <c r="JJ202">
        <v>2.65503</v>
      </c>
      <c r="JK202">
        <v>1.49658</v>
      </c>
      <c r="JL202">
        <v>2.38647</v>
      </c>
      <c r="JM202">
        <v>1.54907</v>
      </c>
      <c r="JN202">
        <v>2.35229</v>
      </c>
      <c r="JO202">
        <v>44.1677</v>
      </c>
      <c r="JP202">
        <v>13.6855</v>
      </c>
      <c r="JQ202">
        <v>18</v>
      </c>
      <c r="JR202">
        <v>497.609</v>
      </c>
      <c r="JS202">
        <v>445.814</v>
      </c>
      <c r="JT202">
        <v>23.0184</v>
      </c>
      <c r="JU202">
        <v>33.5639</v>
      </c>
      <c r="JV202">
        <v>29.9985</v>
      </c>
      <c r="JW202">
        <v>33.6784</v>
      </c>
      <c r="JX202">
        <v>33.6226</v>
      </c>
      <c r="JY202">
        <v>46.8169</v>
      </c>
      <c r="JZ202">
        <v>37.3984</v>
      </c>
      <c r="KA202">
        <v>0</v>
      </c>
      <c r="KB202">
        <v>23.0454</v>
      </c>
      <c r="KC202">
        <v>1022.29</v>
      </c>
      <c r="KD202">
        <v>18.1031</v>
      </c>
      <c r="KE202">
        <v>99.809</v>
      </c>
      <c r="KF202">
        <v>99.44</v>
      </c>
    </row>
    <row r="203" spans="1:292">
      <c r="A203">
        <v>183</v>
      </c>
      <c r="B203">
        <v>1686165683.1</v>
      </c>
      <c r="C203">
        <v>5317.599999904633</v>
      </c>
      <c r="D203" t="s">
        <v>800</v>
      </c>
      <c r="E203" t="s">
        <v>801</v>
      </c>
      <c r="F203">
        <v>5</v>
      </c>
      <c r="G203" t="s">
        <v>679</v>
      </c>
      <c r="H203">
        <v>1686165675.6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K203*DK203*100.0/(AV203*EE203),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K203*DK203*100.0/(AV203*EE203),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1027.592733723132</v>
      </c>
      <c r="AJ203">
        <v>997.688448484848</v>
      </c>
      <c r="AK203">
        <v>3.379848951977108</v>
      </c>
      <c r="AL203">
        <v>66.69682277142016</v>
      </c>
      <c r="AM203">
        <f>(AO203 - AN203 + DX203*1E3/(8.314*(DZ203+273.15)) * AQ203/DW203 * AP203) * DW203/(100*DK203) * 1000/(1000 - AO203)</f>
        <v>0</v>
      </c>
      <c r="AN203">
        <v>18.09250506884886</v>
      </c>
      <c r="AO203">
        <v>19.23107515151515</v>
      </c>
      <c r="AP203">
        <v>-3.517169084353642E-05</v>
      </c>
      <c r="AQ203">
        <v>103.8665153416574</v>
      </c>
      <c r="AR203">
        <v>0</v>
      </c>
      <c r="AS203">
        <v>0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429</v>
      </c>
      <c r="AX203" t="s">
        <v>429</v>
      </c>
      <c r="AY203">
        <v>0</v>
      </c>
      <c r="AZ203">
        <v>0</v>
      </c>
      <c r="BA203">
        <f>1-AY203/AZ203</f>
        <v>0</v>
      </c>
      <c r="BB203">
        <v>0</v>
      </c>
      <c r="BC203" t="s">
        <v>429</v>
      </c>
      <c r="BD203" t="s">
        <v>429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429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1.65</v>
      </c>
      <c r="DL203">
        <v>0.5</v>
      </c>
      <c r="DM203" t="s">
        <v>430</v>
      </c>
      <c r="DN203">
        <v>2</v>
      </c>
      <c r="DO203" t="b">
        <v>1</v>
      </c>
      <c r="DP203">
        <v>1686165675.6</v>
      </c>
      <c r="DQ203">
        <v>955.3534074074076</v>
      </c>
      <c r="DR203">
        <v>993.8894074074074</v>
      </c>
      <c r="DS203">
        <v>19.23496666666667</v>
      </c>
      <c r="DT203">
        <v>18.09519259259259</v>
      </c>
      <c r="DU203">
        <v>957.1636296296297</v>
      </c>
      <c r="DV203">
        <v>19.65387407407408</v>
      </c>
      <c r="DW203">
        <v>500.0427407407408</v>
      </c>
      <c r="DX203">
        <v>90.22221851851852</v>
      </c>
      <c r="DY203">
        <v>0.1000736740740741</v>
      </c>
      <c r="DZ203">
        <v>26.95211111111111</v>
      </c>
      <c r="EA203">
        <v>27.97888148148148</v>
      </c>
      <c r="EB203">
        <v>999.9000000000001</v>
      </c>
      <c r="EC203">
        <v>0</v>
      </c>
      <c r="ED203">
        <v>0</v>
      </c>
      <c r="EE203">
        <v>10010.04555555555</v>
      </c>
      <c r="EF203">
        <v>0</v>
      </c>
      <c r="EG203">
        <v>669.3684444444443</v>
      </c>
      <c r="EH203">
        <v>-38.53650740740741</v>
      </c>
      <c r="EI203">
        <v>974.0898518518518</v>
      </c>
      <c r="EJ203">
        <v>1012.205888888889</v>
      </c>
      <c r="EK203">
        <v>1.139784074074074</v>
      </c>
      <c r="EL203">
        <v>993.8894074074074</v>
      </c>
      <c r="EM203">
        <v>18.09519259259259</v>
      </c>
      <c r="EN203">
        <v>1.735422592592593</v>
      </c>
      <c r="EO203">
        <v>1.632588518518518</v>
      </c>
      <c r="EP203">
        <v>15.21695555555556</v>
      </c>
      <c r="EQ203">
        <v>14.26987777777778</v>
      </c>
      <c r="ER203">
        <v>2000.017777777778</v>
      </c>
      <c r="ES203">
        <v>0.9799995555555555</v>
      </c>
      <c r="ET203">
        <v>0.02000015555555556</v>
      </c>
      <c r="EU203">
        <v>0</v>
      </c>
      <c r="EV203">
        <v>256.1452962962963</v>
      </c>
      <c r="EW203">
        <v>5.00078</v>
      </c>
      <c r="EX203">
        <v>7472.168148148147</v>
      </c>
      <c r="EY203">
        <v>16379.77777777778</v>
      </c>
      <c r="EZ203">
        <v>42.48359259259259</v>
      </c>
      <c r="FA203">
        <v>43.84</v>
      </c>
      <c r="FB203">
        <v>42.78685185185185</v>
      </c>
      <c r="FC203">
        <v>43.16177777777776</v>
      </c>
      <c r="FD203">
        <v>43.27051851851851</v>
      </c>
      <c r="FE203">
        <v>1955.117777777778</v>
      </c>
      <c r="FF203">
        <v>39.9</v>
      </c>
      <c r="FG203">
        <v>0</v>
      </c>
      <c r="FH203">
        <v>1686165683.6</v>
      </c>
      <c r="FI203">
        <v>0</v>
      </c>
      <c r="FJ203">
        <v>87.67486730408699</v>
      </c>
      <c r="FK203">
        <v>0.9497617372528518</v>
      </c>
      <c r="FL203">
        <v>-103.573628193472</v>
      </c>
      <c r="FM203">
        <v>28202.19814135733</v>
      </c>
      <c r="FN203">
        <v>15</v>
      </c>
      <c r="FO203">
        <v>1686237652.1</v>
      </c>
      <c r="FP203" t="s">
        <v>431</v>
      </c>
      <c r="FQ203">
        <v>1686237637.6</v>
      </c>
      <c r="FR203">
        <v>1686237652.1</v>
      </c>
      <c r="FS203">
        <v>1</v>
      </c>
      <c r="FT203">
        <v>0.184</v>
      </c>
      <c r="FU203">
        <v>-0.079</v>
      </c>
      <c r="FV203">
        <v>-1.228</v>
      </c>
      <c r="FW203">
        <v>-0.379</v>
      </c>
      <c r="FX203">
        <v>962</v>
      </c>
      <c r="FY203">
        <v>1</v>
      </c>
      <c r="FZ203">
        <v>0.05</v>
      </c>
      <c r="GA203">
        <v>0.15</v>
      </c>
      <c r="GB203">
        <v>-5.135108742509644</v>
      </c>
      <c r="GC203">
        <v>-0.02757020560176749</v>
      </c>
      <c r="GD203">
        <v>34.48240886649442</v>
      </c>
      <c r="GE203">
        <v>1</v>
      </c>
      <c r="GF203">
        <v>0.9675758975024392</v>
      </c>
      <c r="GG203">
        <v>0.003218461277219122</v>
      </c>
      <c r="GH203">
        <v>0.6643968151875121</v>
      </c>
      <c r="GI203">
        <v>1</v>
      </c>
      <c r="GJ203">
        <v>2</v>
      </c>
      <c r="GK203">
        <v>2</v>
      </c>
      <c r="GL203" t="s">
        <v>432</v>
      </c>
      <c r="GM203">
        <v>3.1021</v>
      </c>
      <c r="GN203">
        <v>2.75821</v>
      </c>
      <c r="GO203">
        <v>0.156765</v>
      </c>
      <c r="GP203">
        <v>0.160508</v>
      </c>
      <c r="GQ203">
        <v>0.0931492</v>
      </c>
      <c r="GR203">
        <v>0.08828030000000001</v>
      </c>
      <c r="GS203">
        <v>21551.9</v>
      </c>
      <c r="GT203">
        <v>21108</v>
      </c>
      <c r="GU203">
        <v>26118.5</v>
      </c>
      <c r="GV203">
        <v>25500.1</v>
      </c>
      <c r="GW203">
        <v>38024.4</v>
      </c>
      <c r="GX203">
        <v>35227.1</v>
      </c>
      <c r="GY203">
        <v>45674.7</v>
      </c>
      <c r="GZ203">
        <v>41797.4</v>
      </c>
      <c r="HA203">
        <v>1.8388</v>
      </c>
      <c r="HB203">
        <v>1.73643</v>
      </c>
      <c r="HC203">
        <v>0.0151619</v>
      </c>
      <c r="HD203">
        <v>0</v>
      </c>
      <c r="HE203">
        <v>27.7083</v>
      </c>
      <c r="HF203">
        <v>999.9</v>
      </c>
      <c r="HG203">
        <v>34.8</v>
      </c>
      <c r="HH203">
        <v>41.3</v>
      </c>
      <c r="HI203">
        <v>30.6418</v>
      </c>
      <c r="HJ203">
        <v>61.7976</v>
      </c>
      <c r="HK203">
        <v>27.4319</v>
      </c>
      <c r="HL203">
        <v>1</v>
      </c>
      <c r="HM203">
        <v>0.527457</v>
      </c>
      <c r="HN203">
        <v>4.08115</v>
      </c>
      <c r="HO203">
        <v>20.2595</v>
      </c>
      <c r="HP203">
        <v>5.21115</v>
      </c>
      <c r="HQ203">
        <v>11.9858</v>
      </c>
      <c r="HR203">
        <v>4.96345</v>
      </c>
      <c r="HS203">
        <v>3.27413</v>
      </c>
      <c r="HT203">
        <v>9999</v>
      </c>
      <c r="HU203">
        <v>9999</v>
      </c>
      <c r="HV203">
        <v>9999</v>
      </c>
      <c r="HW203">
        <v>63.1</v>
      </c>
      <c r="HX203">
        <v>1.86401</v>
      </c>
      <c r="HY203">
        <v>1.8602</v>
      </c>
      <c r="HZ203">
        <v>1.85852</v>
      </c>
      <c r="IA203">
        <v>1.85989</v>
      </c>
      <c r="IB203">
        <v>1.85987</v>
      </c>
      <c r="IC203">
        <v>1.85841</v>
      </c>
      <c r="ID203">
        <v>1.8575</v>
      </c>
      <c r="IE203">
        <v>1.85242</v>
      </c>
      <c r="IF203">
        <v>0</v>
      </c>
      <c r="IG203">
        <v>0</v>
      </c>
      <c r="IH203">
        <v>0</v>
      </c>
      <c r="II203">
        <v>0</v>
      </c>
      <c r="IJ203" t="s">
        <v>433</v>
      </c>
      <c r="IK203" t="s">
        <v>434</v>
      </c>
      <c r="IL203" t="s">
        <v>435</v>
      </c>
      <c r="IM203" t="s">
        <v>435</v>
      </c>
      <c r="IN203" t="s">
        <v>435</v>
      </c>
      <c r="IO203" t="s">
        <v>435</v>
      </c>
      <c r="IP203">
        <v>0</v>
      </c>
      <c r="IQ203">
        <v>100</v>
      </c>
      <c r="IR203">
        <v>100</v>
      </c>
      <c r="IS203">
        <v>-1.831</v>
      </c>
      <c r="IT203">
        <v>-0.4189</v>
      </c>
      <c r="IU203">
        <v>-0.978965299820194</v>
      </c>
      <c r="IV203">
        <v>-0.0009990091014681097</v>
      </c>
      <c r="IW203">
        <v>2.104149348677739E-07</v>
      </c>
      <c r="IX203">
        <v>-7.744919442628664E-11</v>
      </c>
      <c r="IY203">
        <v>-0.2997322961878402</v>
      </c>
      <c r="IZ203">
        <v>-0.02716134682049196</v>
      </c>
      <c r="JA203">
        <v>0.00140419417660109</v>
      </c>
      <c r="JB203">
        <v>-1.682636133130545E-05</v>
      </c>
      <c r="JC203">
        <v>3</v>
      </c>
      <c r="JD203">
        <v>2001</v>
      </c>
      <c r="JE203">
        <v>1</v>
      </c>
      <c r="JF203">
        <v>25</v>
      </c>
      <c r="JG203">
        <v>-1199.2</v>
      </c>
      <c r="JH203">
        <v>-1199.5</v>
      </c>
      <c r="JI203">
        <v>2.36206</v>
      </c>
      <c r="JJ203">
        <v>2.64771</v>
      </c>
      <c r="JK203">
        <v>1.49658</v>
      </c>
      <c r="JL203">
        <v>2.38647</v>
      </c>
      <c r="JM203">
        <v>1.54785</v>
      </c>
      <c r="JN203">
        <v>2.41821</v>
      </c>
      <c r="JO203">
        <v>44.14</v>
      </c>
      <c r="JP203">
        <v>13.6942</v>
      </c>
      <c r="JQ203">
        <v>18</v>
      </c>
      <c r="JR203">
        <v>497.627</v>
      </c>
      <c r="JS203">
        <v>445.733</v>
      </c>
      <c r="JT203">
        <v>23.0348</v>
      </c>
      <c r="JU203">
        <v>33.5529</v>
      </c>
      <c r="JV203">
        <v>29.9985</v>
      </c>
      <c r="JW203">
        <v>33.6702</v>
      </c>
      <c r="JX203">
        <v>33.6153</v>
      </c>
      <c r="JY203">
        <v>47.3928</v>
      </c>
      <c r="JZ203">
        <v>37.3984</v>
      </c>
      <c r="KA203">
        <v>0</v>
      </c>
      <c r="KB203">
        <v>23.0635</v>
      </c>
      <c r="KC203">
        <v>1042.52</v>
      </c>
      <c r="KD203">
        <v>18.1031</v>
      </c>
      <c r="KE203">
        <v>99.8115</v>
      </c>
      <c r="KF203">
        <v>99.4422</v>
      </c>
    </row>
    <row r="204" spans="1:292">
      <c r="A204">
        <v>184</v>
      </c>
      <c r="B204">
        <v>1686165688.1</v>
      </c>
      <c r="C204">
        <v>5322.599999904633</v>
      </c>
      <c r="D204" t="s">
        <v>802</v>
      </c>
      <c r="E204" t="s">
        <v>803</v>
      </c>
      <c r="F204">
        <v>5</v>
      </c>
      <c r="G204" t="s">
        <v>679</v>
      </c>
      <c r="H204">
        <v>1686165680.314285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K204*DK204*100.0/(AV204*EE204),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K204*DK204*100.0/(AV204*EE204),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1043.391206762156</v>
      </c>
      <c r="AJ204">
        <v>1013.999151515151</v>
      </c>
      <c r="AK204">
        <v>3.271053546577446</v>
      </c>
      <c r="AL204">
        <v>66.69682277142016</v>
      </c>
      <c r="AM204">
        <f>(AO204 - AN204 + DX204*1E3/(8.314*(DZ204+273.15)) * AQ204/DW204 * AP204) * DW204/(100*DK204) * 1000/(1000 - AO204)</f>
        <v>0</v>
      </c>
      <c r="AN204">
        <v>18.08872075636845</v>
      </c>
      <c r="AO204">
        <v>19.2278503030303</v>
      </c>
      <c r="AP204">
        <v>-4.30761083545425E-05</v>
      </c>
      <c r="AQ204">
        <v>103.8665153416574</v>
      </c>
      <c r="AR204">
        <v>0</v>
      </c>
      <c r="AS204">
        <v>0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429</v>
      </c>
      <c r="AX204" t="s">
        <v>429</v>
      </c>
      <c r="AY204">
        <v>0</v>
      </c>
      <c r="AZ204">
        <v>0</v>
      </c>
      <c r="BA204">
        <f>1-AY204/AZ204</f>
        <v>0</v>
      </c>
      <c r="BB204">
        <v>0</v>
      </c>
      <c r="BC204" t="s">
        <v>429</v>
      </c>
      <c r="BD204" t="s">
        <v>429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429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1.65</v>
      </c>
      <c r="DL204">
        <v>0.5</v>
      </c>
      <c r="DM204" t="s">
        <v>430</v>
      </c>
      <c r="DN204">
        <v>2</v>
      </c>
      <c r="DO204" t="b">
        <v>1</v>
      </c>
      <c r="DP204">
        <v>1686165680.314285</v>
      </c>
      <c r="DQ204">
        <v>970.8186428571429</v>
      </c>
      <c r="DR204">
        <v>1009.302964285714</v>
      </c>
      <c r="DS204">
        <v>19.23217857142857</v>
      </c>
      <c r="DT204">
        <v>18.09219285714286</v>
      </c>
      <c r="DU204">
        <v>972.6414642857144</v>
      </c>
      <c r="DV204">
        <v>19.65110714285714</v>
      </c>
      <c r="DW204">
        <v>499.99725</v>
      </c>
      <c r="DX204">
        <v>90.22192500000001</v>
      </c>
      <c r="DY204">
        <v>0.1000356571428571</v>
      </c>
      <c r="DZ204">
        <v>26.94495357142857</v>
      </c>
      <c r="EA204">
        <v>27.967925</v>
      </c>
      <c r="EB204">
        <v>999.9000000000002</v>
      </c>
      <c r="EC204">
        <v>0</v>
      </c>
      <c r="ED204">
        <v>0</v>
      </c>
      <c r="EE204">
        <v>9997.140714285715</v>
      </c>
      <c r="EF204">
        <v>0</v>
      </c>
      <c r="EG204">
        <v>674.133857142857</v>
      </c>
      <c r="EH204">
        <v>-38.48435357142857</v>
      </c>
      <c r="EI204">
        <v>989.85525</v>
      </c>
      <c r="EJ204">
        <v>1027.899642857143</v>
      </c>
      <c r="EK204">
        <v>1.139992857142857</v>
      </c>
      <c r="EL204">
        <v>1009.302964285714</v>
      </c>
      <c r="EM204">
        <v>18.09219285714286</v>
      </c>
      <c r="EN204">
        <v>1.735165357142857</v>
      </c>
      <c r="EO204">
        <v>1.632312857142857</v>
      </c>
      <c r="EP204">
        <v>15.21465</v>
      </c>
      <c r="EQ204">
        <v>14.26727142857143</v>
      </c>
      <c r="ER204">
        <v>2000.003214285714</v>
      </c>
      <c r="ES204">
        <v>0.9799994642857143</v>
      </c>
      <c r="ET204">
        <v>0.02000024642857143</v>
      </c>
      <c r="EU204">
        <v>0</v>
      </c>
      <c r="EV204">
        <v>256.12325</v>
      </c>
      <c r="EW204">
        <v>5.00078</v>
      </c>
      <c r="EX204">
        <v>7522.214285714287</v>
      </c>
      <c r="EY204">
        <v>16379.66071428572</v>
      </c>
      <c r="EZ204">
        <v>42.47964285714285</v>
      </c>
      <c r="FA204">
        <v>43.82107142857142</v>
      </c>
      <c r="FB204">
        <v>42.79217857142856</v>
      </c>
      <c r="FC204">
        <v>43.13367857142857</v>
      </c>
      <c r="FD204">
        <v>43.2697857142857</v>
      </c>
      <c r="FE204">
        <v>1955.103214285714</v>
      </c>
      <c r="FF204">
        <v>39.9</v>
      </c>
      <c r="FG204">
        <v>0</v>
      </c>
      <c r="FH204">
        <v>1686165688.4</v>
      </c>
      <c r="FI204">
        <v>0</v>
      </c>
      <c r="FJ204">
        <v>87.73799947526237</v>
      </c>
      <c r="FK204">
        <v>0.9502164214350629</v>
      </c>
      <c r="FL204">
        <v>-103.6377285890017</v>
      </c>
      <c r="FM204">
        <v>28194.49082149551</v>
      </c>
      <c r="FN204">
        <v>15</v>
      </c>
      <c r="FO204">
        <v>1686237652.1</v>
      </c>
      <c r="FP204" t="s">
        <v>431</v>
      </c>
      <c r="FQ204">
        <v>1686237637.6</v>
      </c>
      <c r="FR204">
        <v>1686237652.1</v>
      </c>
      <c r="FS204">
        <v>1</v>
      </c>
      <c r="FT204">
        <v>0.184</v>
      </c>
      <c r="FU204">
        <v>-0.079</v>
      </c>
      <c r="FV204">
        <v>-1.228</v>
      </c>
      <c r="FW204">
        <v>-0.379</v>
      </c>
      <c r="FX204">
        <v>962</v>
      </c>
      <c r="FY204">
        <v>1</v>
      </c>
      <c r="FZ204">
        <v>0.05</v>
      </c>
      <c r="GA204">
        <v>0.15</v>
      </c>
      <c r="GB204">
        <v>-5.146713515075763</v>
      </c>
      <c r="GC204">
        <v>-0.02773736875741954</v>
      </c>
      <c r="GD204">
        <v>34.48193276887935</v>
      </c>
      <c r="GE204">
        <v>1</v>
      </c>
      <c r="GF204">
        <v>0.9676363208010712</v>
      </c>
      <c r="GG204">
        <v>0.003217551491219589</v>
      </c>
      <c r="GH204">
        <v>0.6642881799870388</v>
      </c>
      <c r="GI204">
        <v>1</v>
      </c>
      <c r="GJ204">
        <v>2</v>
      </c>
      <c r="GK204">
        <v>2</v>
      </c>
      <c r="GL204" t="s">
        <v>432</v>
      </c>
      <c r="GM204">
        <v>3.10185</v>
      </c>
      <c r="GN204">
        <v>2.75799</v>
      </c>
      <c r="GO204">
        <v>0.158406</v>
      </c>
      <c r="GP204">
        <v>0.162171</v>
      </c>
      <c r="GQ204">
        <v>0.0931409</v>
      </c>
      <c r="GR204">
        <v>0.08826779999999999</v>
      </c>
      <c r="GS204">
        <v>21510.6</v>
      </c>
      <c r="GT204">
        <v>21066.6</v>
      </c>
      <c r="GU204">
        <v>26119.2</v>
      </c>
      <c r="GV204">
        <v>25500.5</v>
      </c>
      <c r="GW204">
        <v>38025.9</v>
      </c>
      <c r="GX204">
        <v>35228.5</v>
      </c>
      <c r="GY204">
        <v>45675.8</v>
      </c>
      <c r="GZ204">
        <v>41798.4</v>
      </c>
      <c r="HA204">
        <v>1.83888</v>
      </c>
      <c r="HB204">
        <v>1.73705</v>
      </c>
      <c r="HC204">
        <v>0.0152364</v>
      </c>
      <c r="HD204">
        <v>0</v>
      </c>
      <c r="HE204">
        <v>27.6981</v>
      </c>
      <c r="HF204">
        <v>999.9</v>
      </c>
      <c r="HG204">
        <v>34.8</v>
      </c>
      <c r="HH204">
        <v>41.3</v>
      </c>
      <c r="HI204">
        <v>30.6418</v>
      </c>
      <c r="HJ204">
        <v>61.4776</v>
      </c>
      <c r="HK204">
        <v>27.6562</v>
      </c>
      <c r="HL204">
        <v>1</v>
      </c>
      <c r="HM204">
        <v>0.525739</v>
      </c>
      <c r="HN204">
        <v>3.99299</v>
      </c>
      <c r="HO204">
        <v>20.2613</v>
      </c>
      <c r="HP204">
        <v>5.21085</v>
      </c>
      <c r="HQ204">
        <v>11.9852</v>
      </c>
      <c r="HR204">
        <v>4.96205</v>
      </c>
      <c r="HS204">
        <v>3.27423</v>
      </c>
      <c r="HT204">
        <v>9999</v>
      </c>
      <c r="HU204">
        <v>9999</v>
      </c>
      <c r="HV204">
        <v>9999</v>
      </c>
      <c r="HW204">
        <v>63.1</v>
      </c>
      <c r="HX204">
        <v>1.86401</v>
      </c>
      <c r="HY204">
        <v>1.8602</v>
      </c>
      <c r="HZ204">
        <v>1.85852</v>
      </c>
      <c r="IA204">
        <v>1.85989</v>
      </c>
      <c r="IB204">
        <v>1.85987</v>
      </c>
      <c r="IC204">
        <v>1.8584</v>
      </c>
      <c r="ID204">
        <v>1.85751</v>
      </c>
      <c r="IE204">
        <v>1.85242</v>
      </c>
      <c r="IF204">
        <v>0</v>
      </c>
      <c r="IG204">
        <v>0</v>
      </c>
      <c r="IH204">
        <v>0</v>
      </c>
      <c r="II204">
        <v>0</v>
      </c>
      <c r="IJ204" t="s">
        <v>433</v>
      </c>
      <c r="IK204" t="s">
        <v>434</v>
      </c>
      <c r="IL204" t="s">
        <v>435</v>
      </c>
      <c r="IM204" t="s">
        <v>435</v>
      </c>
      <c r="IN204" t="s">
        <v>435</v>
      </c>
      <c r="IO204" t="s">
        <v>435</v>
      </c>
      <c r="IP204">
        <v>0</v>
      </c>
      <c r="IQ204">
        <v>100</v>
      </c>
      <c r="IR204">
        <v>100</v>
      </c>
      <c r="IS204">
        <v>-1.843</v>
      </c>
      <c r="IT204">
        <v>-0.419</v>
      </c>
      <c r="IU204">
        <v>-0.978965299820194</v>
      </c>
      <c r="IV204">
        <v>-0.0009990091014681097</v>
      </c>
      <c r="IW204">
        <v>2.104149348677739E-07</v>
      </c>
      <c r="IX204">
        <v>-7.744919442628664E-11</v>
      </c>
      <c r="IY204">
        <v>-0.2997322961878402</v>
      </c>
      <c r="IZ204">
        <v>-0.02716134682049196</v>
      </c>
      <c r="JA204">
        <v>0.00140419417660109</v>
      </c>
      <c r="JB204">
        <v>-1.682636133130545E-05</v>
      </c>
      <c r="JC204">
        <v>3</v>
      </c>
      <c r="JD204">
        <v>2001</v>
      </c>
      <c r="JE204">
        <v>1</v>
      </c>
      <c r="JF204">
        <v>25</v>
      </c>
      <c r="JG204">
        <v>-1199.2</v>
      </c>
      <c r="JH204">
        <v>-1199.4</v>
      </c>
      <c r="JI204">
        <v>2.3938</v>
      </c>
      <c r="JJ204">
        <v>2.64771</v>
      </c>
      <c r="JK204">
        <v>1.49658</v>
      </c>
      <c r="JL204">
        <v>2.38647</v>
      </c>
      <c r="JM204">
        <v>1.54907</v>
      </c>
      <c r="JN204">
        <v>2.40234</v>
      </c>
      <c r="JO204">
        <v>44.14</v>
      </c>
      <c r="JP204">
        <v>13.6942</v>
      </c>
      <c r="JQ204">
        <v>18</v>
      </c>
      <c r="JR204">
        <v>497.61</v>
      </c>
      <c r="JS204">
        <v>446.066</v>
      </c>
      <c r="JT204">
        <v>23.059</v>
      </c>
      <c r="JU204">
        <v>33.5414</v>
      </c>
      <c r="JV204">
        <v>29.9985</v>
      </c>
      <c r="JW204">
        <v>33.6614</v>
      </c>
      <c r="JX204">
        <v>33.6066</v>
      </c>
      <c r="JY204">
        <v>48.0771</v>
      </c>
      <c r="JZ204">
        <v>37.3984</v>
      </c>
      <c r="KA204">
        <v>0</v>
      </c>
      <c r="KB204">
        <v>23.094</v>
      </c>
      <c r="KC204">
        <v>1056.02</v>
      </c>
      <c r="KD204">
        <v>18.1031</v>
      </c>
      <c r="KE204">
        <v>99.81399999999999</v>
      </c>
      <c r="KF204">
        <v>99.4443</v>
      </c>
    </row>
    <row r="205" spans="1:292">
      <c r="A205">
        <v>185</v>
      </c>
      <c r="B205">
        <v>1686165693.1</v>
      </c>
      <c r="C205">
        <v>5327.599999904633</v>
      </c>
      <c r="D205" t="s">
        <v>804</v>
      </c>
      <c r="E205" t="s">
        <v>805</v>
      </c>
      <c r="F205">
        <v>5</v>
      </c>
      <c r="G205" t="s">
        <v>679</v>
      </c>
      <c r="H205">
        <v>1686165685.6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K205*DK205*100.0/(AV205*EE205),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K205*DK205*100.0/(AV205*EE205),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1060.797066374258</v>
      </c>
      <c r="AJ205">
        <v>1030.704545454545</v>
      </c>
      <c r="AK205">
        <v>3.36715911248109</v>
      </c>
      <c r="AL205">
        <v>66.69682277142016</v>
      </c>
      <c r="AM205">
        <f>(AO205 - AN205 + DX205*1E3/(8.314*(DZ205+273.15)) * AQ205/DW205 * AP205) * DW205/(100*DK205) * 1000/(1000 - AO205)</f>
        <v>0</v>
      </c>
      <c r="AN205">
        <v>18.08514409561749</v>
      </c>
      <c r="AO205">
        <v>19.22492121212121</v>
      </c>
      <c r="AP205">
        <v>-2.722056441464916E-05</v>
      </c>
      <c r="AQ205">
        <v>103.8665153416574</v>
      </c>
      <c r="AR205">
        <v>0</v>
      </c>
      <c r="AS205">
        <v>0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429</v>
      </c>
      <c r="AX205" t="s">
        <v>429</v>
      </c>
      <c r="AY205">
        <v>0</v>
      </c>
      <c r="AZ205">
        <v>0</v>
      </c>
      <c r="BA205">
        <f>1-AY205/AZ205</f>
        <v>0</v>
      </c>
      <c r="BB205">
        <v>0</v>
      </c>
      <c r="BC205" t="s">
        <v>429</v>
      </c>
      <c r="BD205" t="s">
        <v>429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429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1.65</v>
      </c>
      <c r="DL205">
        <v>0.5</v>
      </c>
      <c r="DM205" t="s">
        <v>430</v>
      </c>
      <c r="DN205">
        <v>2</v>
      </c>
      <c r="DO205" t="b">
        <v>1</v>
      </c>
      <c r="DP205">
        <v>1686165685.6</v>
      </c>
      <c r="DQ205">
        <v>988.0730000000001</v>
      </c>
      <c r="DR205">
        <v>1026.803703703704</v>
      </c>
      <c r="DS205">
        <v>19.22890740740741</v>
      </c>
      <c r="DT205">
        <v>18.08865925925926</v>
      </c>
      <c r="DU205">
        <v>989.9104814814816</v>
      </c>
      <c r="DV205">
        <v>19.64786296296296</v>
      </c>
      <c r="DW205">
        <v>500.0038148148149</v>
      </c>
      <c r="DX205">
        <v>90.22149629629629</v>
      </c>
      <c r="DY205">
        <v>0.100138037037037</v>
      </c>
      <c r="DZ205">
        <v>26.93664444444444</v>
      </c>
      <c r="EA205">
        <v>27.95399259259259</v>
      </c>
      <c r="EB205">
        <v>999.9000000000001</v>
      </c>
      <c r="EC205">
        <v>0</v>
      </c>
      <c r="ED205">
        <v>0</v>
      </c>
      <c r="EE205">
        <v>9989.491851851853</v>
      </c>
      <c r="EF205">
        <v>0</v>
      </c>
      <c r="EG205">
        <v>730.2932592592593</v>
      </c>
      <c r="EH205">
        <v>-38.73058888888889</v>
      </c>
      <c r="EI205">
        <v>1007.444518518519</v>
      </c>
      <c r="EJ205">
        <v>1045.719259259259</v>
      </c>
      <c r="EK205">
        <v>1.140245555555556</v>
      </c>
      <c r="EL205">
        <v>1026.803703703704</v>
      </c>
      <c r="EM205">
        <v>18.08865925925926</v>
      </c>
      <c r="EN205">
        <v>1.734862222222222</v>
      </c>
      <c r="EO205">
        <v>1.631987037037037</v>
      </c>
      <c r="EP205">
        <v>15.21192962962963</v>
      </c>
      <c r="EQ205">
        <v>14.26419259259259</v>
      </c>
      <c r="ER205">
        <v>2000.018148148148</v>
      </c>
      <c r="ES205">
        <v>0.9799994444444444</v>
      </c>
      <c r="ET205">
        <v>0.02000027407407408</v>
      </c>
      <c r="EU205">
        <v>0</v>
      </c>
      <c r="EV205">
        <v>256.104925925926</v>
      </c>
      <c r="EW205">
        <v>5.00078</v>
      </c>
      <c r="EX205">
        <v>7630.668148148148</v>
      </c>
      <c r="EY205">
        <v>16379.7925925926</v>
      </c>
      <c r="EZ205">
        <v>42.47200000000001</v>
      </c>
      <c r="FA205">
        <v>43.80055555555555</v>
      </c>
      <c r="FB205">
        <v>42.82855555555556</v>
      </c>
      <c r="FC205">
        <v>43.12481481481482</v>
      </c>
      <c r="FD205">
        <v>43.21262962962962</v>
      </c>
      <c r="FE205">
        <v>1955.118148148148</v>
      </c>
      <c r="FF205">
        <v>39.9</v>
      </c>
      <c r="FG205">
        <v>0</v>
      </c>
      <c r="FH205">
        <v>1686165693.8</v>
      </c>
      <c r="FI205">
        <v>0</v>
      </c>
      <c r="FJ205">
        <v>87.80897385847422</v>
      </c>
      <c r="FK205">
        <v>0.9507267205619696</v>
      </c>
      <c r="FL205">
        <v>-103.7086118975571</v>
      </c>
      <c r="FM205">
        <v>28185.88699171077</v>
      </c>
      <c r="FN205">
        <v>15</v>
      </c>
      <c r="FO205">
        <v>1686237652.1</v>
      </c>
      <c r="FP205" t="s">
        <v>431</v>
      </c>
      <c r="FQ205">
        <v>1686237637.6</v>
      </c>
      <c r="FR205">
        <v>1686237652.1</v>
      </c>
      <c r="FS205">
        <v>1</v>
      </c>
      <c r="FT205">
        <v>0.184</v>
      </c>
      <c r="FU205">
        <v>-0.079</v>
      </c>
      <c r="FV205">
        <v>-1.228</v>
      </c>
      <c r="FW205">
        <v>-0.379</v>
      </c>
      <c r="FX205">
        <v>962</v>
      </c>
      <c r="FY205">
        <v>1</v>
      </c>
      <c r="FZ205">
        <v>0.05</v>
      </c>
      <c r="GA205">
        <v>0.15</v>
      </c>
      <c r="GB205">
        <v>-5.158584987306764</v>
      </c>
      <c r="GC205">
        <v>-0.02790866722139341</v>
      </c>
      <c r="GD205">
        <v>34.48172043766923</v>
      </c>
      <c r="GE205">
        <v>1</v>
      </c>
      <c r="GF205">
        <v>0.9676969532964096</v>
      </c>
      <c r="GG205">
        <v>0.003216645380014384</v>
      </c>
      <c r="GH205">
        <v>0.6641796630612226</v>
      </c>
      <c r="GI205">
        <v>1</v>
      </c>
      <c r="GJ205">
        <v>2</v>
      </c>
      <c r="GK205">
        <v>2</v>
      </c>
      <c r="GL205" t="s">
        <v>432</v>
      </c>
      <c r="GM205">
        <v>3.10195</v>
      </c>
      <c r="GN205">
        <v>2.75818</v>
      </c>
      <c r="GO205">
        <v>0.160083</v>
      </c>
      <c r="GP205">
        <v>0.163895</v>
      </c>
      <c r="GQ205">
        <v>0.09313349999999999</v>
      </c>
      <c r="GR205">
        <v>0.0882545</v>
      </c>
      <c r="GS205">
        <v>21468.1</v>
      </c>
      <c r="GT205">
        <v>21023.7</v>
      </c>
      <c r="GU205">
        <v>26119.7</v>
      </c>
      <c r="GV205">
        <v>25501.1</v>
      </c>
      <c r="GW205">
        <v>38027</v>
      </c>
      <c r="GX205">
        <v>35229.9</v>
      </c>
      <c r="GY205">
        <v>45676.5</v>
      </c>
      <c r="GZ205">
        <v>41799.2</v>
      </c>
      <c r="HA205">
        <v>1.83923</v>
      </c>
      <c r="HB205">
        <v>1.73692</v>
      </c>
      <c r="HC205">
        <v>0.0155866</v>
      </c>
      <c r="HD205">
        <v>0</v>
      </c>
      <c r="HE205">
        <v>27.6877</v>
      </c>
      <c r="HF205">
        <v>999.9</v>
      </c>
      <c r="HG205">
        <v>34.8</v>
      </c>
      <c r="HH205">
        <v>41.3</v>
      </c>
      <c r="HI205">
        <v>30.6447</v>
      </c>
      <c r="HJ205">
        <v>61.9076</v>
      </c>
      <c r="HK205">
        <v>27.6843</v>
      </c>
      <c r="HL205">
        <v>1</v>
      </c>
      <c r="HM205">
        <v>0.524131</v>
      </c>
      <c r="HN205">
        <v>3.91139</v>
      </c>
      <c r="HO205">
        <v>20.2632</v>
      </c>
      <c r="HP205">
        <v>5.2116</v>
      </c>
      <c r="HQ205">
        <v>11.9852</v>
      </c>
      <c r="HR205">
        <v>4.9636</v>
      </c>
      <c r="HS205">
        <v>3.27438</v>
      </c>
      <c r="HT205">
        <v>9999</v>
      </c>
      <c r="HU205">
        <v>9999</v>
      </c>
      <c r="HV205">
        <v>9999</v>
      </c>
      <c r="HW205">
        <v>63.1</v>
      </c>
      <c r="HX205">
        <v>1.86399</v>
      </c>
      <c r="HY205">
        <v>1.8602</v>
      </c>
      <c r="HZ205">
        <v>1.85852</v>
      </c>
      <c r="IA205">
        <v>1.85989</v>
      </c>
      <c r="IB205">
        <v>1.85985</v>
      </c>
      <c r="IC205">
        <v>1.8584</v>
      </c>
      <c r="ID205">
        <v>1.85746</v>
      </c>
      <c r="IE205">
        <v>1.85239</v>
      </c>
      <c r="IF205">
        <v>0</v>
      </c>
      <c r="IG205">
        <v>0</v>
      </c>
      <c r="IH205">
        <v>0</v>
      </c>
      <c r="II205">
        <v>0</v>
      </c>
      <c r="IJ205" t="s">
        <v>433</v>
      </c>
      <c r="IK205" t="s">
        <v>434</v>
      </c>
      <c r="IL205" t="s">
        <v>435</v>
      </c>
      <c r="IM205" t="s">
        <v>435</v>
      </c>
      <c r="IN205" t="s">
        <v>435</v>
      </c>
      <c r="IO205" t="s">
        <v>435</v>
      </c>
      <c r="IP205">
        <v>0</v>
      </c>
      <c r="IQ205">
        <v>100</v>
      </c>
      <c r="IR205">
        <v>100</v>
      </c>
      <c r="IS205">
        <v>-1.85</v>
      </c>
      <c r="IT205">
        <v>-0.419</v>
      </c>
      <c r="IU205">
        <v>-0.978965299820194</v>
      </c>
      <c r="IV205">
        <v>-0.0009990091014681097</v>
      </c>
      <c r="IW205">
        <v>2.104149348677739E-07</v>
      </c>
      <c r="IX205">
        <v>-7.744919442628664E-11</v>
      </c>
      <c r="IY205">
        <v>-0.2997322961878402</v>
      </c>
      <c r="IZ205">
        <v>-0.02716134682049196</v>
      </c>
      <c r="JA205">
        <v>0.00140419417660109</v>
      </c>
      <c r="JB205">
        <v>-1.682636133130545E-05</v>
      </c>
      <c r="JC205">
        <v>3</v>
      </c>
      <c r="JD205">
        <v>2001</v>
      </c>
      <c r="JE205">
        <v>1</v>
      </c>
      <c r="JF205">
        <v>25</v>
      </c>
      <c r="JG205">
        <v>-1199.1</v>
      </c>
      <c r="JH205">
        <v>-1199.3</v>
      </c>
      <c r="JI205">
        <v>2.42065</v>
      </c>
      <c r="JJ205">
        <v>2.64648</v>
      </c>
      <c r="JK205">
        <v>1.49658</v>
      </c>
      <c r="JL205">
        <v>2.38647</v>
      </c>
      <c r="JM205">
        <v>1.54907</v>
      </c>
      <c r="JN205">
        <v>2.46582</v>
      </c>
      <c r="JO205">
        <v>44.14</v>
      </c>
      <c r="JP205">
        <v>13.703</v>
      </c>
      <c r="JQ205">
        <v>18</v>
      </c>
      <c r="JR205">
        <v>497.77</v>
      </c>
      <c r="JS205">
        <v>445.934</v>
      </c>
      <c r="JT205">
        <v>23.0922</v>
      </c>
      <c r="JU205">
        <v>33.5305</v>
      </c>
      <c r="JV205">
        <v>29.9985</v>
      </c>
      <c r="JW205">
        <v>33.6539</v>
      </c>
      <c r="JX205">
        <v>33.599</v>
      </c>
      <c r="JY205">
        <v>48.7048</v>
      </c>
      <c r="JZ205">
        <v>37.3984</v>
      </c>
      <c r="KA205">
        <v>0</v>
      </c>
      <c r="KB205">
        <v>23.1323</v>
      </c>
      <c r="KC205">
        <v>1076.46</v>
      </c>
      <c r="KD205">
        <v>18.1031</v>
      </c>
      <c r="KE205">
        <v>99.81570000000001</v>
      </c>
      <c r="KF205">
        <v>99.4462</v>
      </c>
    </row>
    <row r="206" spans="1:292">
      <c r="A206">
        <v>186</v>
      </c>
      <c r="B206">
        <v>1686165698.1</v>
      </c>
      <c r="C206">
        <v>5332.599999904633</v>
      </c>
      <c r="D206" t="s">
        <v>806</v>
      </c>
      <c r="E206" t="s">
        <v>807</v>
      </c>
      <c r="F206">
        <v>5</v>
      </c>
      <c r="G206" t="s">
        <v>679</v>
      </c>
      <c r="H206">
        <v>1686165690.314285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K206*DK206*100.0/(AV206*EE206),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K206*DK206*100.0/(AV206*EE206),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1077.529937044098</v>
      </c>
      <c r="AJ206">
        <v>1047.576606060606</v>
      </c>
      <c r="AK206">
        <v>3.35674731125232</v>
      </c>
      <c r="AL206">
        <v>66.69682277142016</v>
      </c>
      <c r="AM206">
        <f>(AO206 - AN206 + DX206*1E3/(8.314*(DZ206+273.15)) * AQ206/DW206 * AP206) * DW206/(100*DK206) * 1000/(1000 - AO206)</f>
        <v>0</v>
      </c>
      <c r="AN206">
        <v>18.08001033277253</v>
      </c>
      <c r="AO206">
        <v>19.21970666666665</v>
      </c>
      <c r="AP206">
        <v>-5.227375459241262E-05</v>
      </c>
      <c r="AQ206">
        <v>103.8665153416574</v>
      </c>
      <c r="AR206">
        <v>0</v>
      </c>
      <c r="AS206">
        <v>0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429</v>
      </c>
      <c r="AX206" t="s">
        <v>429</v>
      </c>
      <c r="AY206">
        <v>0</v>
      </c>
      <c r="AZ206">
        <v>0</v>
      </c>
      <c r="BA206">
        <f>1-AY206/AZ206</f>
        <v>0</v>
      </c>
      <c r="BB206">
        <v>0</v>
      </c>
      <c r="BC206" t="s">
        <v>429</v>
      </c>
      <c r="BD206" t="s">
        <v>429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429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1.65</v>
      </c>
      <c r="DL206">
        <v>0.5</v>
      </c>
      <c r="DM206" t="s">
        <v>430</v>
      </c>
      <c r="DN206">
        <v>2</v>
      </c>
      <c r="DO206" t="b">
        <v>1</v>
      </c>
      <c r="DP206">
        <v>1686165690.314285</v>
      </c>
      <c r="DQ206">
        <v>1003.46675</v>
      </c>
      <c r="DR206">
        <v>1042.323214285714</v>
      </c>
      <c r="DS206">
        <v>19.22600714285714</v>
      </c>
      <c r="DT206">
        <v>18.08498928571429</v>
      </c>
      <c r="DU206">
        <v>1005.316321428572</v>
      </c>
      <c r="DV206">
        <v>19.64497857142857</v>
      </c>
      <c r="DW206">
        <v>500.0230357142856</v>
      </c>
      <c r="DX206">
        <v>90.22121785714288</v>
      </c>
      <c r="DY206">
        <v>0.1001285428571429</v>
      </c>
      <c r="DZ206">
        <v>26.92908214285714</v>
      </c>
      <c r="EA206">
        <v>27.94642142857143</v>
      </c>
      <c r="EB206">
        <v>999.9000000000002</v>
      </c>
      <c r="EC206">
        <v>0</v>
      </c>
      <c r="ED206">
        <v>0</v>
      </c>
      <c r="EE206">
        <v>9987.270714285714</v>
      </c>
      <c r="EF206">
        <v>0</v>
      </c>
      <c r="EG206">
        <v>766.7116428571428</v>
      </c>
      <c r="EH206">
        <v>-38.85548214285715</v>
      </c>
      <c r="EI206">
        <v>1023.137285714286</v>
      </c>
      <c r="EJ206">
        <v>1061.520357142857</v>
      </c>
      <c r="EK206">
        <v>1.141008571428572</v>
      </c>
      <c r="EL206">
        <v>1042.323214285714</v>
      </c>
      <c r="EM206">
        <v>18.08498928571429</v>
      </c>
      <c r="EN206">
        <v>1.734594285714286</v>
      </c>
      <c r="EO206">
        <v>1.631650714285714</v>
      </c>
      <c r="EP206">
        <v>15.20952857142857</v>
      </c>
      <c r="EQ206">
        <v>14.26101071428571</v>
      </c>
      <c r="ER206">
        <v>2000.019285714285</v>
      </c>
      <c r="ES206">
        <v>0.9799993571428571</v>
      </c>
      <c r="ET206">
        <v>0.02000037142857142</v>
      </c>
      <c r="EU206">
        <v>0</v>
      </c>
      <c r="EV206">
        <v>256.0881428571429</v>
      </c>
      <c r="EW206">
        <v>5.00078</v>
      </c>
      <c r="EX206">
        <v>7629.102857142857</v>
      </c>
      <c r="EY206">
        <v>16379.79642857143</v>
      </c>
      <c r="EZ206">
        <v>42.45735714285713</v>
      </c>
      <c r="FA206">
        <v>43.77878571428572</v>
      </c>
      <c r="FB206">
        <v>42.80782142857142</v>
      </c>
      <c r="FC206">
        <v>43.10696428571428</v>
      </c>
      <c r="FD206">
        <v>43.18939285714286</v>
      </c>
      <c r="FE206">
        <v>1955.119285714286</v>
      </c>
      <c r="FF206">
        <v>39.9</v>
      </c>
      <c r="FG206">
        <v>0</v>
      </c>
      <c r="FH206">
        <v>1686165698.6</v>
      </c>
      <c r="FI206">
        <v>0</v>
      </c>
      <c r="FJ206">
        <v>87.87194315809184</v>
      </c>
      <c r="FK206">
        <v>0.9511779078064541</v>
      </c>
      <c r="FL206">
        <v>-103.7736102329929</v>
      </c>
      <c r="FM206">
        <v>28178.12390777585</v>
      </c>
      <c r="FN206">
        <v>15</v>
      </c>
      <c r="FO206">
        <v>1686237652.1</v>
      </c>
      <c r="FP206" t="s">
        <v>431</v>
      </c>
      <c r="FQ206">
        <v>1686237637.6</v>
      </c>
      <c r="FR206">
        <v>1686237652.1</v>
      </c>
      <c r="FS206">
        <v>1</v>
      </c>
      <c r="FT206">
        <v>0.184</v>
      </c>
      <c r="FU206">
        <v>-0.079</v>
      </c>
      <c r="FV206">
        <v>-1.228</v>
      </c>
      <c r="FW206">
        <v>-0.379</v>
      </c>
      <c r="FX206">
        <v>962</v>
      </c>
      <c r="FY206">
        <v>1</v>
      </c>
      <c r="FZ206">
        <v>0.05</v>
      </c>
      <c r="GA206">
        <v>0.15</v>
      </c>
      <c r="GB206">
        <v>-5.171832554553151</v>
      </c>
      <c r="GC206">
        <v>-0.02809980938161409</v>
      </c>
      <c r="GD206">
        <v>34.48154511650242</v>
      </c>
      <c r="GE206">
        <v>1</v>
      </c>
      <c r="GF206">
        <v>0.9677650094431939</v>
      </c>
      <c r="GG206">
        <v>0.003215649864251984</v>
      </c>
      <c r="GH206">
        <v>0.6640593434631762</v>
      </c>
      <c r="GI206">
        <v>1</v>
      </c>
      <c r="GJ206">
        <v>2</v>
      </c>
      <c r="GK206">
        <v>2</v>
      </c>
      <c r="GL206" t="s">
        <v>432</v>
      </c>
      <c r="GM206">
        <v>3.10211</v>
      </c>
      <c r="GN206">
        <v>2.75794</v>
      </c>
      <c r="GO206">
        <v>0.161746</v>
      </c>
      <c r="GP206">
        <v>0.165551</v>
      </c>
      <c r="GQ206">
        <v>0.0931165</v>
      </c>
      <c r="GR206">
        <v>0.08824849999999999</v>
      </c>
      <c r="GS206">
        <v>21426</v>
      </c>
      <c r="GT206">
        <v>20982.4</v>
      </c>
      <c r="GU206">
        <v>26120.3</v>
      </c>
      <c r="GV206">
        <v>25501.5</v>
      </c>
      <c r="GW206">
        <v>38028.4</v>
      </c>
      <c r="GX206">
        <v>35230.9</v>
      </c>
      <c r="GY206">
        <v>45677.2</v>
      </c>
      <c r="GZ206">
        <v>41799.9</v>
      </c>
      <c r="HA206">
        <v>1.83955</v>
      </c>
      <c r="HB206">
        <v>1.73687</v>
      </c>
      <c r="HC206">
        <v>0.0164956</v>
      </c>
      <c r="HD206">
        <v>0</v>
      </c>
      <c r="HE206">
        <v>27.6755</v>
      </c>
      <c r="HF206">
        <v>999.9</v>
      </c>
      <c r="HG206">
        <v>34.8</v>
      </c>
      <c r="HH206">
        <v>41.3</v>
      </c>
      <c r="HI206">
        <v>30.6436</v>
      </c>
      <c r="HJ206">
        <v>61.4076</v>
      </c>
      <c r="HK206">
        <v>27.6482</v>
      </c>
      <c r="HL206">
        <v>1</v>
      </c>
      <c r="HM206">
        <v>0.522513</v>
      </c>
      <c r="HN206">
        <v>3.83638</v>
      </c>
      <c r="HO206">
        <v>20.2655</v>
      </c>
      <c r="HP206">
        <v>5.21145</v>
      </c>
      <c r="HQ206">
        <v>11.9849</v>
      </c>
      <c r="HR206">
        <v>4.9634</v>
      </c>
      <c r="HS206">
        <v>3.27435</v>
      </c>
      <c r="HT206">
        <v>9999</v>
      </c>
      <c r="HU206">
        <v>9999</v>
      </c>
      <c r="HV206">
        <v>9999</v>
      </c>
      <c r="HW206">
        <v>63.1</v>
      </c>
      <c r="HX206">
        <v>1.86401</v>
      </c>
      <c r="HY206">
        <v>1.8602</v>
      </c>
      <c r="HZ206">
        <v>1.85852</v>
      </c>
      <c r="IA206">
        <v>1.85989</v>
      </c>
      <c r="IB206">
        <v>1.85987</v>
      </c>
      <c r="IC206">
        <v>1.85842</v>
      </c>
      <c r="ID206">
        <v>1.85747</v>
      </c>
      <c r="IE206">
        <v>1.85242</v>
      </c>
      <c r="IF206">
        <v>0</v>
      </c>
      <c r="IG206">
        <v>0</v>
      </c>
      <c r="IH206">
        <v>0</v>
      </c>
      <c r="II206">
        <v>0</v>
      </c>
      <c r="IJ206" t="s">
        <v>433</v>
      </c>
      <c r="IK206" t="s">
        <v>434</v>
      </c>
      <c r="IL206" t="s">
        <v>435</v>
      </c>
      <c r="IM206" t="s">
        <v>435</v>
      </c>
      <c r="IN206" t="s">
        <v>435</v>
      </c>
      <c r="IO206" t="s">
        <v>435</v>
      </c>
      <c r="IP206">
        <v>0</v>
      </c>
      <c r="IQ206">
        <v>100</v>
      </c>
      <c r="IR206">
        <v>100</v>
      </c>
      <c r="IS206">
        <v>-1.87</v>
      </c>
      <c r="IT206">
        <v>-0.419</v>
      </c>
      <c r="IU206">
        <v>-0.978965299820194</v>
      </c>
      <c r="IV206">
        <v>-0.0009990091014681097</v>
      </c>
      <c r="IW206">
        <v>2.104149348677739E-07</v>
      </c>
      <c r="IX206">
        <v>-7.744919442628664E-11</v>
      </c>
      <c r="IY206">
        <v>-0.2997322961878402</v>
      </c>
      <c r="IZ206">
        <v>-0.02716134682049196</v>
      </c>
      <c r="JA206">
        <v>0.00140419417660109</v>
      </c>
      <c r="JB206">
        <v>-1.682636133130545E-05</v>
      </c>
      <c r="JC206">
        <v>3</v>
      </c>
      <c r="JD206">
        <v>2001</v>
      </c>
      <c r="JE206">
        <v>1</v>
      </c>
      <c r="JF206">
        <v>25</v>
      </c>
      <c r="JG206">
        <v>-1199</v>
      </c>
      <c r="JH206">
        <v>-1199.2</v>
      </c>
      <c r="JI206">
        <v>2.45483</v>
      </c>
      <c r="JJ206">
        <v>2.64526</v>
      </c>
      <c r="JK206">
        <v>1.49658</v>
      </c>
      <c r="JL206">
        <v>2.38525</v>
      </c>
      <c r="JM206">
        <v>1.54907</v>
      </c>
      <c r="JN206">
        <v>2.47559</v>
      </c>
      <c r="JO206">
        <v>44.1677</v>
      </c>
      <c r="JP206">
        <v>13.6942</v>
      </c>
      <c r="JQ206">
        <v>18</v>
      </c>
      <c r="JR206">
        <v>497.903</v>
      </c>
      <c r="JS206">
        <v>445.85</v>
      </c>
      <c r="JT206">
        <v>23.1353</v>
      </c>
      <c r="JU206">
        <v>33.5188</v>
      </c>
      <c r="JV206">
        <v>29.9985</v>
      </c>
      <c r="JW206">
        <v>33.6445</v>
      </c>
      <c r="JX206">
        <v>33.5912</v>
      </c>
      <c r="JY206">
        <v>49.305</v>
      </c>
      <c r="JZ206">
        <v>37.3984</v>
      </c>
      <c r="KA206">
        <v>0</v>
      </c>
      <c r="KB206">
        <v>23.1728</v>
      </c>
      <c r="KC206">
        <v>1090.02</v>
      </c>
      <c r="KD206">
        <v>18.1031</v>
      </c>
      <c r="KE206">
        <v>99.81740000000001</v>
      </c>
      <c r="KF206">
        <v>99.4478</v>
      </c>
    </row>
    <row r="207" spans="1:292">
      <c r="A207">
        <v>187</v>
      </c>
      <c r="B207">
        <v>1686165703.1</v>
      </c>
      <c r="C207">
        <v>5337.599999904633</v>
      </c>
      <c r="D207" t="s">
        <v>808</v>
      </c>
      <c r="E207" t="s">
        <v>809</v>
      </c>
      <c r="F207">
        <v>5</v>
      </c>
      <c r="G207" t="s">
        <v>679</v>
      </c>
      <c r="H207">
        <v>1686165695.6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K207*DK207*100.0/(AV207*EE207),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K207*DK207*100.0/(AV207*EE207),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1095.49445526863</v>
      </c>
      <c r="AJ207">
        <v>1064.629515151515</v>
      </c>
      <c r="AK207">
        <v>3.416249926848962</v>
      </c>
      <c r="AL207">
        <v>66.69682277142016</v>
      </c>
      <c r="AM207">
        <f>(AO207 - AN207 + DX207*1E3/(8.314*(DZ207+273.15)) * AQ207/DW207 * AP207) * DW207/(100*DK207) * 1000/(1000 - AO207)</f>
        <v>0</v>
      </c>
      <c r="AN207">
        <v>18.07977648599585</v>
      </c>
      <c r="AO207">
        <v>19.21758969696969</v>
      </c>
      <c r="AP207">
        <v>-1.028861247722839E-05</v>
      </c>
      <c r="AQ207">
        <v>103.8665153416574</v>
      </c>
      <c r="AR207">
        <v>0</v>
      </c>
      <c r="AS207">
        <v>0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429</v>
      </c>
      <c r="AX207" t="s">
        <v>429</v>
      </c>
      <c r="AY207">
        <v>0</v>
      </c>
      <c r="AZ207">
        <v>0</v>
      </c>
      <c r="BA207">
        <f>1-AY207/AZ207</f>
        <v>0</v>
      </c>
      <c r="BB207">
        <v>0</v>
      </c>
      <c r="BC207" t="s">
        <v>429</v>
      </c>
      <c r="BD207" t="s">
        <v>429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429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1.65</v>
      </c>
      <c r="DL207">
        <v>0.5</v>
      </c>
      <c r="DM207" t="s">
        <v>430</v>
      </c>
      <c r="DN207">
        <v>2</v>
      </c>
      <c r="DO207" t="b">
        <v>1</v>
      </c>
      <c r="DP207">
        <v>1686165695.6</v>
      </c>
      <c r="DQ207">
        <v>1020.864</v>
      </c>
      <c r="DR207">
        <v>1060.277407407408</v>
      </c>
      <c r="DS207">
        <v>19.22220370370371</v>
      </c>
      <c r="DT207">
        <v>18.08152592592592</v>
      </c>
      <c r="DU207">
        <v>1022.727962962963</v>
      </c>
      <c r="DV207">
        <v>19.64121111111111</v>
      </c>
      <c r="DW207">
        <v>500.0031111111111</v>
      </c>
      <c r="DX207">
        <v>90.22168518518518</v>
      </c>
      <c r="DY207">
        <v>0.09997008518518519</v>
      </c>
      <c r="DZ207">
        <v>26.92095185185185</v>
      </c>
      <c r="EA207">
        <v>27.94192222222222</v>
      </c>
      <c r="EB207">
        <v>999.9000000000001</v>
      </c>
      <c r="EC207">
        <v>0</v>
      </c>
      <c r="ED207">
        <v>0</v>
      </c>
      <c r="EE207">
        <v>9998.836666666668</v>
      </c>
      <c r="EF207">
        <v>0</v>
      </c>
      <c r="EG207">
        <v>743.7654074074075</v>
      </c>
      <c r="EH207">
        <v>-39.41257037037037</v>
      </c>
      <c r="EI207">
        <v>1040.871851851852</v>
      </c>
      <c r="EJ207">
        <v>1079.801481481481</v>
      </c>
      <c r="EK207">
        <v>1.140668148148148</v>
      </c>
      <c r="EL207">
        <v>1060.277407407408</v>
      </c>
      <c r="EM207">
        <v>18.08152592592592</v>
      </c>
      <c r="EN207">
        <v>1.73425925925926</v>
      </c>
      <c r="EO207">
        <v>1.631346296296296</v>
      </c>
      <c r="EP207">
        <v>15.20652962962963</v>
      </c>
      <c r="EQ207">
        <v>14.25812592592592</v>
      </c>
      <c r="ER207">
        <v>2000.02074074074</v>
      </c>
      <c r="ES207">
        <v>0.9799993333333333</v>
      </c>
      <c r="ET207">
        <v>0.02000038888888889</v>
      </c>
      <c r="EU207">
        <v>0</v>
      </c>
      <c r="EV207">
        <v>256.0411851851852</v>
      </c>
      <c r="EW207">
        <v>5.00078</v>
      </c>
      <c r="EX207">
        <v>7546.444814814814</v>
      </c>
      <c r="EY207">
        <v>16379.81111111111</v>
      </c>
      <c r="EZ207">
        <v>42.44185185185184</v>
      </c>
      <c r="FA207">
        <v>43.7614074074074</v>
      </c>
      <c r="FB207">
        <v>42.7637037037037</v>
      </c>
      <c r="FC207">
        <v>43.11322222222221</v>
      </c>
      <c r="FD207">
        <v>43.16866666666666</v>
      </c>
      <c r="FE207">
        <v>1955.120740740741</v>
      </c>
      <c r="FF207">
        <v>39.9</v>
      </c>
      <c r="FG207">
        <v>0</v>
      </c>
      <c r="FH207">
        <v>1686165704</v>
      </c>
      <c r="FI207">
        <v>0</v>
      </c>
      <c r="FJ207">
        <v>87.942756612073</v>
      </c>
      <c r="FK207">
        <v>0.951684668624468</v>
      </c>
      <c r="FL207">
        <v>-103.8473239955137</v>
      </c>
      <c r="FM207">
        <v>28169.35414337857</v>
      </c>
      <c r="FN207">
        <v>15</v>
      </c>
      <c r="FO207">
        <v>1686237652.1</v>
      </c>
      <c r="FP207" t="s">
        <v>431</v>
      </c>
      <c r="FQ207">
        <v>1686237637.6</v>
      </c>
      <c r="FR207">
        <v>1686237652.1</v>
      </c>
      <c r="FS207">
        <v>1</v>
      </c>
      <c r="FT207">
        <v>0.184</v>
      </c>
      <c r="FU207">
        <v>-0.079</v>
      </c>
      <c r="FV207">
        <v>-1.228</v>
      </c>
      <c r="FW207">
        <v>-0.379</v>
      </c>
      <c r="FX207">
        <v>962</v>
      </c>
      <c r="FY207">
        <v>1</v>
      </c>
      <c r="FZ207">
        <v>0.05</v>
      </c>
      <c r="GA207">
        <v>0.15</v>
      </c>
      <c r="GB207">
        <v>-5.185302877671102</v>
      </c>
      <c r="GC207">
        <v>-0.02829437436533691</v>
      </c>
      <c r="GD207">
        <v>34.48159695867384</v>
      </c>
      <c r="GE207">
        <v>1</v>
      </c>
      <c r="GF207">
        <v>0.9678315718300882</v>
      </c>
      <c r="GG207">
        <v>0.003214631220346514</v>
      </c>
      <c r="GH207">
        <v>0.6639387137281871</v>
      </c>
      <c r="GI207">
        <v>1</v>
      </c>
      <c r="GJ207">
        <v>2</v>
      </c>
      <c r="GK207">
        <v>2</v>
      </c>
      <c r="GL207" t="s">
        <v>432</v>
      </c>
      <c r="GM207">
        <v>3.1019</v>
      </c>
      <c r="GN207">
        <v>2.75824</v>
      </c>
      <c r="GO207">
        <v>0.163418</v>
      </c>
      <c r="GP207">
        <v>0.167179</v>
      </c>
      <c r="GQ207">
        <v>0.093113</v>
      </c>
      <c r="GR207">
        <v>0.0882424</v>
      </c>
      <c r="GS207">
        <v>21383.8</v>
      </c>
      <c r="GT207">
        <v>20941.7</v>
      </c>
      <c r="GU207">
        <v>26120.9</v>
      </c>
      <c r="GV207">
        <v>25501.7</v>
      </c>
      <c r="GW207">
        <v>38029.8</v>
      </c>
      <c r="GX207">
        <v>35231.7</v>
      </c>
      <c r="GY207">
        <v>45678.4</v>
      </c>
      <c r="GZ207">
        <v>41800.4</v>
      </c>
      <c r="HA207">
        <v>1.83917</v>
      </c>
      <c r="HB207">
        <v>1.73722</v>
      </c>
      <c r="HC207">
        <v>0.0168681</v>
      </c>
      <c r="HD207">
        <v>0</v>
      </c>
      <c r="HE207">
        <v>27.6623</v>
      </c>
      <c r="HF207">
        <v>999.9</v>
      </c>
      <c r="HG207">
        <v>34.8</v>
      </c>
      <c r="HH207">
        <v>41.3</v>
      </c>
      <c r="HI207">
        <v>30.6459</v>
      </c>
      <c r="HJ207">
        <v>61.6876</v>
      </c>
      <c r="HK207">
        <v>27.5561</v>
      </c>
      <c r="HL207">
        <v>1</v>
      </c>
      <c r="HM207">
        <v>0.521235</v>
      </c>
      <c r="HN207">
        <v>3.78198</v>
      </c>
      <c r="HO207">
        <v>20.2666</v>
      </c>
      <c r="HP207">
        <v>5.2107</v>
      </c>
      <c r="HQ207">
        <v>11.9845</v>
      </c>
      <c r="HR207">
        <v>4.96325</v>
      </c>
      <c r="HS207">
        <v>3.27418</v>
      </c>
      <c r="HT207">
        <v>9999</v>
      </c>
      <c r="HU207">
        <v>9999</v>
      </c>
      <c r="HV207">
        <v>9999</v>
      </c>
      <c r="HW207">
        <v>63.1</v>
      </c>
      <c r="HX207">
        <v>1.86401</v>
      </c>
      <c r="HY207">
        <v>1.8602</v>
      </c>
      <c r="HZ207">
        <v>1.85852</v>
      </c>
      <c r="IA207">
        <v>1.85989</v>
      </c>
      <c r="IB207">
        <v>1.85986</v>
      </c>
      <c r="IC207">
        <v>1.85844</v>
      </c>
      <c r="ID207">
        <v>1.85749</v>
      </c>
      <c r="IE207">
        <v>1.85242</v>
      </c>
      <c r="IF207">
        <v>0</v>
      </c>
      <c r="IG207">
        <v>0</v>
      </c>
      <c r="IH207">
        <v>0</v>
      </c>
      <c r="II207">
        <v>0</v>
      </c>
      <c r="IJ207" t="s">
        <v>433</v>
      </c>
      <c r="IK207" t="s">
        <v>434</v>
      </c>
      <c r="IL207" t="s">
        <v>435</v>
      </c>
      <c r="IM207" t="s">
        <v>435</v>
      </c>
      <c r="IN207" t="s">
        <v>435</v>
      </c>
      <c r="IO207" t="s">
        <v>435</v>
      </c>
      <c r="IP207">
        <v>0</v>
      </c>
      <c r="IQ207">
        <v>100</v>
      </c>
      <c r="IR207">
        <v>100</v>
      </c>
      <c r="IS207">
        <v>-1.88</v>
      </c>
      <c r="IT207">
        <v>-0.419</v>
      </c>
      <c r="IU207">
        <v>-0.978965299820194</v>
      </c>
      <c r="IV207">
        <v>-0.0009990091014681097</v>
      </c>
      <c r="IW207">
        <v>2.104149348677739E-07</v>
      </c>
      <c r="IX207">
        <v>-7.744919442628664E-11</v>
      </c>
      <c r="IY207">
        <v>-0.2997322961878402</v>
      </c>
      <c r="IZ207">
        <v>-0.02716134682049196</v>
      </c>
      <c r="JA207">
        <v>0.00140419417660109</v>
      </c>
      <c r="JB207">
        <v>-1.682636133130545E-05</v>
      </c>
      <c r="JC207">
        <v>3</v>
      </c>
      <c r="JD207">
        <v>2001</v>
      </c>
      <c r="JE207">
        <v>1</v>
      </c>
      <c r="JF207">
        <v>25</v>
      </c>
      <c r="JG207">
        <v>-1198.9</v>
      </c>
      <c r="JH207">
        <v>-1199.2</v>
      </c>
      <c r="JI207">
        <v>2.48657</v>
      </c>
      <c r="JJ207">
        <v>2.65625</v>
      </c>
      <c r="JK207">
        <v>1.49658</v>
      </c>
      <c r="JL207">
        <v>2.38647</v>
      </c>
      <c r="JM207">
        <v>1.54907</v>
      </c>
      <c r="JN207">
        <v>2.41211</v>
      </c>
      <c r="JO207">
        <v>44.14</v>
      </c>
      <c r="JP207">
        <v>13.703</v>
      </c>
      <c r="JQ207">
        <v>18</v>
      </c>
      <c r="JR207">
        <v>497.611</v>
      </c>
      <c r="JS207">
        <v>446.009</v>
      </c>
      <c r="JT207">
        <v>23.1786</v>
      </c>
      <c r="JU207">
        <v>33.5063</v>
      </c>
      <c r="JV207">
        <v>29.9988</v>
      </c>
      <c r="JW207">
        <v>33.636</v>
      </c>
      <c r="JX207">
        <v>33.5823</v>
      </c>
      <c r="JY207">
        <v>49.9021</v>
      </c>
      <c r="JZ207">
        <v>37.3984</v>
      </c>
      <c r="KA207">
        <v>0</v>
      </c>
      <c r="KB207">
        <v>23.2126</v>
      </c>
      <c r="KC207">
        <v>1110.25</v>
      </c>
      <c r="KD207">
        <v>18.1031</v>
      </c>
      <c r="KE207">
        <v>99.8199</v>
      </c>
      <c r="KF207">
        <v>99.449</v>
      </c>
    </row>
    <row r="208" spans="1:292">
      <c r="A208">
        <v>188</v>
      </c>
      <c r="B208">
        <v>1686165708.1</v>
      </c>
      <c r="C208">
        <v>5342.599999904633</v>
      </c>
      <c r="D208" t="s">
        <v>810</v>
      </c>
      <c r="E208" t="s">
        <v>811</v>
      </c>
      <c r="F208">
        <v>5</v>
      </c>
      <c r="G208" t="s">
        <v>679</v>
      </c>
      <c r="H208">
        <v>1686165700.314285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K208*DK208*100.0/(AV208*EE208),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K208*DK208*100.0/(AV208*EE208),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1112.307868892447</v>
      </c>
      <c r="AJ208">
        <v>1081.743757575758</v>
      </c>
      <c r="AK208">
        <v>3.430869805382613</v>
      </c>
      <c r="AL208">
        <v>66.69682277142016</v>
      </c>
      <c r="AM208">
        <f>(AO208 - AN208 + DX208*1E3/(8.314*(DZ208+273.15)) * AQ208/DW208 * AP208) * DW208/(100*DK208) * 1000/(1000 - AO208)</f>
        <v>0</v>
      </c>
      <c r="AN208">
        <v>18.07814956730594</v>
      </c>
      <c r="AO208">
        <v>19.21598303030303</v>
      </c>
      <c r="AP208">
        <v>-8.243710501359263E-06</v>
      </c>
      <c r="AQ208">
        <v>103.8665153416574</v>
      </c>
      <c r="AR208">
        <v>0</v>
      </c>
      <c r="AS208">
        <v>0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429</v>
      </c>
      <c r="AX208" t="s">
        <v>429</v>
      </c>
      <c r="AY208">
        <v>0</v>
      </c>
      <c r="AZ208">
        <v>0</v>
      </c>
      <c r="BA208">
        <f>1-AY208/AZ208</f>
        <v>0</v>
      </c>
      <c r="BB208">
        <v>0</v>
      </c>
      <c r="BC208" t="s">
        <v>429</v>
      </c>
      <c r="BD208" t="s">
        <v>429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429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1.65</v>
      </c>
      <c r="DL208">
        <v>0.5</v>
      </c>
      <c r="DM208" t="s">
        <v>430</v>
      </c>
      <c r="DN208">
        <v>2</v>
      </c>
      <c r="DO208" t="b">
        <v>1</v>
      </c>
      <c r="DP208">
        <v>1686165700.314285</v>
      </c>
      <c r="DQ208">
        <v>1036.572857142857</v>
      </c>
      <c r="DR208">
        <v>1076.188928571429</v>
      </c>
      <c r="DS208">
        <v>19.21930714285714</v>
      </c>
      <c r="DT208">
        <v>18.07935</v>
      </c>
      <c r="DU208">
        <v>1038.448928571428</v>
      </c>
      <c r="DV208">
        <v>19.63833571428572</v>
      </c>
      <c r="DW208">
        <v>499.9941428571429</v>
      </c>
      <c r="DX208">
        <v>90.22157142857144</v>
      </c>
      <c r="DY208">
        <v>0.099894625</v>
      </c>
      <c r="DZ208">
        <v>26.91439642857143</v>
      </c>
      <c r="EA208">
        <v>27.94161071428571</v>
      </c>
      <c r="EB208">
        <v>999.9000000000002</v>
      </c>
      <c r="EC208">
        <v>0</v>
      </c>
      <c r="ED208">
        <v>0</v>
      </c>
      <c r="EE208">
        <v>10004.70607142857</v>
      </c>
      <c r="EF208">
        <v>0</v>
      </c>
      <c r="EG208">
        <v>673.5860000000001</v>
      </c>
      <c r="EH208">
        <v>-39.61558214285714</v>
      </c>
      <c r="EI208">
        <v>1056.885</v>
      </c>
      <c r="EJ208">
        <v>1096.002857142857</v>
      </c>
      <c r="EK208">
        <v>1.139949285714286</v>
      </c>
      <c r="EL208">
        <v>1076.188928571429</v>
      </c>
      <c r="EM208">
        <v>18.07935</v>
      </c>
      <c r="EN208">
        <v>1.733995357142857</v>
      </c>
      <c r="EO208">
        <v>1.631148214285714</v>
      </c>
      <c r="EP208">
        <v>15.20415714285714</v>
      </c>
      <c r="EQ208">
        <v>14.25624285714286</v>
      </c>
      <c r="ER208">
        <v>2000.010714285714</v>
      </c>
      <c r="ES208">
        <v>0.97999925</v>
      </c>
      <c r="ET208">
        <v>0.02000046071428571</v>
      </c>
      <c r="EU208">
        <v>0</v>
      </c>
      <c r="EV208">
        <v>256.0071785714286</v>
      </c>
      <c r="EW208">
        <v>5.00078</v>
      </c>
      <c r="EX208">
        <v>7408.528928571427</v>
      </c>
      <c r="EY208">
        <v>16379.72142857143</v>
      </c>
      <c r="EZ208">
        <v>42.42149999999999</v>
      </c>
      <c r="FA208">
        <v>43.73639285714285</v>
      </c>
      <c r="FB208">
        <v>42.72075</v>
      </c>
      <c r="FC208">
        <v>43.0935</v>
      </c>
      <c r="FD208">
        <v>43.18942857142856</v>
      </c>
      <c r="FE208">
        <v>1955.110714285714</v>
      </c>
      <c r="FF208">
        <v>39.9</v>
      </c>
      <c r="FG208">
        <v>0</v>
      </c>
      <c r="FH208">
        <v>1686165708.2</v>
      </c>
      <c r="FI208">
        <v>0</v>
      </c>
      <c r="FJ208">
        <v>87.9977869111662</v>
      </c>
      <c r="FK208">
        <v>0.9520777344601795</v>
      </c>
      <c r="FL208">
        <v>-103.9046634605615</v>
      </c>
      <c r="FM208">
        <v>28162.53076081771</v>
      </c>
      <c r="FN208">
        <v>15</v>
      </c>
      <c r="FO208">
        <v>1686237652.1</v>
      </c>
      <c r="FP208" t="s">
        <v>431</v>
      </c>
      <c r="FQ208">
        <v>1686237637.6</v>
      </c>
      <c r="FR208">
        <v>1686237652.1</v>
      </c>
      <c r="FS208">
        <v>1</v>
      </c>
      <c r="FT208">
        <v>0.184</v>
      </c>
      <c r="FU208">
        <v>-0.079</v>
      </c>
      <c r="FV208">
        <v>-1.228</v>
      </c>
      <c r="FW208">
        <v>-0.379</v>
      </c>
      <c r="FX208">
        <v>962</v>
      </c>
      <c r="FY208">
        <v>1</v>
      </c>
      <c r="FZ208">
        <v>0.05</v>
      </c>
      <c r="GA208">
        <v>0.15</v>
      </c>
      <c r="GB208">
        <v>-5.200096995917276</v>
      </c>
      <c r="GC208">
        <v>-0.02850791798168921</v>
      </c>
      <c r="GD208">
        <v>34.48163642045033</v>
      </c>
      <c r="GE208">
        <v>1</v>
      </c>
      <c r="GF208">
        <v>0.9679047863878771</v>
      </c>
      <c r="GG208">
        <v>0.003213511185217581</v>
      </c>
      <c r="GH208">
        <v>0.6638061108012956</v>
      </c>
      <c r="GI208">
        <v>1</v>
      </c>
      <c r="GJ208">
        <v>2</v>
      </c>
      <c r="GK208">
        <v>2</v>
      </c>
      <c r="GL208" t="s">
        <v>432</v>
      </c>
      <c r="GM208">
        <v>3.10206</v>
      </c>
      <c r="GN208">
        <v>2.75819</v>
      </c>
      <c r="GO208">
        <v>0.165074</v>
      </c>
      <c r="GP208">
        <v>0.168854</v>
      </c>
      <c r="GQ208">
        <v>0.0931097</v>
      </c>
      <c r="GR208">
        <v>0.088242</v>
      </c>
      <c r="GS208">
        <v>21341.7</v>
      </c>
      <c r="GT208">
        <v>20899.8</v>
      </c>
      <c r="GU208">
        <v>26121.2</v>
      </c>
      <c r="GV208">
        <v>25502</v>
      </c>
      <c r="GW208">
        <v>38030.5</v>
      </c>
      <c r="GX208">
        <v>35232.4</v>
      </c>
      <c r="GY208">
        <v>45678.9</v>
      </c>
      <c r="GZ208">
        <v>41800.9</v>
      </c>
      <c r="HA208">
        <v>1.83945</v>
      </c>
      <c r="HB208">
        <v>1.73735</v>
      </c>
      <c r="HC208">
        <v>0.0176057</v>
      </c>
      <c r="HD208">
        <v>0</v>
      </c>
      <c r="HE208">
        <v>27.6481</v>
      </c>
      <c r="HF208">
        <v>999.9</v>
      </c>
      <c r="HG208">
        <v>34.8</v>
      </c>
      <c r="HH208">
        <v>41.3</v>
      </c>
      <c r="HI208">
        <v>30.6424</v>
      </c>
      <c r="HJ208">
        <v>61.4576</v>
      </c>
      <c r="HK208">
        <v>27.508</v>
      </c>
      <c r="HL208">
        <v>1</v>
      </c>
      <c r="HM208">
        <v>0.519929</v>
      </c>
      <c r="HN208">
        <v>3.73274</v>
      </c>
      <c r="HO208">
        <v>20.2677</v>
      </c>
      <c r="HP208">
        <v>5.21085</v>
      </c>
      <c r="HQ208">
        <v>11.9846</v>
      </c>
      <c r="HR208">
        <v>4.9633</v>
      </c>
      <c r="HS208">
        <v>3.2743</v>
      </c>
      <c r="HT208">
        <v>9999</v>
      </c>
      <c r="HU208">
        <v>9999</v>
      </c>
      <c r="HV208">
        <v>9999</v>
      </c>
      <c r="HW208">
        <v>63.1</v>
      </c>
      <c r="HX208">
        <v>1.86401</v>
      </c>
      <c r="HY208">
        <v>1.8602</v>
      </c>
      <c r="HZ208">
        <v>1.85852</v>
      </c>
      <c r="IA208">
        <v>1.85989</v>
      </c>
      <c r="IB208">
        <v>1.85984</v>
      </c>
      <c r="IC208">
        <v>1.85841</v>
      </c>
      <c r="ID208">
        <v>1.8575</v>
      </c>
      <c r="IE208">
        <v>1.85242</v>
      </c>
      <c r="IF208">
        <v>0</v>
      </c>
      <c r="IG208">
        <v>0</v>
      </c>
      <c r="IH208">
        <v>0</v>
      </c>
      <c r="II208">
        <v>0</v>
      </c>
      <c r="IJ208" t="s">
        <v>433</v>
      </c>
      <c r="IK208" t="s">
        <v>434</v>
      </c>
      <c r="IL208" t="s">
        <v>435</v>
      </c>
      <c r="IM208" t="s">
        <v>435</v>
      </c>
      <c r="IN208" t="s">
        <v>435</v>
      </c>
      <c r="IO208" t="s">
        <v>435</v>
      </c>
      <c r="IP208">
        <v>0</v>
      </c>
      <c r="IQ208">
        <v>100</v>
      </c>
      <c r="IR208">
        <v>100</v>
      </c>
      <c r="IS208">
        <v>-1.9</v>
      </c>
      <c r="IT208">
        <v>-0.4191</v>
      </c>
      <c r="IU208">
        <v>-0.978965299820194</v>
      </c>
      <c r="IV208">
        <v>-0.0009990091014681097</v>
      </c>
      <c r="IW208">
        <v>2.104149348677739E-07</v>
      </c>
      <c r="IX208">
        <v>-7.744919442628664E-11</v>
      </c>
      <c r="IY208">
        <v>-0.2997322961878402</v>
      </c>
      <c r="IZ208">
        <v>-0.02716134682049196</v>
      </c>
      <c r="JA208">
        <v>0.00140419417660109</v>
      </c>
      <c r="JB208">
        <v>-1.682636133130545E-05</v>
      </c>
      <c r="JC208">
        <v>3</v>
      </c>
      <c r="JD208">
        <v>2001</v>
      </c>
      <c r="JE208">
        <v>1</v>
      </c>
      <c r="JF208">
        <v>25</v>
      </c>
      <c r="JG208">
        <v>-1198.8</v>
      </c>
      <c r="JH208">
        <v>-1199.1</v>
      </c>
      <c r="JI208">
        <v>2.51831</v>
      </c>
      <c r="JJ208">
        <v>2.65503</v>
      </c>
      <c r="JK208">
        <v>1.49658</v>
      </c>
      <c r="JL208">
        <v>2.38647</v>
      </c>
      <c r="JM208">
        <v>1.54785</v>
      </c>
      <c r="JN208">
        <v>2.40845</v>
      </c>
      <c r="JO208">
        <v>44.14</v>
      </c>
      <c r="JP208">
        <v>13.6855</v>
      </c>
      <c r="JQ208">
        <v>18</v>
      </c>
      <c r="JR208">
        <v>497.722</v>
      </c>
      <c r="JS208">
        <v>446.035</v>
      </c>
      <c r="JT208">
        <v>23.2212</v>
      </c>
      <c r="JU208">
        <v>33.4955</v>
      </c>
      <c r="JV208">
        <v>29.9989</v>
      </c>
      <c r="JW208">
        <v>33.628</v>
      </c>
      <c r="JX208">
        <v>33.5748</v>
      </c>
      <c r="JY208">
        <v>50.5796</v>
      </c>
      <c r="JZ208">
        <v>37.3984</v>
      </c>
      <c r="KA208">
        <v>0</v>
      </c>
      <c r="KB208">
        <v>23.2548</v>
      </c>
      <c r="KC208">
        <v>1123.91</v>
      </c>
      <c r="KD208">
        <v>18.1031</v>
      </c>
      <c r="KE208">
        <v>99.8211</v>
      </c>
      <c r="KF208">
        <v>99.4502</v>
      </c>
    </row>
    <row r="209" spans="1:292">
      <c r="A209">
        <v>189</v>
      </c>
      <c r="B209">
        <v>1686165713.1</v>
      </c>
      <c r="C209">
        <v>5347.599999904633</v>
      </c>
      <c r="D209" t="s">
        <v>812</v>
      </c>
      <c r="E209" t="s">
        <v>813</v>
      </c>
      <c r="F209">
        <v>5</v>
      </c>
      <c r="G209" t="s">
        <v>679</v>
      </c>
      <c r="H209">
        <v>1686165705.6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K209*DK209*100.0/(AV209*EE209),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K209*DK209*100.0/(AV209*EE209),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1129.937450774725</v>
      </c>
      <c r="AJ209">
        <v>1098.965757575757</v>
      </c>
      <c r="AK209">
        <v>3.460491682188693</v>
      </c>
      <c r="AL209">
        <v>66.69682277142016</v>
      </c>
      <c r="AM209">
        <f>(AO209 - AN209 + DX209*1E3/(8.314*(DZ209+273.15)) * AQ209/DW209 * AP209) * DW209/(100*DK209) * 1000/(1000 - AO209)</f>
        <v>0</v>
      </c>
      <c r="AN209">
        <v>18.07873549104287</v>
      </c>
      <c r="AO209">
        <v>19.21430666666665</v>
      </c>
      <c r="AP209">
        <v>-1.434620635390828E-05</v>
      </c>
      <c r="AQ209">
        <v>103.8665153416574</v>
      </c>
      <c r="AR209">
        <v>0</v>
      </c>
      <c r="AS209">
        <v>0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429</v>
      </c>
      <c r="AX209" t="s">
        <v>429</v>
      </c>
      <c r="AY209">
        <v>0</v>
      </c>
      <c r="AZ209">
        <v>0</v>
      </c>
      <c r="BA209">
        <f>1-AY209/AZ209</f>
        <v>0</v>
      </c>
      <c r="BB209">
        <v>0</v>
      </c>
      <c r="BC209" t="s">
        <v>429</v>
      </c>
      <c r="BD209" t="s">
        <v>429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429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1.65</v>
      </c>
      <c r="DL209">
        <v>0.5</v>
      </c>
      <c r="DM209" t="s">
        <v>430</v>
      </c>
      <c r="DN209">
        <v>2</v>
      </c>
      <c r="DO209" t="b">
        <v>1</v>
      </c>
      <c r="DP209">
        <v>1686165705.6</v>
      </c>
      <c r="DQ209">
        <v>1054.247777777778</v>
      </c>
      <c r="DR209">
        <v>1094.284074074074</v>
      </c>
      <c r="DS209">
        <v>19.21671481481482</v>
      </c>
      <c r="DT209">
        <v>18.07868148148148</v>
      </c>
      <c r="DU209">
        <v>1056.138888888889</v>
      </c>
      <c r="DV209">
        <v>19.63577037037037</v>
      </c>
      <c r="DW209">
        <v>499.9805185185185</v>
      </c>
      <c r="DX209">
        <v>90.22153333333334</v>
      </c>
      <c r="DY209">
        <v>0.09996918148148148</v>
      </c>
      <c r="DZ209">
        <v>26.91004074074074</v>
      </c>
      <c r="EA209">
        <v>27.9387</v>
      </c>
      <c r="EB209">
        <v>999.9000000000001</v>
      </c>
      <c r="EC209">
        <v>0</v>
      </c>
      <c r="ED209">
        <v>0</v>
      </c>
      <c r="EE209">
        <v>10001.15740740741</v>
      </c>
      <c r="EF209">
        <v>0</v>
      </c>
      <c r="EG209">
        <v>599.2727777777777</v>
      </c>
      <c r="EH209">
        <v>-40.03647407407407</v>
      </c>
      <c r="EI209">
        <v>1074.903703703704</v>
      </c>
      <c r="EJ209">
        <v>1114.43037037037</v>
      </c>
      <c r="EK209">
        <v>1.13803037037037</v>
      </c>
      <c r="EL209">
        <v>1094.284074074074</v>
      </c>
      <c r="EM209">
        <v>18.07868148148148</v>
      </c>
      <c r="EN209">
        <v>1.733761481481482</v>
      </c>
      <c r="EO209">
        <v>1.631086666666667</v>
      </c>
      <c r="EP209">
        <v>15.20205555555555</v>
      </c>
      <c r="EQ209">
        <v>14.25565925925926</v>
      </c>
      <c r="ER209">
        <v>2000.017407407408</v>
      </c>
      <c r="ES209">
        <v>0.9799992222222222</v>
      </c>
      <c r="ET209">
        <v>0.02000047777777778</v>
      </c>
      <c r="EU209">
        <v>0</v>
      </c>
      <c r="EV209">
        <v>255.9498148148148</v>
      </c>
      <c r="EW209">
        <v>5.00078</v>
      </c>
      <c r="EX209">
        <v>7335.964074074075</v>
      </c>
      <c r="EY209">
        <v>16379.77407407407</v>
      </c>
      <c r="EZ209">
        <v>42.41622222222221</v>
      </c>
      <c r="FA209">
        <v>43.71033333333332</v>
      </c>
      <c r="FB209">
        <v>42.68262962962962</v>
      </c>
      <c r="FC209">
        <v>43.06455555555555</v>
      </c>
      <c r="FD209">
        <v>43.22196296296296</v>
      </c>
      <c r="FE209">
        <v>1955.117407407407</v>
      </c>
      <c r="FF209">
        <v>39.9</v>
      </c>
      <c r="FG209">
        <v>0</v>
      </c>
      <c r="FH209">
        <v>1686165713.6</v>
      </c>
      <c r="FI209">
        <v>0</v>
      </c>
      <c r="FJ209">
        <v>88.06843041241933</v>
      </c>
      <c r="FK209">
        <v>0.9525808409392809</v>
      </c>
      <c r="FL209">
        <v>-103.9783462035425</v>
      </c>
      <c r="FM209">
        <v>28153.75739193866</v>
      </c>
      <c r="FN209">
        <v>15</v>
      </c>
      <c r="FO209">
        <v>1686237652.1</v>
      </c>
      <c r="FP209" t="s">
        <v>431</v>
      </c>
      <c r="FQ209">
        <v>1686237637.6</v>
      </c>
      <c r="FR209">
        <v>1686237652.1</v>
      </c>
      <c r="FS209">
        <v>1</v>
      </c>
      <c r="FT209">
        <v>0.184</v>
      </c>
      <c r="FU209">
        <v>-0.079</v>
      </c>
      <c r="FV209">
        <v>-1.228</v>
      </c>
      <c r="FW209">
        <v>-0.379</v>
      </c>
      <c r="FX209">
        <v>962</v>
      </c>
      <c r="FY209">
        <v>1</v>
      </c>
      <c r="FZ209">
        <v>0.05</v>
      </c>
      <c r="GA209">
        <v>0.15</v>
      </c>
      <c r="GB209">
        <v>-5.212366974807551</v>
      </c>
      <c r="GC209">
        <v>-0.02868516580240034</v>
      </c>
      <c r="GD209">
        <v>34.48184071722785</v>
      </c>
      <c r="GE209">
        <v>1</v>
      </c>
      <c r="GF209">
        <v>0.9679640055831847</v>
      </c>
      <c r="GG209">
        <v>0.003212584417298819</v>
      </c>
      <c r="GH209">
        <v>0.6636975127942158</v>
      </c>
      <c r="GI209">
        <v>1</v>
      </c>
      <c r="GJ209">
        <v>2</v>
      </c>
      <c r="GK209">
        <v>2</v>
      </c>
      <c r="GL209" t="s">
        <v>432</v>
      </c>
      <c r="GM209">
        <v>3.10199</v>
      </c>
      <c r="GN209">
        <v>2.75814</v>
      </c>
      <c r="GO209">
        <v>0.166738</v>
      </c>
      <c r="GP209">
        <v>0.170526</v>
      </c>
      <c r="GQ209">
        <v>0.0931048</v>
      </c>
      <c r="GR209">
        <v>0.0882452</v>
      </c>
      <c r="GS209">
        <v>21299.7</v>
      </c>
      <c r="GT209">
        <v>20858.1</v>
      </c>
      <c r="GU209">
        <v>26121.8</v>
      </c>
      <c r="GV209">
        <v>25502.5</v>
      </c>
      <c r="GW209">
        <v>38031.5</v>
      </c>
      <c r="GX209">
        <v>35232.7</v>
      </c>
      <c r="GY209">
        <v>45679.7</v>
      </c>
      <c r="GZ209">
        <v>41801.2</v>
      </c>
      <c r="HA209">
        <v>1.83958</v>
      </c>
      <c r="HB209">
        <v>1.73765</v>
      </c>
      <c r="HC209">
        <v>0.0182465</v>
      </c>
      <c r="HD209">
        <v>0</v>
      </c>
      <c r="HE209">
        <v>27.6354</v>
      </c>
      <c r="HF209">
        <v>999.9</v>
      </c>
      <c r="HG209">
        <v>34.8</v>
      </c>
      <c r="HH209">
        <v>41.3</v>
      </c>
      <c r="HI209">
        <v>30.6429</v>
      </c>
      <c r="HJ209">
        <v>62.0076</v>
      </c>
      <c r="HK209">
        <v>27.6923</v>
      </c>
      <c r="HL209">
        <v>1</v>
      </c>
      <c r="HM209">
        <v>0.518603</v>
      </c>
      <c r="HN209">
        <v>3.68246</v>
      </c>
      <c r="HO209">
        <v>20.2685</v>
      </c>
      <c r="HP209">
        <v>5.21025</v>
      </c>
      <c r="HQ209">
        <v>11.9846</v>
      </c>
      <c r="HR209">
        <v>4.96345</v>
      </c>
      <c r="HS209">
        <v>3.2742</v>
      </c>
      <c r="HT209">
        <v>9999</v>
      </c>
      <c r="HU209">
        <v>9999</v>
      </c>
      <c r="HV209">
        <v>9999</v>
      </c>
      <c r="HW209">
        <v>63.1</v>
      </c>
      <c r="HX209">
        <v>1.86401</v>
      </c>
      <c r="HY209">
        <v>1.8602</v>
      </c>
      <c r="HZ209">
        <v>1.85852</v>
      </c>
      <c r="IA209">
        <v>1.85989</v>
      </c>
      <c r="IB209">
        <v>1.85985</v>
      </c>
      <c r="IC209">
        <v>1.8584</v>
      </c>
      <c r="ID209">
        <v>1.85749</v>
      </c>
      <c r="IE209">
        <v>1.85242</v>
      </c>
      <c r="IF209">
        <v>0</v>
      </c>
      <c r="IG209">
        <v>0</v>
      </c>
      <c r="IH209">
        <v>0</v>
      </c>
      <c r="II209">
        <v>0</v>
      </c>
      <c r="IJ209" t="s">
        <v>433</v>
      </c>
      <c r="IK209" t="s">
        <v>434</v>
      </c>
      <c r="IL209" t="s">
        <v>435</v>
      </c>
      <c r="IM209" t="s">
        <v>435</v>
      </c>
      <c r="IN209" t="s">
        <v>435</v>
      </c>
      <c r="IO209" t="s">
        <v>435</v>
      </c>
      <c r="IP209">
        <v>0</v>
      </c>
      <c r="IQ209">
        <v>100</v>
      </c>
      <c r="IR209">
        <v>100</v>
      </c>
      <c r="IS209">
        <v>-1.91</v>
      </c>
      <c r="IT209">
        <v>-0.4191</v>
      </c>
      <c r="IU209">
        <v>-0.978965299820194</v>
      </c>
      <c r="IV209">
        <v>-0.0009990091014681097</v>
      </c>
      <c r="IW209">
        <v>2.104149348677739E-07</v>
      </c>
      <c r="IX209">
        <v>-7.744919442628664E-11</v>
      </c>
      <c r="IY209">
        <v>-0.2997322961878402</v>
      </c>
      <c r="IZ209">
        <v>-0.02716134682049196</v>
      </c>
      <c r="JA209">
        <v>0.00140419417660109</v>
      </c>
      <c r="JB209">
        <v>-1.682636133130545E-05</v>
      </c>
      <c r="JC209">
        <v>3</v>
      </c>
      <c r="JD209">
        <v>2001</v>
      </c>
      <c r="JE209">
        <v>1</v>
      </c>
      <c r="JF209">
        <v>25</v>
      </c>
      <c r="JG209">
        <v>-1198.7</v>
      </c>
      <c r="JH209">
        <v>-1199</v>
      </c>
      <c r="JI209">
        <v>2.54639</v>
      </c>
      <c r="JJ209">
        <v>2.64404</v>
      </c>
      <c r="JK209">
        <v>1.49658</v>
      </c>
      <c r="JL209">
        <v>2.38525</v>
      </c>
      <c r="JM209">
        <v>1.54907</v>
      </c>
      <c r="JN209">
        <v>2.47314</v>
      </c>
      <c r="JO209">
        <v>44.14</v>
      </c>
      <c r="JP209">
        <v>13.703</v>
      </c>
      <c r="JQ209">
        <v>18</v>
      </c>
      <c r="JR209">
        <v>497.729</v>
      </c>
      <c r="JS209">
        <v>446.162</v>
      </c>
      <c r="JT209">
        <v>23.2634</v>
      </c>
      <c r="JU209">
        <v>33.4835</v>
      </c>
      <c r="JV209">
        <v>29.9989</v>
      </c>
      <c r="JW209">
        <v>33.6182</v>
      </c>
      <c r="JX209">
        <v>33.5659</v>
      </c>
      <c r="JY209">
        <v>51.1387</v>
      </c>
      <c r="JZ209">
        <v>37.3984</v>
      </c>
      <c r="KA209">
        <v>0</v>
      </c>
      <c r="KB209">
        <v>23.3002</v>
      </c>
      <c r="KC209">
        <v>1137.34</v>
      </c>
      <c r="KD209">
        <v>18.1032</v>
      </c>
      <c r="KE209">
        <v>99.8229</v>
      </c>
      <c r="KF209">
        <v>99.4513</v>
      </c>
    </row>
    <row r="210" spans="1:292">
      <c r="A210">
        <v>190</v>
      </c>
      <c r="B210">
        <v>1686165717.6</v>
      </c>
      <c r="C210">
        <v>5352.099999904633</v>
      </c>
      <c r="D210" t="s">
        <v>814</v>
      </c>
      <c r="E210" t="s">
        <v>815</v>
      </c>
      <c r="F210">
        <v>5</v>
      </c>
      <c r="G210" t="s">
        <v>679</v>
      </c>
      <c r="H210">
        <v>1686165710.044444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K210*DK210*100.0/(AV210*EE210),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K210*DK210*100.0/(AV210*EE210),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1145.614873947458</v>
      </c>
      <c r="AJ210">
        <v>1114.521151515151</v>
      </c>
      <c r="AK210">
        <v>3.449623582475303</v>
      </c>
      <c r="AL210">
        <v>66.69682277142016</v>
      </c>
      <c r="AM210">
        <f>(AO210 - AN210 + DX210*1E3/(8.314*(DZ210+273.15)) * AQ210/DW210 * AP210) * DW210/(100*DK210) * 1000/(1000 - AO210)</f>
        <v>0</v>
      </c>
      <c r="AN210">
        <v>18.07916220748994</v>
      </c>
      <c r="AO210">
        <v>19.21442909090908</v>
      </c>
      <c r="AP210">
        <v>3.047407043004145E-06</v>
      </c>
      <c r="AQ210">
        <v>103.8665153416574</v>
      </c>
      <c r="AR210">
        <v>0</v>
      </c>
      <c r="AS210">
        <v>0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429</v>
      </c>
      <c r="AX210" t="s">
        <v>429</v>
      </c>
      <c r="AY210">
        <v>0</v>
      </c>
      <c r="AZ210">
        <v>0</v>
      </c>
      <c r="BA210">
        <f>1-AY210/AZ210</f>
        <v>0</v>
      </c>
      <c r="BB210">
        <v>0</v>
      </c>
      <c r="BC210" t="s">
        <v>429</v>
      </c>
      <c r="BD210" t="s">
        <v>429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429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1.65</v>
      </c>
      <c r="DL210">
        <v>0.5</v>
      </c>
      <c r="DM210" t="s">
        <v>430</v>
      </c>
      <c r="DN210">
        <v>2</v>
      </c>
      <c r="DO210" t="b">
        <v>1</v>
      </c>
      <c r="DP210">
        <v>1686165710.044444</v>
      </c>
      <c r="DQ210">
        <v>1069.228888888889</v>
      </c>
      <c r="DR210">
        <v>1109.352962962963</v>
      </c>
      <c r="DS210">
        <v>19.21574074074074</v>
      </c>
      <c r="DT210">
        <v>18.07852592592593</v>
      </c>
      <c r="DU210">
        <v>1071.132592592593</v>
      </c>
      <c r="DV210">
        <v>19.6348</v>
      </c>
      <c r="DW210">
        <v>500.0222222222222</v>
      </c>
      <c r="DX210">
        <v>90.22080740740741</v>
      </c>
      <c r="DY210">
        <v>0.1000676703703704</v>
      </c>
      <c r="DZ210">
        <v>26.90617037037037</v>
      </c>
      <c r="EA210">
        <v>27.93506296296297</v>
      </c>
      <c r="EB210">
        <v>999.9000000000001</v>
      </c>
      <c r="EC210">
        <v>0</v>
      </c>
      <c r="ED210">
        <v>0</v>
      </c>
      <c r="EE210">
        <v>10005.4537037037</v>
      </c>
      <c r="EF210">
        <v>0</v>
      </c>
      <c r="EG210">
        <v>586.1395185185185</v>
      </c>
      <c r="EH210">
        <v>-40.12412222222223</v>
      </c>
      <c r="EI210">
        <v>1090.177407407407</v>
      </c>
      <c r="EJ210">
        <v>1129.777037037037</v>
      </c>
      <c r="EK210">
        <v>1.137205925925926</v>
      </c>
      <c r="EL210">
        <v>1109.352962962963</v>
      </c>
      <c r="EM210">
        <v>18.07852592592593</v>
      </c>
      <c r="EN210">
        <v>1.73365962962963</v>
      </c>
      <c r="EO210">
        <v>1.63106037037037</v>
      </c>
      <c r="EP210">
        <v>15.20113703703704</v>
      </c>
      <c r="EQ210">
        <v>14.25541111111111</v>
      </c>
      <c r="ER210">
        <v>1999.98037037037</v>
      </c>
      <c r="ES210">
        <v>0.9799987777777779</v>
      </c>
      <c r="ET210">
        <v>0.02000092222222223</v>
      </c>
      <c r="EU210">
        <v>0</v>
      </c>
      <c r="EV210">
        <v>255.8942592592592</v>
      </c>
      <c r="EW210">
        <v>5.00078</v>
      </c>
      <c r="EX210">
        <v>7318.031111111111</v>
      </c>
      <c r="EY210">
        <v>16379.46666666667</v>
      </c>
      <c r="EZ210">
        <v>42.40933333333333</v>
      </c>
      <c r="FA210">
        <v>43.68255555555555</v>
      </c>
      <c r="FB210">
        <v>42.68025925925925</v>
      </c>
      <c r="FC210">
        <v>43.03448148148147</v>
      </c>
      <c r="FD210">
        <v>43.23585185185185</v>
      </c>
      <c r="FE210">
        <v>1955.08037037037</v>
      </c>
      <c r="FF210">
        <v>39.9</v>
      </c>
      <c r="FG210">
        <v>0</v>
      </c>
      <c r="FH210">
        <v>1686165718.4</v>
      </c>
      <c r="FI210">
        <v>0</v>
      </c>
      <c r="FJ210">
        <v>88.13117971393848</v>
      </c>
      <c r="FK210">
        <v>0.9530269460925449</v>
      </c>
      <c r="FL210">
        <v>-104.0438070315112</v>
      </c>
      <c r="FM210">
        <v>28145.9582884921</v>
      </c>
      <c r="FN210">
        <v>15</v>
      </c>
      <c r="FO210">
        <v>1686237652.1</v>
      </c>
      <c r="FP210" t="s">
        <v>431</v>
      </c>
      <c r="FQ210">
        <v>1686237637.6</v>
      </c>
      <c r="FR210">
        <v>1686237652.1</v>
      </c>
      <c r="FS210">
        <v>1</v>
      </c>
      <c r="FT210">
        <v>0.184</v>
      </c>
      <c r="FU210">
        <v>-0.079</v>
      </c>
      <c r="FV210">
        <v>-1.228</v>
      </c>
      <c r="FW210">
        <v>-0.379</v>
      </c>
      <c r="FX210">
        <v>962</v>
      </c>
      <c r="FY210">
        <v>1</v>
      </c>
      <c r="FZ210">
        <v>0.05</v>
      </c>
      <c r="GA210">
        <v>0.15</v>
      </c>
      <c r="GB210">
        <v>-5.226017514244491</v>
      </c>
      <c r="GC210">
        <v>-0.02888228689020923</v>
      </c>
      <c r="GD210">
        <v>34.48209017334712</v>
      </c>
      <c r="GE210">
        <v>1</v>
      </c>
      <c r="GF210">
        <v>0.9680292716025454</v>
      </c>
      <c r="GG210">
        <v>0.003211546704723203</v>
      </c>
      <c r="GH210">
        <v>0.6635767873643432</v>
      </c>
      <c r="GI210">
        <v>1</v>
      </c>
      <c r="GJ210">
        <v>2</v>
      </c>
      <c r="GK210">
        <v>2</v>
      </c>
      <c r="GL210" t="s">
        <v>432</v>
      </c>
      <c r="GM210">
        <v>3.10201</v>
      </c>
      <c r="GN210">
        <v>2.75809</v>
      </c>
      <c r="GO210">
        <v>0.168217</v>
      </c>
      <c r="GP210">
        <v>0.171904</v>
      </c>
      <c r="GQ210">
        <v>0.09310690000000001</v>
      </c>
      <c r="GR210">
        <v>0.0882521</v>
      </c>
      <c r="GS210">
        <v>21262.1</v>
      </c>
      <c r="GT210">
        <v>20823.8</v>
      </c>
      <c r="GU210">
        <v>26122.1</v>
      </c>
      <c r="GV210">
        <v>25502.8</v>
      </c>
      <c r="GW210">
        <v>38032.2</v>
      </c>
      <c r="GX210">
        <v>35233.3</v>
      </c>
      <c r="GY210">
        <v>45680.4</v>
      </c>
      <c r="GZ210">
        <v>41802.1</v>
      </c>
      <c r="HA210">
        <v>1.8399</v>
      </c>
      <c r="HB210">
        <v>1.73768</v>
      </c>
      <c r="HC210">
        <v>0.0187755</v>
      </c>
      <c r="HD210">
        <v>0</v>
      </c>
      <c r="HE210">
        <v>27.6251</v>
      </c>
      <c r="HF210">
        <v>999.9</v>
      </c>
      <c r="HG210">
        <v>34.8</v>
      </c>
      <c r="HH210">
        <v>41.3</v>
      </c>
      <c r="HI210">
        <v>30.6452</v>
      </c>
      <c r="HJ210">
        <v>61.9076</v>
      </c>
      <c r="HK210">
        <v>27.6482</v>
      </c>
      <c r="HL210">
        <v>1</v>
      </c>
      <c r="HM210">
        <v>0.517459</v>
      </c>
      <c r="HN210">
        <v>3.62495</v>
      </c>
      <c r="HO210">
        <v>20.27</v>
      </c>
      <c r="HP210">
        <v>5.2113</v>
      </c>
      <c r="HQ210">
        <v>11.9848</v>
      </c>
      <c r="HR210">
        <v>4.9635</v>
      </c>
      <c r="HS210">
        <v>3.2743</v>
      </c>
      <c r="HT210">
        <v>9999</v>
      </c>
      <c r="HU210">
        <v>9999</v>
      </c>
      <c r="HV210">
        <v>9999</v>
      </c>
      <c r="HW210">
        <v>63.1</v>
      </c>
      <c r="HX210">
        <v>1.864</v>
      </c>
      <c r="HY210">
        <v>1.8602</v>
      </c>
      <c r="HZ210">
        <v>1.85852</v>
      </c>
      <c r="IA210">
        <v>1.85989</v>
      </c>
      <c r="IB210">
        <v>1.85987</v>
      </c>
      <c r="IC210">
        <v>1.85842</v>
      </c>
      <c r="ID210">
        <v>1.85749</v>
      </c>
      <c r="IE210">
        <v>1.85242</v>
      </c>
      <c r="IF210">
        <v>0</v>
      </c>
      <c r="IG210">
        <v>0</v>
      </c>
      <c r="IH210">
        <v>0</v>
      </c>
      <c r="II210">
        <v>0</v>
      </c>
      <c r="IJ210" t="s">
        <v>433</v>
      </c>
      <c r="IK210" t="s">
        <v>434</v>
      </c>
      <c r="IL210" t="s">
        <v>435</v>
      </c>
      <c r="IM210" t="s">
        <v>435</v>
      </c>
      <c r="IN210" t="s">
        <v>435</v>
      </c>
      <c r="IO210" t="s">
        <v>435</v>
      </c>
      <c r="IP210">
        <v>0</v>
      </c>
      <c r="IQ210">
        <v>100</v>
      </c>
      <c r="IR210">
        <v>100</v>
      </c>
      <c r="IS210">
        <v>-1.93</v>
      </c>
      <c r="IT210">
        <v>-0.4191</v>
      </c>
      <c r="IU210">
        <v>-0.978965299820194</v>
      </c>
      <c r="IV210">
        <v>-0.0009990091014681097</v>
      </c>
      <c r="IW210">
        <v>2.104149348677739E-07</v>
      </c>
      <c r="IX210">
        <v>-7.744919442628664E-11</v>
      </c>
      <c r="IY210">
        <v>-0.2997322961878402</v>
      </c>
      <c r="IZ210">
        <v>-0.02716134682049196</v>
      </c>
      <c r="JA210">
        <v>0.00140419417660109</v>
      </c>
      <c r="JB210">
        <v>-1.682636133130545E-05</v>
      </c>
      <c r="JC210">
        <v>3</v>
      </c>
      <c r="JD210">
        <v>2001</v>
      </c>
      <c r="JE210">
        <v>1</v>
      </c>
      <c r="JF210">
        <v>25</v>
      </c>
      <c r="JG210">
        <v>-1198.7</v>
      </c>
      <c r="JH210">
        <v>-1198.9</v>
      </c>
      <c r="JI210">
        <v>2.57202</v>
      </c>
      <c r="JJ210">
        <v>2.65015</v>
      </c>
      <c r="JK210">
        <v>1.49658</v>
      </c>
      <c r="JL210">
        <v>2.38647</v>
      </c>
      <c r="JM210">
        <v>1.54785</v>
      </c>
      <c r="JN210">
        <v>2.3938</v>
      </c>
      <c r="JO210">
        <v>44.14</v>
      </c>
      <c r="JP210">
        <v>13.703</v>
      </c>
      <c r="JQ210">
        <v>18</v>
      </c>
      <c r="JR210">
        <v>497.875</v>
      </c>
      <c r="JS210">
        <v>446.129</v>
      </c>
      <c r="JT210">
        <v>23.3041</v>
      </c>
      <c r="JU210">
        <v>33.4729</v>
      </c>
      <c r="JV210">
        <v>29.9989</v>
      </c>
      <c r="JW210">
        <v>33.6109</v>
      </c>
      <c r="JX210">
        <v>33.5587</v>
      </c>
      <c r="JY210">
        <v>51.6275</v>
      </c>
      <c r="JZ210">
        <v>37.3984</v>
      </c>
      <c r="KA210">
        <v>0</v>
      </c>
      <c r="KB210">
        <v>23.3474</v>
      </c>
      <c r="KC210">
        <v>1157.56</v>
      </c>
      <c r="KD210">
        <v>18.1034</v>
      </c>
      <c r="KE210">
        <v>99.8245</v>
      </c>
      <c r="KF210">
        <v>99.4532</v>
      </c>
    </row>
    <row r="211" spans="1:292">
      <c r="A211">
        <v>191</v>
      </c>
      <c r="B211">
        <v>1686165723.1</v>
      </c>
      <c r="C211">
        <v>5357.599999904633</v>
      </c>
      <c r="D211" t="s">
        <v>816</v>
      </c>
      <c r="E211" t="s">
        <v>817</v>
      </c>
      <c r="F211">
        <v>5</v>
      </c>
      <c r="G211" t="s">
        <v>679</v>
      </c>
      <c r="H211">
        <v>1686165715.332142</v>
      </c>
      <c r="I211">
        <f>(J211)/1000</f>
        <v>0</v>
      </c>
      <c r="J211">
        <f>IF(DO211, AM211, AG211)</f>
        <v>0</v>
      </c>
      <c r="K211">
        <f>IF(DO211, AH211, AF211)</f>
        <v>0</v>
      </c>
      <c r="L211">
        <f>DQ211 - IF(AT211&gt;1, K211*DK211*100.0/(AV211*EE211), 0)</f>
        <v>0</v>
      </c>
      <c r="M211">
        <f>((S211-I211/2)*L211-K211)/(S211+I211/2)</f>
        <v>0</v>
      </c>
      <c r="N211">
        <f>M211*(DX211+DY211)/1000.0</f>
        <v>0</v>
      </c>
      <c r="O211">
        <f>(DQ211 - IF(AT211&gt;1, K211*DK211*100.0/(AV211*EE211), 0))*(DX211+DY211)/1000.0</f>
        <v>0</v>
      </c>
      <c r="P211">
        <f>2.0/((1/R211-1/Q211)+SIGN(R211)*SQRT((1/R211-1/Q211)*(1/R211-1/Q211) + 4*DL211/((DL211+1)*(DL211+1))*(2*1/R211*1/Q211-1/Q211*1/Q211)))</f>
        <v>0</v>
      </c>
      <c r="Q211">
        <f>IF(LEFT(DM211,1)&lt;&gt;"0",IF(LEFT(DM211,1)="1",3.0,DN211),$D$5+$E$5*(EE211*DX211/($K$5*1000))+$F$5*(EE211*DX211/($K$5*1000))*MAX(MIN(DK211,$J$5),$I$5)*MAX(MIN(DK211,$J$5),$I$5)+$G$5*MAX(MIN(DK211,$J$5),$I$5)*(EE211*DX211/($K$5*1000))+$H$5*(EE211*DX211/($K$5*1000))*(EE211*DX211/($K$5*1000)))</f>
        <v>0</v>
      </c>
      <c r="R211">
        <f>I211*(1000-(1000*0.61365*exp(17.502*V211/(240.97+V211))/(DX211+DY211)+DS211)/2)/(1000*0.61365*exp(17.502*V211/(240.97+V211))/(DX211+DY211)-DS211)</f>
        <v>0</v>
      </c>
      <c r="S211">
        <f>1/((DL211+1)/(P211/1.6)+1/(Q211/1.37)) + DL211/((DL211+1)/(P211/1.6) + DL211/(Q211/1.37))</f>
        <v>0</v>
      </c>
      <c r="T211">
        <f>(DG211*DJ211)</f>
        <v>0</v>
      </c>
      <c r="U211">
        <f>(DZ211+(T211+2*0.95*5.67E-8*(((DZ211+$B$9)+273)^4-(DZ211+273)^4)-44100*I211)/(1.84*29.3*Q211+8*0.95*5.67E-8*(DZ211+273)^3))</f>
        <v>0</v>
      </c>
      <c r="V211">
        <f>($C$9*EA211+$D$9*EB211+$E$9*U211)</f>
        <v>0</v>
      </c>
      <c r="W211">
        <f>0.61365*exp(17.502*V211/(240.97+V211))</f>
        <v>0</v>
      </c>
      <c r="X211">
        <f>(Y211/Z211*100)</f>
        <v>0</v>
      </c>
      <c r="Y211">
        <f>DS211*(DX211+DY211)/1000</f>
        <v>0</v>
      </c>
      <c r="Z211">
        <f>0.61365*exp(17.502*DZ211/(240.97+DZ211))</f>
        <v>0</v>
      </c>
      <c r="AA211">
        <f>(W211-DS211*(DX211+DY211)/1000)</f>
        <v>0</v>
      </c>
      <c r="AB211">
        <f>(-I211*44100)</f>
        <v>0</v>
      </c>
      <c r="AC211">
        <f>2*29.3*Q211*0.92*(DZ211-V211)</f>
        <v>0</v>
      </c>
      <c r="AD211">
        <f>2*0.95*5.67E-8*(((DZ211+$B$9)+273)^4-(V211+273)^4)</f>
        <v>0</v>
      </c>
      <c r="AE211">
        <f>T211+AD211+AB211+AC211</f>
        <v>0</v>
      </c>
      <c r="AF211">
        <f>DW211*AT211*(DR211-DQ211*(1000-AT211*DT211)/(1000-AT211*DS211))/(100*DK211)</f>
        <v>0</v>
      </c>
      <c r="AG211">
        <f>1000*DW211*AT211*(DS211-DT211)/(100*DK211*(1000-AT211*DS211))</f>
        <v>0</v>
      </c>
      <c r="AH211">
        <f>(AI211 - AJ211 - DX211*1E3/(8.314*(DZ211+273.15)) * AL211/DW211 * AK211) * DW211/(100*DK211) * (1000 - DT211)/1000</f>
        <v>0</v>
      </c>
      <c r="AI211">
        <v>1163.156923699092</v>
      </c>
      <c r="AJ211">
        <v>1132.866787878788</v>
      </c>
      <c r="AK211">
        <v>3.316673132506825</v>
      </c>
      <c r="AL211">
        <v>66.69682277142016</v>
      </c>
      <c r="AM211">
        <f>(AO211 - AN211 + DX211*1E3/(8.314*(DZ211+273.15)) * AQ211/DW211 * AP211) * DW211/(100*DK211) * 1000/(1000 - AO211)</f>
        <v>0</v>
      </c>
      <c r="AN211">
        <v>18.07994824547292</v>
      </c>
      <c r="AO211">
        <v>19.21268848484849</v>
      </c>
      <c r="AP211">
        <v>-2.208335669745543E-06</v>
      </c>
      <c r="AQ211">
        <v>103.8665153416574</v>
      </c>
      <c r="AR211">
        <v>0</v>
      </c>
      <c r="AS211">
        <v>0</v>
      </c>
      <c r="AT211">
        <f>IF(AR211*$H$15&gt;=AV211,1.0,(AV211/(AV211-AR211*$H$15)))</f>
        <v>0</v>
      </c>
      <c r="AU211">
        <f>(AT211-1)*100</f>
        <v>0</v>
      </c>
      <c r="AV211">
        <f>MAX(0,($B$15+$C$15*EE211)/(1+$D$15*EE211)*DX211/(DZ211+273)*$E$15)</f>
        <v>0</v>
      </c>
      <c r="AW211" t="s">
        <v>429</v>
      </c>
      <c r="AX211" t="s">
        <v>429</v>
      </c>
      <c r="AY211">
        <v>0</v>
      </c>
      <c r="AZ211">
        <v>0</v>
      </c>
      <c r="BA211">
        <f>1-AY211/AZ211</f>
        <v>0</v>
      </c>
      <c r="BB211">
        <v>0</v>
      </c>
      <c r="BC211" t="s">
        <v>429</v>
      </c>
      <c r="BD211" t="s">
        <v>429</v>
      </c>
      <c r="BE211">
        <v>0</v>
      </c>
      <c r="BF211">
        <v>0</v>
      </c>
      <c r="BG211">
        <f>1-BE211/BF211</f>
        <v>0</v>
      </c>
      <c r="BH211">
        <v>0.5</v>
      </c>
      <c r="BI211">
        <f>DH211</f>
        <v>0</v>
      </c>
      <c r="BJ211">
        <f>K211</f>
        <v>0</v>
      </c>
      <c r="BK211">
        <f>BG211*BH211*BI211</f>
        <v>0</v>
      </c>
      <c r="BL211">
        <f>(BJ211-BB211)/BI211</f>
        <v>0</v>
      </c>
      <c r="BM211">
        <f>(AZ211-BF211)/BF211</f>
        <v>0</v>
      </c>
      <c r="BN211">
        <f>AY211/(BA211+AY211/BF211)</f>
        <v>0</v>
      </c>
      <c r="BO211" t="s">
        <v>429</v>
      </c>
      <c r="BP211">
        <v>0</v>
      </c>
      <c r="BQ211">
        <f>IF(BP211&lt;&gt;0, BP211, BN211)</f>
        <v>0</v>
      </c>
      <c r="BR211">
        <f>1-BQ211/BF211</f>
        <v>0</v>
      </c>
      <c r="BS211">
        <f>(BF211-BE211)/(BF211-BQ211)</f>
        <v>0</v>
      </c>
      <c r="BT211">
        <f>(AZ211-BF211)/(AZ211-BQ211)</f>
        <v>0</v>
      </c>
      <c r="BU211">
        <f>(BF211-BE211)/(BF211-AY211)</f>
        <v>0</v>
      </c>
      <c r="BV211">
        <f>(AZ211-BF211)/(AZ211-AY211)</f>
        <v>0</v>
      </c>
      <c r="BW211">
        <f>(BS211*BQ211/BE211)</f>
        <v>0</v>
      </c>
      <c r="BX211">
        <f>(1-BW211)</f>
        <v>0</v>
      </c>
      <c r="DG211">
        <f>$B$13*EF211+$C$13*EG211+$F$13*ER211*(1-EU211)</f>
        <v>0</v>
      </c>
      <c r="DH211">
        <f>DG211*DI211</f>
        <v>0</v>
      </c>
      <c r="DI211">
        <f>($B$13*$D$11+$C$13*$D$11+$F$13*((FE211+EW211)/MAX(FE211+EW211+FF211, 0.1)*$I$11+FF211/MAX(FE211+EW211+FF211, 0.1)*$J$11))/($B$13+$C$13+$F$13)</f>
        <v>0</v>
      </c>
      <c r="DJ211">
        <f>($B$13*$K$11+$C$13*$K$11+$F$13*((FE211+EW211)/MAX(FE211+EW211+FF211, 0.1)*$P$11+FF211/MAX(FE211+EW211+FF211, 0.1)*$Q$11))/($B$13+$C$13+$F$13)</f>
        <v>0</v>
      </c>
      <c r="DK211">
        <v>1.65</v>
      </c>
      <c r="DL211">
        <v>0.5</v>
      </c>
      <c r="DM211" t="s">
        <v>430</v>
      </c>
      <c r="DN211">
        <v>2</v>
      </c>
      <c r="DO211" t="b">
        <v>1</v>
      </c>
      <c r="DP211">
        <v>1686165715.332142</v>
      </c>
      <c r="DQ211">
        <v>1086.991785714286</v>
      </c>
      <c r="DR211">
        <v>1126.947142857143</v>
      </c>
      <c r="DS211">
        <v>19.21443571428571</v>
      </c>
      <c r="DT211">
        <v>18.07906071428571</v>
      </c>
      <c r="DU211">
        <v>1088.91</v>
      </c>
      <c r="DV211">
        <v>19.63350714285715</v>
      </c>
      <c r="DW211">
        <v>500.0156785714286</v>
      </c>
      <c r="DX211">
        <v>90.22051071428574</v>
      </c>
      <c r="DY211">
        <v>0.09998267142857145</v>
      </c>
      <c r="DZ211">
        <v>26.90527142857143</v>
      </c>
      <c r="EA211">
        <v>27.93325714285714</v>
      </c>
      <c r="EB211">
        <v>999.9000000000002</v>
      </c>
      <c r="EC211">
        <v>0</v>
      </c>
      <c r="ED211">
        <v>0</v>
      </c>
      <c r="EE211">
        <v>10008.51535714286</v>
      </c>
      <c r="EF211">
        <v>0</v>
      </c>
      <c r="EG211">
        <v>576.5389642857143</v>
      </c>
      <c r="EH211">
        <v>-39.95524642857142</v>
      </c>
      <c r="EI211">
        <v>1108.286785714286</v>
      </c>
      <c r="EJ211">
        <v>1147.696071428571</v>
      </c>
      <c r="EK211">
        <v>1.135373571428571</v>
      </c>
      <c r="EL211">
        <v>1126.947142857143</v>
      </c>
      <c r="EM211">
        <v>18.07906071428571</v>
      </c>
      <c r="EN211">
        <v>1.733536428571429</v>
      </c>
      <c r="EO211">
        <v>1.6311025</v>
      </c>
      <c r="EP211">
        <v>15.20003928571428</v>
      </c>
      <c r="EQ211">
        <v>14.25581428571428</v>
      </c>
      <c r="ER211">
        <v>1999.968571428572</v>
      </c>
      <c r="ES211">
        <v>0.9799986071428572</v>
      </c>
      <c r="ET211">
        <v>0.02000108928571429</v>
      </c>
      <c r="EU211">
        <v>0</v>
      </c>
      <c r="EV211">
        <v>255.8567500000001</v>
      </c>
      <c r="EW211">
        <v>5.00078</v>
      </c>
      <c r="EX211">
        <v>7300.546428571428</v>
      </c>
      <c r="EY211">
        <v>16379.36428571429</v>
      </c>
      <c r="EZ211">
        <v>42.40592857142856</v>
      </c>
      <c r="FA211">
        <v>43.65825</v>
      </c>
      <c r="FB211">
        <v>42.70732142857143</v>
      </c>
      <c r="FC211">
        <v>42.99310714285714</v>
      </c>
      <c r="FD211">
        <v>43.19174999999999</v>
      </c>
      <c r="FE211">
        <v>1955.068571428572</v>
      </c>
      <c r="FF211">
        <v>39.9</v>
      </c>
      <c r="FG211">
        <v>0</v>
      </c>
      <c r="FH211">
        <v>1686165723.2</v>
      </c>
      <c r="FI211">
        <v>0</v>
      </c>
      <c r="FJ211">
        <v>88.19387089057096</v>
      </c>
      <c r="FK211">
        <v>0.9534717360503235</v>
      </c>
      <c r="FL211">
        <v>-104.1092041854245</v>
      </c>
      <c r="FM211">
        <v>28138.16040762546</v>
      </c>
      <c r="FN211">
        <v>15</v>
      </c>
      <c r="FO211">
        <v>1686237652.1</v>
      </c>
      <c r="FP211" t="s">
        <v>431</v>
      </c>
      <c r="FQ211">
        <v>1686237637.6</v>
      </c>
      <c r="FR211">
        <v>1686237652.1</v>
      </c>
      <c r="FS211">
        <v>1</v>
      </c>
      <c r="FT211">
        <v>0.184</v>
      </c>
      <c r="FU211">
        <v>-0.079</v>
      </c>
      <c r="FV211">
        <v>-1.228</v>
      </c>
      <c r="FW211">
        <v>-0.379</v>
      </c>
      <c r="FX211">
        <v>962</v>
      </c>
      <c r="FY211">
        <v>1</v>
      </c>
      <c r="FZ211">
        <v>0.05</v>
      </c>
      <c r="GA211">
        <v>0.15</v>
      </c>
      <c r="GB211">
        <v>-5.239306866828212</v>
      </c>
      <c r="GC211">
        <v>-0.0290736050887683</v>
      </c>
      <c r="GD211">
        <v>34.48198176782058</v>
      </c>
      <c r="GE211">
        <v>1</v>
      </c>
      <c r="GF211">
        <v>0.9680936881863601</v>
      </c>
      <c r="GG211">
        <v>0.003210496050955203</v>
      </c>
      <c r="GH211">
        <v>0.6634559267340336</v>
      </c>
      <c r="GI211">
        <v>1</v>
      </c>
      <c r="GJ211">
        <v>2</v>
      </c>
      <c r="GK211">
        <v>2</v>
      </c>
      <c r="GL211" t="s">
        <v>432</v>
      </c>
      <c r="GM211">
        <v>3.10204</v>
      </c>
      <c r="GN211">
        <v>2.75802</v>
      </c>
      <c r="GO211">
        <v>0.169945</v>
      </c>
      <c r="GP211">
        <v>0.173577</v>
      </c>
      <c r="GQ211">
        <v>0.0931038</v>
      </c>
      <c r="GR211">
        <v>0.0882473</v>
      </c>
      <c r="GS211">
        <v>21218.5</v>
      </c>
      <c r="GT211">
        <v>20782.1</v>
      </c>
      <c r="GU211">
        <v>26122.7</v>
      </c>
      <c r="GV211">
        <v>25503.2</v>
      </c>
      <c r="GW211">
        <v>38033.2</v>
      </c>
      <c r="GX211">
        <v>35234</v>
      </c>
      <c r="GY211">
        <v>45681.2</v>
      </c>
      <c r="GZ211">
        <v>41802.5</v>
      </c>
      <c r="HA211">
        <v>1.8398</v>
      </c>
      <c r="HB211">
        <v>1.73792</v>
      </c>
      <c r="HC211">
        <v>0.0193641</v>
      </c>
      <c r="HD211">
        <v>0</v>
      </c>
      <c r="HE211">
        <v>27.6116</v>
      </c>
      <c r="HF211">
        <v>999.9</v>
      </c>
      <c r="HG211">
        <v>34.7</v>
      </c>
      <c r="HH211">
        <v>41.3</v>
      </c>
      <c r="HI211">
        <v>30.5548</v>
      </c>
      <c r="HJ211">
        <v>61.6076</v>
      </c>
      <c r="HK211">
        <v>27.508</v>
      </c>
      <c r="HL211">
        <v>1</v>
      </c>
      <c r="HM211">
        <v>0.515938</v>
      </c>
      <c r="HN211">
        <v>3.54973</v>
      </c>
      <c r="HO211">
        <v>20.2717</v>
      </c>
      <c r="HP211">
        <v>5.2113</v>
      </c>
      <c r="HQ211">
        <v>11.9839</v>
      </c>
      <c r="HR211">
        <v>4.9636</v>
      </c>
      <c r="HS211">
        <v>3.27425</v>
      </c>
      <c r="HT211">
        <v>9999</v>
      </c>
      <c r="HU211">
        <v>9999</v>
      </c>
      <c r="HV211">
        <v>9999</v>
      </c>
      <c r="HW211">
        <v>63.1</v>
      </c>
      <c r="HX211">
        <v>1.864</v>
      </c>
      <c r="HY211">
        <v>1.8602</v>
      </c>
      <c r="HZ211">
        <v>1.85852</v>
      </c>
      <c r="IA211">
        <v>1.85989</v>
      </c>
      <c r="IB211">
        <v>1.85986</v>
      </c>
      <c r="IC211">
        <v>1.85843</v>
      </c>
      <c r="ID211">
        <v>1.85748</v>
      </c>
      <c r="IE211">
        <v>1.85241</v>
      </c>
      <c r="IF211">
        <v>0</v>
      </c>
      <c r="IG211">
        <v>0</v>
      </c>
      <c r="IH211">
        <v>0</v>
      </c>
      <c r="II211">
        <v>0</v>
      </c>
      <c r="IJ211" t="s">
        <v>433</v>
      </c>
      <c r="IK211" t="s">
        <v>434</v>
      </c>
      <c r="IL211" t="s">
        <v>435</v>
      </c>
      <c r="IM211" t="s">
        <v>435</v>
      </c>
      <c r="IN211" t="s">
        <v>435</v>
      </c>
      <c r="IO211" t="s">
        <v>435</v>
      </c>
      <c r="IP211">
        <v>0</v>
      </c>
      <c r="IQ211">
        <v>100</v>
      </c>
      <c r="IR211">
        <v>100</v>
      </c>
      <c r="IS211">
        <v>-1.94</v>
      </c>
      <c r="IT211">
        <v>-0.4191</v>
      </c>
      <c r="IU211">
        <v>-0.978965299820194</v>
      </c>
      <c r="IV211">
        <v>-0.0009990091014681097</v>
      </c>
      <c r="IW211">
        <v>2.104149348677739E-07</v>
      </c>
      <c r="IX211">
        <v>-7.744919442628664E-11</v>
      </c>
      <c r="IY211">
        <v>-0.2997322961878402</v>
      </c>
      <c r="IZ211">
        <v>-0.02716134682049196</v>
      </c>
      <c r="JA211">
        <v>0.00140419417660109</v>
      </c>
      <c r="JB211">
        <v>-1.682636133130545E-05</v>
      </c>
      <c r="JC211">
        <v>3</v>
      </c>
      <c r="JD211">
        <v>2001</v>
      </c>
      <c r="JE211">
        <v>1</v>
      </c>
      <c r="JF211">
        <v>25</v>
      </c>
      <c r="JG211">
        <v>-1198.6</v>
      </c>
      <c r="JH211">
        <v>-1198.8</v>
      </c>
      <c r="JI211">
        <v>2.60498</v>
      </c>
      <c r="JJ211">
        <v>2.65015</v>
      </c>
      <c r="JK211">
        <v>1.49658</v>
      </c>
      <c r="JL211">
        <v>2.38525</v>
      </c>
      <c r="JM211">
        <v>1.54785</v>
      </c>
      <c r="JN211">
        <v>2.42432</v>
      </c>
      <c r="JO211">
        <v>44.14</v>
      </c>
      <c r="JP211">
        <v>13.6942</v>
      </c>
      <c r="JQ211">
        <v>18</v>
      </c>
      <c r="JR211">
        <v>497.737</v>
      </c>
      <c r="JS211">
        <v>446.217</v>
      </c>
      <c r="JT211">
        <v>23.3566</v>
      </c>
      <c r="JU211">
        <v>33.4595</v>
      </c>
      <c r="JV211">
        <v>29.9989</v>
      </c>
      <c r="JW211">
        <v>33.6002</v>
      </c>
      <c r="JX211">
        <v>33.5487</v>
      </c>
      <c r="JY211">
        <v>52.3258</v>
      </c>
      <c r="JZ211">
        <v>37.3984</v>
      </c>
      <c r="KA211">
        <v>0</v>
      </c>
      <c r="KB211">
        <v>23.3936</v>
      </c>
      <c r="KC211">
        <v>1171.12</v>
      </c>
      <c r="KD211">
        <v>18.1039</v>
      </c>
      <c r="KE211">
        <v>99.82640000000001</v>
      </c>
      <c r="KF211">
        <v>99.45440000000001</v>
      </c>
    </row>
    <row r="212" spans="1:292">
      <c r="A212">
        <v>192</v>
      </c>
      <c r="B212">
        <v>1686165728.1</v>
      </c>
      <c r="C212">
        <v>5362.599999904633</v>
      </c>
      <c r="D212" t="s">
        <v>818</v>
      </c>
      <c r="E212" t="s">
        <v>819</v>
      </c>
      <c r="F212">
        <v>5</v>
      </c>
      <c r="G212" t="s">
        <v>679</v>
      </c>
      <c r="H212">
        <v>1686165720.618518</v>
      </c>
      <c r="I212">
        <f>(J212)/1000</f>
        <v>0</v>
      </c>
      <c r="J212">
        <f>IF(DO212, AM212, AG212)</f>
        <v>0</v>
      </c>
      <c r="K212">
        <f>IF(DO212, AH212, AF212)</f>
        <v>0</v>
      </c>
      <c r="L212">
        <f>DQ212 - IF(AT212&gt;1, K212*DK212*100.0/(AV212*EE212), 0)</f>
        <v>0</v>
      </c>
      <c r="M212">
        <f>((S212-I212/2)*L212-K212)/(S212+I212/2)</f>
        <v>0</v>
      </c>
      <c r="N212">
        <f>M212*(DX212+DY212)/1000.0</f>
        <v>0</v>
      </c>
      <c r="O212">
        <f>(DQ212 - IF(AT212&gt;1, K212*DK212*100.0/(AV212*EE212), 0))*(DX212+DY212)/1000.0</f>
        <v>0</v>
      </c>
      <c r="P212">
        <f>2.0/((1/R212-1/Q212)+SIGN(R212)*SQRT((1/R212-1/Q212)*(1/R212-1/Q212) + 4*DL212/((DL212+1)*(DL212+1))*(2*1/R212*1/Q212-1/Q212*1/Q212)))</f>
        <v>0</v>
      </c>
      <c r="Q212">
        <f>IF(LEFT(DM212,1)&lt;&gt;"0",IF(LEFT(DM212,1)="1",3.0,DN212),$D$5+$E$5*(EE212*DX212/($K$5*1000))+$F$5*(EE212*DX212/($K$5*1000))*MAX(MIN(DK212,$J$5),$I$5)*MAX(MIN(DK212,$J$5),$I$5)+$G$5*MAX(MIN(DK212,$J$5),$I$5)*(EE212*DX212/($K$5*1000))+$H$5*(EE212*DX212/($K$5*1000))*(EE212*DX212/($K$5*1000)))</f>
        <v>0</v>
      </c>
      <c r="R212">
        <f>I212*(1000-(1000*0.61365*exp(17.502*V212/(240.97+V212))/(DX212+DY212)+DS212)/2)/(1000*0.61365*exp(17.502*V212/(240.97+V212))/(DX212+DY212)-DS212)</f>
        <v>0</v>
      </c>
      <c r="S212">
        <f>1/((DL212+1)/(P212/1.6)+1/(Q212/1.37)) + DL212/((DL212+1)/(P212/1.6) + DL212/(Q212/1.37))</f>
        <v>0</v>
      </c>
      <c r="T212">
        <f>(DG212*DJ212)</f>
        <v>0</v>
      </c>
      <c r="U212">
        <f>(DZ212+(T212+2*0.95*5.67E-8*(((DZ212+$B$9)+273)^4-(DZ212+273)^4)-44100*I212)/(1.84*29.3*Q212+8*0.95*5.67E-8*(DZ212+273)^3))</f>
        <v>0</v>
      </c>
      <c r="V212">
        <f>($C$9*EA212+$D$9*EB212+$E$9*U212)</f>
        <v>0</v>
      </c>
      <c r="W212">
        <f>0.61365*exp(17.502*V212/(240.97+V212))</f>
        <v>0</v>
      </c>
      <c r="X212">
        <f>(Y212/Z212*100)</f>
        <v>0</v>
      </c>
      <c r="Y212">
        <f>DS212*(DX212+DY212)/1000</f>
        <v>0</v>
      </c>
      <c r="Z212">
        <f>0.61365*exp(17.502*DZ212/(240.97+DZ212))</f>
        <v>0</v>
      </c>
      <c r="AA212">
        <f>(W212-DS212*(DX212+DY212)/1000)</f>
        <v>0</v>
      </c>
      <c r="AB212">
        <f>(-I212*44100)</f>
        <v>0</v>
      </c>
      <c r="AC212">
        <f>2*29.3*Q212*0.92*(DZ212-V212)</f>
        <v>0</v>
      </c>
      <c r="AD212">
        <f>2*0.95*5.67E-8*(((DZ212+$B$9)+273)^4-(V212+273)^4)</f>
        <v>0</v>
      </c>
      <c r="AE212">
        <f>T212+AD212+AB212+AC212</f>
        <v>0</v>
      </c>
      <c r="AF212">
        <f>DW212*AT212*(DR212-DQ212*(1000-AT212*DT212)/(1000-AT212*DS212))/(100*DK212)</f>
        <v>0</v>
      </c>
      <c r="AG212">
        <f>1000*DW212*AT212*(DS212-DT212)/(100*DK212*(1000-AT212*DS212))</f>
        <v>0</v>
      </c>
      <c r="AH212">
        <f>(AI212 - AJ212 - DX212*1E3/(8.314*(DZ212+273.15)) * AL212/DW212 * AK212) * DW212/(100*DK212) * (1000 - DT212)/1000</f>
        <v>0</v>
      </c>
      <c r="AI212">
        <v>1180.449122370003</v>
      </c>
      <c r="AJ212">
        <v>1149.653878787879</v>
      </c>
      <c r="AK212">
        <v>3.368287779847475</v>
      </c>
      <c r="AL212">
        <v>66.69682277142016</v>
      </c>
      <c r="AM212">
        <f>(AO212 - AN212 + DX212*1E3/(8.314*(DZ212+273.15)) * AQ212/DW212 * AP212) * DW212/(100*DK212) * 1000/(1000 - AO212)</f>
        <v>0</v>
      </c>
      <c r="AN212">
        <v>18.07738128777904</v>
      </c>
      <c r="AO212">
        <v>19.21123454545455</v>
      </c>
      <c r="AP212">
        <v>-1.211713324439036E-05</v>
      </c>
      <c r="AQ212">
        <v>103.8665153416574</v>
      </c>
      <c r="AR212">
        <v>0</v>
      </c>
      <c r="AS212">
        <v>0</v>
      </c>
      <c r="AT212">
        <f>IF(AR212*$H$15&gt;=AV212,1.0,(AV212/(AV212-AR212*$H$15)))</f>
        <v>0</v>
      </c>
      <c r="AU212">
        <f>(AT212-1)*100</f>
        <v>0</v>
      </c>
      <c r="AV212">
        <f>MAX(0,($B$15+$C$15*EE212)/(1+$D$15*EE212)*DX212/(DZ212+273)*$E$15)</f>
        <v>0</v>
      </c>
      <c r="AW212" t="s">
        <v>429</v>
      </c>
      <c r="AX212" t="s">
        <v>429</v>
      </c>
      <c r="AY212">
        <v>0</v>
      </c>
      <c r="AZ212">
        <v>0</v>
      </c>
      <c r="BA212">
        <f>1-AY212/AZ212</f>
        <v>0</v>
      </c>
      <c r="BB212">
        <v>0</v>
      </c>
      <c r="BC212" t="s">
        <v>429</v>
      </c>
      <c r="BD212" t="s">
        <v>429</v>
      </c>
      <c r="BE212">
        <v>0</v>
      </c>
      <c r="BF212">
        <v>0</v>
      </c>
      <c r="BG212">
        <f>1-BE212/BF212</f>
        <v>0</v>
      </c>
      <c r="BH212">
        <v>0.5</v>
      </c>
      <c r="BI212">
        <f>DH212</f>
        <v>0</v>
      </c>
      <c r="BJ212">
        <f>K212</f>
        <v>0</v>
      </c>
      <c r="BK212">
        <f>BG212*BH212*BI212</f>
        <v>0</v>
      </c>
      <c r="BL212">
        <f>(BJ212-BB212)/BI212</f>
        <v>0</v>
      </c>
      <c r="BM212">
        <f>(AZ212-BF212)/BF212</f>
        <v>0</v>
      </c>
      <c r="BN212">
        <f>AY212/(BA212+AY212/BF212)</f>
        <v>0</v>
      </c>
      <c r="BO212" t="s">
        <v>429</v>
      </c>
      <c r="BP212">
        <v>0</v>
      </c>
      <c r="BQ212">
        <f>IF(BP212&lt;&gt;0, BP212, BN212)</f>
        <v>0</v>
      </c>
      <c r="BR212">
        <f>1-BQ212/BF212</f>
        <v>0</v>
      </c>
      <c r="BS212">
        <f>(BF212-BE212)/(BF212-BQ212)</f>
        <v>0</v>
      </c>
      <c r="BT212">
        <f>(AZ212-BF212)/(AZ212-BQ212)</f>
        <v>0</v>
      </c>
      <c r="BU212">
        <f>(BF212-BE212)/(BF212-AY212)</f>
        <v>0</v>
      </c>
      <c r="BV212">
        <f>(AZ212-BF212)/(AZ212-AY212)</f>
        <v>0</v>
      </c>
      <c r="BW212">
        <f>(BS212*BQ212/BE212)</f>
        <v>0</v>
      </c>
      <c r="BX212">
        <f>(1-BW212)</f>
        <v>0</v>
      </c>
      <c r="DG212">
        <f>$B$13*EF212+$C$13*EG212+$F$13*ER212*(1-EU212)</f>
        <v>0</v>
      </c>
      <c r="DH212">
        <f>DG212*DI212</f>
        <v>0</v>
      </c>
      <c r="DI212">
        <f>($B$13*$D$11+$C$13*$D$11+$F$13*((FE212+EW212)/MAX(FE212+EW212+FF212, 0.1)*$I$11+FF212/MAX(FE212+EW212+FF212, 0.1)*$J$11))/($B$13+$C$13+$F$13)</f>
        <v>0</v>
      </c>
      <c r="DJ212">
        <f>($B$13*$K$11+$C$13*$K$11+$F$13*((FE212+EW212)/MAX(FE212+EW212+FF212, 0.1)*$P$11+FF212/MAX(FE212+EW212+FF212, 0.1)*$Q$11))/($B$13+$C$13+$F$13)</f>
        <v>0</v>
      </c>
      <c r="DK212">
        <v>1.65</v>
      </c>
      <c r="DL212">
        <v>0.5</v>
      </c>
      <c r="DM212" t="s">
        <v>430</v>
      </c>
      <c r="DN212">
        <v>2</v>
      </c>
      <c r="DO212" t="b">
        <v>1</v>
      </c>
      <c r="DP212">
        <v>1686165720.618518</v>
      </c>
      <c r="DQ212">
        <v>1104.595925925926</v>
      </c>
      <c r="DR212">
        <v>1144.355925925926</v>
      </c>
      <c r="DS212">
        <v>19.21333333333333</v>
      </c>
      <c r="DT212">
        <v>18.07878518518518</v>
      </c>
      <c r="DU212">
        <v>1106.528518518518</v>
      </c>
      <c r="DV212">
        <v>19.63240740740741</v>
      </c>
      <c r="DW212">
        <v>499.9995185185184</v>
      </c>
      <c r="DX212">
        <v>90.21978518518519</v>
      </c>
      <c r="DY212">
        <v>0.09991404074074074</v>
      </c>
      <c r="DZ212">
        <v>26.90483703703703</v>
      </c>
      <c r="EA212">
        <v>27.93097407407408</v>
      </c>
      <c r="EB212">
        <v>999.9000000000001</v>
      </c>
      <c r="EC212">
        <v>0</v>
      </c>
      <c r="ED212">
        <v>0</v>
      </c>
      <c r="EE212">
        <v>10009.59518518519</v>
      </c>
      <c r="EF212">
        <v>0</v>
      </c>
      <c r="EG212">
        <v>569.0968518518517</v>
      </c>
      <c r="EH212">
        <v>-39.76015555555556</v>
      </c>
      <c r="EI212">
        <v>1126.234074074074</v>
      </c>
      <c r="EJ212">
        <v>1165.425555555556</v>
      </c>
      <c r="EK212">
        <v>1.134539259259259</v>
      </c>
      <c r="EL212">
        <v>1144.355925925926</v>
      </c>
      <c r="EM212">
        <v>18.07878518518518</v>
      </c>
      <c r="EN212">
        <v>1.733422592592593</v>
      </c>
      <c r="EO212">
        <v>1.631065185185185</v>
      </c>
      <c r="EP212">
        <v>15.19901481481481</v>
      </c>
      <c r="EQ212">
        <v>14.25545925925926</v>
      </c>
      <c r="ER212">
        <v>1999.961481481481</v>
      </c>
      <c r="ES212">
        <v>0.9799984444444446</v>
      </c>
      <c r="ET212">
        <v>0.02000125925925926</v>
      </c>
      <c r="EU212">
        <v>0</v>
      </c>
      <c r="EV212">
        <v>255.8876296296296</v>
      </c>
      <c r="EW212">
        <v>5.00078</v>
      </c>
      <c r="EX212">
        <v>7285.984074074075</v>
      </c>
      <c r="EY212">
        <v>16379.3037037037</v>
      </c>
      <c r="EZ212">
        <v>42.3817037037037</v>
      </c>
      <c r="FA212">
        <v>43.6341111111111</v>
      </c>
      <c r="FB212">
        <v>42.73585185185185</v>
      </c>
      <c r="FC212">
        <v>42.96507407407408</v>
      </c>
      <c r="FD212">
        <v>43.12011111111111</v>
      </c>
      <c r="FE212">
        <v>1955.061481481482</v>
      </c>
      <c r="FF212">
        <v>39.9</v>
      </c>
      <c r="FG212">
        <v>0</v>
      </c>
      <c r="FH212">
        <v>1686165728.6</v>
      </c>
      <c r="FI212">
        <v>0</v>
      </c>
      <c r="FJ212">
        <v>88.26438044930177</v>
      </c>
      <c r="FK212">
        <v>0.9539714619514301</v>
      </c>
      <c r="FL212">
        <v>-104.1826785521017</v>
      </c>
      <c r="FM212">
        <v>28129.39046163187</v>
      </c>
      <c r="FN212">
        <v>15</v>
      </c>
      <c r="FO212">
        <v>1686237652.1</v>
      </c>
      <c r="FP212" t="s">
        <v>431</v>
      </c>
      <c r="FQ212">
        <v>1686237637.6</v>
      </c>
      <c r="FR212">
        <v>1686237652.1</v>
      </c>
      <c r="FS212">
        <v>1</v>
      </c>
      <c r="FT212">
        <v>0.184</v>
      </c>
      <c r="FU212">
        <v>-0.079</v>
      </c>
      <c r="FV212">
        <v>-1.228</v>
      </c>
      <c r="FW212">
        <v>-0.379</v>
      </c>
      <c r="FX212">
        <v>962</v>
      </c>
      <c r="FY212">
        <v>1</v>
      </c>
      <c r="FZ212">
        <v>0.05</v>
      </c>
      <c r="GA212">
        <v>0.15</v>
      </c>
      <c r="GB212">
        <v>-5.255365664544907</v>
      </c>
      <c r="GC212">
        <v>-0.02930482472004741</v>
      </c>
      <c r="GD212">
        <v>34.48196979495997</v>
      </c>
      <c r="GE212">
        <v>1</v>
      </c>
      <c r="GF212">
        <v>0.9681711846233486</v>
      </c>
      <c r="GG212">
        <v>0.003209239010740116</v>
      </c>
      <c r="GH212">
        <v>0.663311046217079</v>
      </c>
      <c r="GI212">
        <v>1</v>
      </c>
      <c r="GJ212">
        <v>2</v>
      </c>
      <c r="GK212">
        <v>2</v>
      </c>
      <c r="GL212" t="s">
        <v>432</v>
      </c>
      <c r="GM212">
        <v>3.10185</v>
      </c>
      <c r="GN212">
        <v>2.758</v>
      </c>
      <c r="GO212">
        <v>0.171523</v>
      </c>
      <c r="GP212">
        <v>0.17512</v>
      </c>
      <c r="GQ212">
        <v>0.0930974</v>
      </c>
      <c r="GR212">
        <v>0.0882498</v>
      </c>
      <c r="GS212">
        <v>21178.4</v>
      </c>
      <c r="GT212">
        <v>20743.7</v>
      </c>
      <c r="GU212">
        <v>26123.1</v>
      </c>
      <c r="GV212">
        <v>25503.7</v>
      </c>
      <c r="GW212">
        <v>38034.1</v>
      </c>
      <c r="GX212">
        <v>35234.7</v>
      </c>
      <c r="GY212">
        <v>45681.7</v>
      </c>
      <c r="GZ212">
        <v>41803.2</v>
      </c>
      <c r="HA212">
        <v>1.83948</v>
      </c>
      <c r="HB212">
        <v>1.73862</v>
      </c>
      <c r="HC212">
        <v>0.0209138</v>
      </c>
      <c r="HD212">
        <v>0</v>
      </c>
      <c r="HE212">
        <v>27.6002</v>
      </c>
      <c r="HF212">
        <v>999.9</v>
      </c>
      <c r="HG212">
        <v>34.7</v>
      </c>
      <c r="HH212">
        <v>41.3</v>
      </c>
      <c r="HI212">
        <v>30.5535</v>
      </c>
      <c r="HJ212">
        <v>62.1276</v>
      </c>
      <c r="HK212">
        <v>27.7123</v>
      </c>
      <c r="HL212">
        <v>1</v>
      </c>
      <c r="HM212">
        <v>0.514548</v>
      </c>
      <c r="HN212">
        <v>3.48614</v>
      </c>
      <c r="HO212">
        <v>20.2724</v>
      </c>
      <c r="HP212">
        <v>5.20771</v>
      </c>
      <c r="HQ212">
        <v>11.9821</v>
      </c>
      <c r="HR212">
        <v>4.9624</v>
      </c>
      <c r="HS212">
        <v>3.27368</v>
      </c>
      <c r="HT212">
        <v>9999</v>
      </c>
      <c r="HU212">
        <v>9999</v>
      </c>
      <c r="HV212">
        <v>9999</v>
      </c>
      <c r="HW212">
        <v>63.1</v>
      </c>
      <c r="HX212">
        <v>1.86401</v>
      </c>
      <c r="HY212">
        <v>1.8602</v>
      </c>
      <c r="HZ212">
        <v>1.85852</v>
      </c>
      <c r="IA212">
        <v>1.85989</v>
      </c>
      <c r="IB212">
        <v>1.85985</v>
      </c>
      <c r="IC212">
        <v>1.85845</v>
      </c>
      <c r="ID212">
        <v>1.85749</v>
      </c>
      <c r="IE212">
        <v>1.8524</v>
      </c>
      <c r="IF212">
        <v>0</v>
      </c>
      <c r="IG212">
        <v>0</v>
      </c>
      <c r="IH212">
        <v>0</v>
      </c>
      <c r="II212">
        <v>0</v>
      </c>
      <c r="IJ212" t="s">
        <v>433</v>
      </c>
      <c r="IK212" t="s">
        <v>434</v>
      </c>
      <c r="IL212" t="s">
        <v>435</v>
      </c>
      <c r="IM212" t="s">
        <v>435</v>
      </c>
      <c r="IN212" t="s">
        <v>435</v>
      </c>
      <c r="IO212" t="s">
        <v>435</v>
      </c>
      <c r="IP212">
        <v>0</v>
      </c>
      <c r="IQ212">
        <v>100</v>
      </c>
      <c r="IR212">
        <v>100</v>
      </c>
      <c r="IS212">
        <v>-1.95</v>
      </c>
      <c r="IT212">
        <v>-0.4191</v>
      </c>
      <c r="IU212">
        <v>-0.978965299820194</v>
      </c>
      <c r="IV212">
        <v>-0.0009990091014681097</v>
      </c>
      <c r="IW212">
        <v>2.104149348677739E-07</v>
      </c>
      <c r="IX212">
        <v>-7.744919442628664E-11</v>
      </c>
      <c r="IY212">
        <v>-0.2997322961878402</v>
      </c>
      <c r="IZ212">
        <v>-0.02716134682049196</v>
      </c>
      <c r="JA212">
        <v>0.00140419417660109</v>
      </c>
      <c r="JB212">
        <v>-1.682636133130545E-05</v>
      </c>
      <c r="JC212">
        <v>3</v>
      </c>
      <c r="JD212">
        <v>2001</v>
      </c>
      <c r="JE212">
        <v>1</v>
      </c>
      <c r="JF212">
        <v>25</v>
      </c>
      <c r="JG212">
        <v>-1198.5</v>
      </c>
      <c r="JH212">
        <v>-1198.7</v>
      </c>
      <c r="JI212">
        <v>2.63672</v>
      </c>
      <c r="JJ212">
        <v>2.6416</v>
      </c>
      <c r="JK212">
        <v>1.49658</v>
      </c>
      <c r="JL212">
        <v>2.38647</v>
      </c>
      <c r="JM212">
        <v>1.54785</v>
      </c>
      <c r="JN212">
        <v>2.45605</v>
      </c>
      <c r="JO212">
        <v>44.14</v>
      </c>
      <c r="JP212">
        <v>13.703</v>
      </c>
      <c r="JQ212">
        <v>18</v>
      </c>
      <c r="JR212">
        <v>497.468</v>
      </c>
      <c r="JS212">
        <v>446.594</v>
      </c>
      <c r="JT212">
        <v>23.4044</v>
      </c>
      <c r="JU212">
        <v>33.4475</v>
      </c>
      <c r="JV212">
        <v>29.9988</v>
      </c>
      <c r="JW212">
        <v>33.5905</v>
      </c>
      <c r="JX212">
        <v>33.5397</v>
      </c>
      <c r="JY212">
        <v>52.9726</v>
      </c>
      <c r="JZ212">
        <v>37.3984</v>
      </c>
      <c r="KA212">
        <v>0</v>
      </c>
      <c r="KB212">
        <v>23.4448</v>
      </c>
      <c r="KC212">
        <v>1191.53</v>
      </c>
      <c r="KD212">
        <v>18.1056</v>
      </c>
      <c r="KE212">
        <v>99.82769999999999</v>
      </c>
      <c r="KF212">
        <v>99.4562</v>
      </c>
    </row>
    <row r="213" spans="1:292">
      <c r="A213">
        <v>193</v>
      </c>
      <c r="B213">
        <v>1686165733.1</v>
      </c>
      <c r="C213">
        <v>5367.599999904633</v>
      </c>
      <c r="D213" t="s">
        <v>820</v>
      </c>
      <c r="E213" t="s">
        <v>821</v>
      </c>
      <c r="F213">
        <v>5</v>
      </c>
      <c r="G213" t="s">
        <v>679</v>
      </c>
      <c r="H213">
        <v>1686165725.332142</v>
      </c>
      <c r="I213">
        <f>(J213)/1000</f>
        <v>0</v>
      </c>
      <c r="J213">
        <f>IF(DO213, AM213, AG213)</f>
        <v>0</v>
      </c>
      <c r="K213">
        <f>IF(DO213, AH213, AF213)</f>
        <v>0</v>
      </c>
      <c r="L213">
        <f>DQ213 - IF(AT213&gt;1, K213*DK213*100.0/(AV213*EE213), 0)</f>
        <v>0</v>
      </c>
      <c r="M213">
        <f>((S213-I213/2)*L213-K213)/(S213+I213/2)</f>
        <v>0</v>
      </c>
      <c r="N213">
        <f>M213*(DX213+DY213)/1000.0</f>
        <v>0</v>
      </c>
      <c r="O213">
        <f>(DQ213 - IF(AT213&gt;1, K213*DK213*100.0/(AV213*EE213), 0))*(DX213+DY213)/1000.0</f>
        <v>0</v>
      </c>
      <c r="P213">
        <f>2.0/((1/R213-1/Q213)+SIGN(R213)*SQRT((1/R213-1/Q213)*(1/R213-1/Q213) + 4*DL213/((DL213+1)*(DL213+1))*(2*1/R213*1/Q213-1/Q213*1/Q213)))</f>
        <v>0</v>
      </c>
      <c r="Q213">
        <f>IF(LEFT(DM213,1)&lt;&gt;"0",IF(LEFT(DM213,1)="1",3.0,DN213),$D$5+$E$5*(EE213*DX213/($K$5*1000))+$F$5*(EE213*DX213/($K$5*1000))*MAX(MIN(DK213,$J$5),$I$5)*MAX(MIN(DK213,$J$5),$I$5)+$G$5*MAX(MIN(DK213,$J$5),$I$5)*(EE213*DX213/($K$5*1000))+$H$5*(EE213*DX213/($K$5*1000))*(EE213*DX213/($K$5*1000)))</f>
        <v>0</v>
      </c>
      <c r="R213">
        <f>I213*(1000-(1000*0.61365*exp(17.502*V213/(240.97+V213))/(DX213+DY213)+DS213)/2)/(1000*0.61365*exp(17.502*V213/(240.97+V213))/(DX213+DY213)-DS213)</f>
        <v>0</v>
      </c>
      <c r="S213">
        <f>1/((DL213+1)/(P213/1.6)+1/(Q213/1.37)) + DL213/((DL213+1)/(P213/1.6) + DL213/(Q213/1.37))</f>
        <v>0</v>
      </c>
      <c r="T213">
        <f>(DG213*DJ213)</f>
        <v>0</v>
      </c>
      <c r="U213">
        <f>(DZ213+(T213+2*0.95*5.67E-8*(((DZ213+$B$9)+273)^4-(DZ213+273)^4)-44100*I213)/(1.84*29.3*Q213+8*0.95*5.67E-8*(DZ213+273)^3))</f>
        <v>0</v>
      </c>
      <c r="V213">
        <f>($C$9*EA213+$D$9*EB213+$E$9*U213)</f>
        <v>0</v>
      </c>
      <c r="W213">
        <f>0.61365*exp(17.502*V213/(240.97+V213))</f>
        <v>0</v>
      </c>
      <c r="X213">
        <f>(Y213/Z213*100)</f>
        <v>0</v>
      </c>
      <c r="Y213">
        <f>DS213*(DX213+DY213)/1000</f>
        <v>0</v>
      </c>
      <c r="Z213">
        <f>0.61365*exp(17.502*DZ213/(240.97+DZ213))</f>
        <v>0</v>
      </c>
      <c r="AA213">
        <f>(W213-DS213*(DX213+DY213)/1000)</f>
        <v>0</v>
      </c>
      <c r="AB213">
        <f>(-I213*44100)</f>
        <v>0</v>
      </c>
      <c r="AC213">
        <f>2*29.3*Q213*0.92*(DZ213-V213)</f>
        <v>0</v>
      </c>
      <c r="AD213">
        <f>2*0.95*5.67E-8*(((DZ213+$B$9)+273)^4-(V213+273)^4)</f>
        <v>0</v>
      </c>
      <c r="AE213">
        <f>T213+AD213+AB213+AC213</f>
        <v>0</v>
      </c>
      <c r="AF213">
        <f>DW213*AT213*(DR213-DQ213*(1000-AT213*DT213)/(1000-AT213*DS213))/(100*DK213)</f>
        <v>0</v>
      </c>
      <c r="AG213">
        <f>1000*DW213*AT213*(DS213-DT213)/(100*DK213*(1000-AT213*DS213))</f>
        <v>0</v>
      </c>
      <c r="AH213">
        <f>(AI213 - AJ213 - DX213*1E3/(8.314*(DZ213+273.15)) * AL213/DW213 * AK213) * DW213/(100*DK213) * (1000 - DT213)/1000</f>
        <v>0</v>
      </c>
      <c r="AI213">
        <v>1196.721528554026</v>
      </c>
      <c r="AJ213">
        <v>1166.280969696969</v>
      </c>
      <c r="AK213">
        <v>3.323626636977915</v>
      </c>
      <c r="AL213">
        <v>66.69682277142016</v>
      </c>
      <c r="AM213">
        <f>(AO213 - AN213 + DX213*1E3/(8.314*(DZ213+273.15)) * AQ213/DW213 * AP213) * DW213/(100*DK213) * 1000/(1000 - AO213)</f>
        <v>0</v>
      </c>
      <c r="AN213">
        <v>18.07863596779404</v>
      </c>
      <c r="AO213">
        <v>19.20845333333333</v>
      </c>
      <c r="AP213">
        <v>-1.088745469400013E-05</v>
      </c>
      <c r="AQ213">
        <v>103.8665153416574</v>
      </c>
      <c r="AR213">
        <v>0</v>
      </c>
      <c r="AS213">
        <v>0</v>
      </c>
      <c r="AT213">
        <f>IF(AR213*$H$15&gt;=AV213,1.0,(AV213/(AV213-AR213*$H$15)))</f>
        <v>0</v>
      </c>
      <c r="AU213">
        <f>(AT213-1)*100</f>
        <v>0</v>
      </c>
      <c r="AV213">
        <f>MAX(0,($B$15+$C$15*EE213)/(1+$D$15*EE213)*DX213/(DZ213+273)*$E$15)</f>
        <v>0</v>
      </c>
      <c r="AW213" t="s">
        <v>429</v>
      </c>
      <c r="AX213" t="s">
        <v>429</v>
      </c>
      <c r="AY213">
        <v>0</v>
      </c>
      <c r="AZ213">
        <v>0</v>
      </c>
      <c r="BA213">
        <f>1-AY213/AZ213</f>
        <v>0</v>
      </c>
      <c r="BB213">
        <v>0</v>
      </c>
      <c r="BC213" t="s">
        <v>429</v>
      </c>
      <c r="BD213" t="s">
        <v>429</v>
      </c>
      <c r="BE213">
        <v>0</v>
      </c>
      <c r="BF213">
        <v>0</v>
      </c>
      <c r="BG213">
        <f>1-BE213/BF213</f>
        <v>0</v>
      </c>
      <c r="BH213">
        <v>0.5</v>
      </c>
      <c r="BI213">
        <f>DH213</f>
        <v>0</v>
      </c>
      <c r="BJ213">
        <f>K213</f>
        <v>0</v>
      </c>
      <c r="BK213">
        <f>BG213*BH213*BI213</f>
        <v>0</v>
      </c>
      <c r="BL213">
        <f>(BJ213-BB213)/BI213</f>
        <v>0</v>
      </c>
      <c r="BM213">
        <f>(AZ213-BF213)/BF213</f>
        <v>0</v>
      </c>
      <c r="BN213">
        <f>AY213/(BA213+AY213/BF213)</f>
        <v>0</v>
      </c>
      <c r="BO213" t="s">
        <v>429</v>
      </c>
      <c r="BP213">
        <v>0</v>
      </c>
      <c r="BQ213">
        <f>IF(BP213&lt;&gt;0, BP213, BN213)</f>
        <v>0</v>
      </c>
      <c r="BR213">
        <f>1-BQ213/BF213</f>
        <v>0</v>
      </c>
      <c r="BS213">
        <f>(BF213-BE213)/(BF213-BQ213)</f>
        <v>0</v>
      </c>
      <c r="BT213">
        <f>(AZ213-BF213)/(AZ213-BQ213)</f>
        <v>0</v>
      </c>
      <c r="BU213">
        <f>(BF213-BE213)/(BF213-AY213)</f>
        <v>0</v>
      </c>
      <c r="BV213">
        <f>(AZ213-BF213)/(AZ213-AY213)</f>
        <v>0</v>
      </c>
      <c r="BW213">
        <f>(BS213*BQ213/BE213)</f>
        <v>0</v>
      </c>
      <c r="BX213">
        <f>(1-BW213)</f>
        <v>0</v>
      </c>
      <c r="DG213">
        <f>$B$13*EF213+$C$13*EG213+$F$13*ER213*(1-EU213)</f>
        <v>0</v>
      </c>
      <c r="DH213">
        <f>DG213*DI213</f>
        <v>0</v>
      </c>
      <c r="DI213">
        <f>($B$13*$D$11+$C$13*$D$11+$F$13*((FE213+EW213)/MAX(FE213+EW213+FF213, 0.1)*$I$11+FF213/MAX(FE213+EW213+FF213, 0.1)*$J$11))/($B$13+$C$13+$F$13)</f>
        <v>0</v>
      </c>
      <c r="DJ213">
        <f>($B$13*$K$11+$C$13*$K$11+$F$13*((FE213+EW213)/MAX(FE213+EW213+FF213, 0.1)*$P$11+FF213/MAX(FE213+EW213+FF213, 0.1)*$Q$11))/($B$13+$C$13+$F$13)</f>
        <v>0</v>
      </c>
      <c r="DK213">
        <v>1.65</v>
      </c>
      <c r="DL213">
        <v>0.5</v>
      </c>
      <c r="DM213" t="s">
        <v>430</v>
      </c>
      <c r="DN213">
        <v>2</v>
      </c>
      <c r="DO213" t="b">
        <v>1</v>
      </c>
      <c r="DP213">
        <v>1686165725.332142</v>
      </c>
      <c r="DQ213">
        <v>1120.080714285714</v>
      </c>
      <c r="DR213">
        <v>1159.731071428572</v>
      </c>
      <c r="DS213">
        <v>19.21183214285714</v>
      </c>
      <c r="DT213">
        <v>18.07858928571429</v>
      </c>
      <c r="DU213">
        <v>1122.024642857143</v>
      </c>
      <c r="DV213">
        <v>19.630925</v>
      </c>
      <c r="DW213">
        <v>499.9965357142858</v>
      </c>
      <c r="DX213">
        <v>90.21947499999999</v>
      </c>
      <c r="DY213">
        <v>0.1000622214285714</v>
      </c>
      <c r="DZ213">
        <v>26.90694285714286</v>
      </c>
      <c r="EA213">
        <v>27.93298214285714</v>
      </c>
      <c r="EB213">
        <v>999.9000000000002</v>
      </c>
      <c r="EC213">
        <v>0</v>
      </c>
      <c r="ED213">
        <v>0</v>
      </c>
      <c r="EE213">
        <v>9995.600714285714</v>
      </c>
      <c r="EF213">
        <v>0</v>
      </c>
      <c r="EG213">
        <v>563.6413214285714</v>
      </c>
      <c r="EH213">
        <v>-39.65088214285714</v>
      </c>
      <c r="EI213">
        <v>1142.019642857143</v>
      </c>
      <c r="EJ213">
        <v>1181.083571428572</v>
      </c>
      <c r="EK213">
        <v>1.133247142857143</v>
      </c>
      <c r="EL213">
        <v>1159.731071428572</v>
      </c>
      <c r="EM213">
        <v>18.07858928571429</v>
      </c>
      <c r="EN213">
        <v>1.733282142857143</v>
      </c>
      <c r="EO213">
        <v>1.631041071428571</v>
      </c>
      <c r="EP213">
        <v>15.19775</v>
      </c>
      <c r="EQ213">
        <v>14.25523214285714</v>
      </c>
      <c r="ER213">
        <v>1999.991785714286</v>
      </c>
      <c r="ES213">
        <v>0.9799986071428572</v>
      </c>
      <c r="ET213">
        <v>0.02000109642857143</v>
      </c>
      <c r="EU213">
        <v>0</v>
      </c>
      <c r="EV213">
        <v>255.8905714285715</v>
      </c>
      <c r="EW213">
        <v>5.00078</v>
      </c>
      <c r="EX213">
        <v>7275.679999999999</v>
      </c>
      <c r="EY213">
        <v>16379.55714285714</v>
      </c>
      <c r="EZ213">
        <v>42.35475</v>
      </c>
      <c r="FA213">
        <v>43.61592857142857</v>
      </c>
      <c r="FB213">
        <v>42.74532142857142</v>
      </c>
      <c r="FC213">
        <v>42.944</v>
      </c>
      <c r="FD213">
        <v>43.05549999999999</v>
      </c>
      <c r="FE213">
        <v>1955.091785714286</v>
      </c>
      <c r="FF213">
        <v>39.9</v>
      </c>
      <c r="FG213">
        <v>0</v>
      </c>
      <c r="FH213">
        <v>1686165733.4</v>
      </c>
      <c r="FI213">
        <v>0</v>
      </c>
      <c r="FJ213">
        <v>88.3269623138335</v>
      </c>
      <c r="FK213">
        <v>0.954413709559919</v>
      </c>
      <c r="FL213">
        <v>-104.2479019383209</v>
      </c>
      <c r="FM213">
        <v>28121.59736047435</v>
      </c>
      <c r="FN213">
        <v>15</v>
      </c>
      <c r="FO213">
        <v>1686237652.1</v>
      </c>
      <c r="FP213" t="s">
        <v>431</v>
      </c>
      <c r="FQ213">
        <v>1686237637.6</v>
      </c>
      <c r="FR213">
        <v>1686237652.1</v>
      </c>
      <c r="FS213">
        <v>1</v>
      </c>
      <c r="FT213">
        <v>0.184</v>
      </c>
      <c r="FU213">
        <v>-0.079</v>
      </c>
      <c r="FV213">
        <v>-1.228</v>
      </c>
      <c r="FW213">
        <v>-0.379</v>
      </c>
      <c r="FX213">
        <v>962</v>
      </c>
      <c r="FY213">
        <v>1</v>
      </c>
      <c r="FZ213">
        <v>0.05</v>
      </c>
      <c r="GA213">
        <v>0.15</v>
      </c>
      <c r="GB213">
        <v>-5.26739904739636</v>
      </c>
      <c r="GC213">
        <v>-0.02947798000386189</v>
      </c>
      <c r="GD213">
        <v>34.48195574540887</v>
      </c>
      <c r="GE213">
        <v>1</v>
      </c>
      <c r="GF213">
        <v>0.9682283377690046</v>
      </c>
      <c r="GG213">
        <v>0.003208281372558263</v>
      </c>
      <c r="GH213">
        <v>0.6632022185002027</v>
      </c>
      <c r="GI213">
        <v>1</v>
      </c>
      <c r="GJ213">
        <v>2</v>
      </c>
      <c r="GK213">
        <v>2</v>
      </c>
      <c r="GL213" t="s">
        <v>432</v>
      </c>
      <c r="GM213">
        <v>3.10206</v>
      </c>
      <c r="GN213">
        <v>2.75812</v>
      </c>
      <c r="GO213">
        <v>0.173076</v>
      </c>
      <c r="GP213">
        <v>0.176753</v>
      </c>
      <c r="GQ213">
        <v>0.0930901</v>
      </c>
      <c r="GR213">
        <v>0.0882473</v>
      </c>
      <c r="GS213">
        <v>21139.2</v>
      </c>
      <c r="GT213">
        <v>20702.8</v>
      </c>
      <c r="GU213">
        <v>26123.7</v>
      </c>
      <c r="GV213">
        <v>25503.9</v>
      </c>
      <c r="GW213">
        <v>38035.2</v>
      </c>
      <c r="GX213">
        <v>35235.2</v>
      </c>
      <c r="GY213">
        <v>45682.5</v>
      </c>
      <c r="GZ213">
        <v>41803.5</v>
      </c>
      <c r="HA213">
        <v>1.8399</v>
      </c>
      <c r="HB213">
        <v>1.7384</v>
      </c>
      <c r="HC213">
        <v>0.0208095</v>
      </c>
      <c r="HD213">
        <v>0</v>
      </c>
      <c r="HE213">
        <v>27.5917</v>
      </c>
      <c r="HF213">
        <v>999.9</v>
      </c>
      <c r="HG213">
        <v>34.7</v>
      </c>
      <c r="HH213">
        <v>41.3</v>
      </c>
      <c r="HI213">
        <v>30.5552</v>
      </c>
      <c r="HJ213">
        <v>61.8076</v>
      </c>
      <c r="HK213">
        <v>27.4679</v>
      </c>
      <c r="HL213">
        <v>1</v>
      </c>
      <c r="HM213">
        <v>0.513188</v>
      </c>
      <c r="HN213">
        <v>3.44032</v>
      </c>
      <c r="HO213">
        <v>20.2738</v>
      </c>
      <c r="HP213">
        <v>5.21115</v>
      </c>
      <c r="HQ213">
        <v>11.9839</v>
      </c>
      <c r="HR213">
        <v>4.9635</v>
      </c>
      <c r="HS213">
        <v>3.27438</v>
      </c>
      <c r="HT213">
        <v>9999</v>
      </c>
      <c r="HU213">
        <v>9999</v>
      </c>
      <c r="HV213">
        <v>9999</v>
      </c>
      <c r="HW213">
        <v>63.1</v>
      </c>
      <c r="HX213">
        <v>1.864</v>
      </c>
      <c r="HY213">
        <v>1.8602</v>
      </c>
      <c r="HZ213">
        <v>1.85852</v>
      </c>
      <c r="IA213">
        <v>1.85989</v>
      </c>
      <c r="IB213">
        <v>1.85986</v>
      </c>
      <c r="IC213">
        <v>1.85844</v>
      </c>
      <c r="ID213">
        <v>1.85747</v>
      </c>
      <c r="IE213">
        <v>1.85242</v>
      </c>
      <c r="IF213">
        <v>0</v>
      </c>
      <c r="IG213">
        <v>0</v>
      </c>
      <c r="IH213">
        <v>0</v>
      </c>
      <c r="II213">
        <v>0</v>
      </c>
      <c r="IJ213" t="s">
        <v>433</v>
      </c>
      <c r="IK213" t="s">
        <v>434</v>
      </c>
      <c r="IL213" t="s">
        <v>435</v>
      </c>
      <c r="IM213" t="s">
        <v>435</v>
      </c>
      <c r="IN213" t="s">
        <v>435</v>
      </c>
      <c r="IO213" t="s">
        <v>435</v>
      </c>
      <c r="IP213">
        <v>0</v>
      </c>
      <c r="IQ213">
        <v>100</v>
      </c>
      <c r="IR213">
        <v>100</v>
      </c>
      <c r="IS213">
        <v>-1.97</v>
      </c>
      <c r="IT213">
        <v>-0.4191</v>
      </c>
      <c r="IU213">
        <v>-0.978965299820194</v>
      </c>
      <c r="IV213">
        <v>-0.0009990091014681097</v>
      </c>
      <c r="IW213">
        <v>2.104149348677739E-07</v>
      </c>
      <c r="IX213">
        <v>-7.744919442628664E-11</v>
      </c>
      <c r="IY213">
        <v>-0.2997322961878402</v>
      </c>
      <c r="IZ213">
        <v>-0.02716134682049196</v>
      </c>
      <c r="JA213">
        <v>0.00140419417660109</v>
      </c>
      <c r="JB213">
        <v>-1.682636133130545E-05</v>
      </c>
      <c r="JC213">
        <v>3</v>
      </c>
      <c r="JD213">
        <v>2001</v>
      </c>
      <c r="JE213">
        <v>1</v>
      </c>
      <c r="JF213">
        <v>25</v>
      </c>
      <c r="JG213">
        <v>-1198.4</v>
      </c>
      <c r="JH213">
        <v>-1198.7</v>
      </c>
      <c r="JI213">
        <v>2.66602</v>
      </c>
      <c r="JJ213">
        <v>2.64893</v>
      </c>
      <c r="JK213">
        <v>1.49658</v>
      </c>
      <c r="JL213">
        <v>2.38525</v>
      </c>
      <c r="JM213">
        <v>1.54785</v>
      </c>
      <c r="JN213">
        <v>2.37915</v>
      </c>
      <c r="JO213">
        <v>44.14</v>
      </c>
      <c r="JP213">
        <v>13.6855</v>
      </c>
      <c r="JQ213">
        <v>18</v>
      </c>
      <c r="JR213">
        <v>497.661</v>
      </c>
      <c r="JS213">
        <v>446.387</v>
      </c>
      <c r="JT213">
        <v>23.4547</v>
      </c>
      <c r="JU213">
        <v>33.4356</v>
      </c>
      <c r="JV213">
        <v>29.9988</v>
      </c>
      <c r="JW213">
        <v>33.581</v>
      </c>
      <c r="JX213">
        <v>33.5301</v>
      </c>
      <c r="JY213">
        <v>53.5402</v>
      </c>
      <c r="JZ213">
        <v>37.3984</v>
      </c>
      <c r="KA213">
        <v>0</v>
      </c>
      <c r="KB213">
        <v>23.4875</v>
      </c>
      <c r="KC213">
        <v>1205.01</v>
      </c>
      <c r="KD213">
        <v>18.1123</v>
      </c>
      <c r="KE213">
        <v>99.8295</v>
      </c>
      <c r="KF213">
        <v>99.4569</v>
      </c>
    </row>
    <row r="214" spans="1:292">
      <c r="A214">
        <v>194</v>
      </c>
      <c r="B214">
        <v>1686165738.1</v>
      </c>
      <c r="C214">
        <v>5372.599999904633</v>
      </c>
      <c r="D214" t="s">
        <v>822</v>
      </c>
      <c r="E214" t="s">
        <v>823</v>
      </c>
      <c r="F214">
        <v>5</v>
      </c>
      <c r="G214" t="s">
        <v>679</v>
      </c>
      <c r="H214">
        <v>1686165730.6</v>
      </c>
      <c r="I214">
        <f>(J214)/1000</f>
        <v>0</v>
      </c>
      <c r="J214">
        <f>IF(DO214, AM214, AG214)</f>
        <v>0</v>
      </c>
      <c r="K214">
        <f>IF(DO214, AH214, AF214)</f>
        <v>0</v>
      </c>
      <c r="L214">
        <f>DQ214 - IF(AT214&gt;1, K214*DK214*100.0/(AV214*EE214), 0)</f>
        <v>0</v>
      </c>
      <c r="M214">
        <f>((S214-I214/2)*L214-K214)/(S214+I214/2)</f>
        <v>0</v>
      </c>
      <c r="N214">
        <f>M214*(DX214+DY214)/1000.0</f>
        <v>0</v>
      </c>
      <c r="O214">
        <f>(DQ214 - IF(AT214&gt;1, K214*DK214*100.0/(AV214*EE214), 0))*(DX214+DY214)/1000.0</f>
        <v>0</v>
      </c>
      <c r="P214">
        <f>2.0/((1/R214-1/Q214)+SIGN(R214)*SQRT((1/R214-1/Q214)*(1/R214-1/Q214) + 4*DL214/((DL214+1)*(DL214+1))*(2*1/R214*1/Q214-1/Q214*1/Q214)))</f>
        <v>0</v>
      </c>
      <c r="Q214">
        <f>IF(LEFT(DM214,1)&lt;&gt;"0",IF(LEFT(DM214,1)="1",3.0,DN214),$D$5+$E$5*(EE214*DX214/($K$5*1000))+$F$5*(EE214*DX214/($K$5*1000))*MAX(MIN(DK214,$J$5),$I$5)*MAX(MIN(DK214,$J$5),$I$5)+$G$5*MAX(MIN(DK214,$J$5),$I$5)*(EE214*DX214/($K$5*1000))+$H$5*(EE214*DX214/($K$5*1000))*(EE214*DX214/($K$5*1000)))</f>
        <v>0</v>
      </c>
      <c r="R214">
        <f>I214*(1000-(1000*0.61365*exp(17.502*V214/(240.97+V214))/(DX214+DY214)+DS214)/2)/(1000*0.61365*exp(17.502*V214/(240.97+V214))/(DX214+DY214)-DS214)</f>
        <v>0</v>
      </c>
      <c r="S214">
        <f>1/((DL214+1)/(P214/1.6)+1/(Q214/1.37)) + DL214/((DL214+1)/(P214/1.6) + DL214/(Q214/1.37))</f>
        <v>0</v>
      </c>
      <c r="T214">
        <f>(DG214*DJ214)</f>
        <v>0</v>
      </c>
      <c r="U214">
        <f>(DZ214+(T214+2*0.95*5.67E-8*(((DZ214+$B$9)+273)^4-(DZ214+273)^4)-44100*I214)/(1.84*29.3*Q214+8*0.95*5.67E-8*(DZ214+273)^3))</f>
        <v>0</v>
      </c>
      <c r="V214">
        <f>($C$9*EA214+$D$9*EB214+$E$9*U214)</f>
        <v>0</v>
      </c>
      <c r="W214">
        <f>0.61365*exp(17.502*V214/(240.97+V214))</f>
        <v>0</v>
      </c>
      <c r="X214">
        <f>(Y214/Z214*100)</f>
        <v>0</v>
      </c>
      <c r="Y214">
        <f>DS214*(DX214+DY214)/1000</f>
        <v>0</v>
      </c>
      <c r="Z214">
        <f>0.61365*exp(17.502*DZ214/(240.97+DZ214))</f>
        <v>0</v>
      </c>
      <c r="AA214">
        <f>(W214-DS214*(DX214+DY214)/1000)</f>
        <v>0</v>
      </c>
      <c r="AB214">
        <f>(-I214*44100)</f>
        <v>0</v>
      </c>
      <c r="AC214">
        <f>2*29.3*Q214*0.92*(DZ214-V214)</f>
        <v>0</v>
      </c>
      <c r="AD214">
        <f>2*0.95*5.67E-8*(((DZ214+$B$9)+273)^4-(V214+273)^4)</f>
        <v>0</v>
      </c>
      <c r="AE214">
        <f>T214+AD214+AB214+AC214</f>
        <v>0</v>
      </c>
      <c r="AF214">
        <f>DW214*AT214*(DR214-DQ214*(1000-AT214*DT214)/(1000-AT214*DS214))/(100*DK214)</f>
        <v>0</v>
      </c>
      <c r="AG214">
        <f>1000*DW214*AT214*(DS214-DT214)/(100*DK214*(1000-AT214*DS214))</f>
        <v>0</v>
      </c>
      <c r="AH214">
        <f>(AI214 - AJ214 - DX214*1E3/(8.314*(DZ214+273.15)) * AL214/DW214 * AK214) * DW214/(100*DK214) * (1000 - DT214)/1000</f>
        <v>0</v>
      </c>
      <c r="AI214">
        <v>1214.556707614177</v>
      </c>
      <c r="AJ214">
        <v>1183.404</v>
      </c>
      <c r="AK214">
        <v>3.433201140442802</v>
      </c>
      <c r="AL214">
        <v>66.69682277142016</v>
      </c>
      <c r="AM214">
        <f>(AO214 - AN214 + DX214*1E3/(8.314*(DZ214+273.15)) * AQ214/DW214 * AP214) * DW214/(100*DK214) * 1000/(1000 - AO214)</f>
        <v>0</v>
      </c>
      <c r="AN214">
        <v>18.07627697885698</v>
      </c>
      <c r="AO214">
        <v>19.20513333333334</v>
      </c>
      <c r="AP214">
        <v>-1.35269906014402E-05</v>
      </c>
      <c r="AQ214">
        <v>103.8665153416574</v>
      </c>
      <c r="AR214">
        <v>0</v>
      </c>
      <c r="AS214">
        <v>0</v>
      </c>
      <c r="AT214">
        <f>IF(AR214*$H$15&gt;=AV214,1.0,(AV214/(AV214-AR214*$H$15)))</f>
        <v>0</v>
      </c>
      <c r="AU214">
        <f>(AT214-1)*100</f>
        <v>0</v>
      </c>
      <c r="AV214">
        <f>MAX(0,($B$15+$C$15*EE214)/(1+$D$15*EE214)*DX214/(DZ214+273)*$E$15)</f>
        <v>0</v>
      </c>
      <c r="AW214" t="s">
        <v>429</v>
      </c>
      <c r="AX214" t="s">
        <v>429</v>
      </c>
      <c r="AY214">
        <v>0</v>
      </c>
      <c r="AZ214">
        <v>0</v>
      </c>
      <c r="BA214">
        <f>1-AY214/AZ214</f>
        <v>0</v>
      </c>
      <c r="BB214">
        <v>0</v>
      </c>
      <c r="BC214" t="s">
        <v>429</v>
      </c>
      <c r="BD214" t="s">
        <v>429</v>
      </c>
      <c r="BE214">
        <v>0</v>
      </c>
      <c r="BF214">
        <v>0</v>
      </c>
      <c r="BG214">
        <f>1-BE214/BF214</f>
        <v>0</v>
      </c>
      <c r="BH214">
        <v>0.5</v>
      </c>
      <c r="BI214">
        <f>DH214</f>
        <v>0</v>
      </c>
      <c r="BJ214">
        <f>K214</f>
        <v>0</v>
      </c>
      <c r="BK214">
        <f>BG214*BH214*BI214</f>
        <v>0</v>
      </c>
      <c r="BL214">
        <f>(BJ214-BB214)/BI214</f>
        <v>0</v>
      </c>
      <c r="BM214">
        <f>(AZ214-BF214)/BF214</f>
        <v>0</v>
      </c>
      <c r="BN214">
        <f>AY214/(BA214+AY214/BF214)</f>
        <v>0</v>
      </c>
      <c r="BO214" t="s">
        <v>429</v>
      </c>
      <c r="BP214">
        <v>0</v>
      </c>
      <c r="BQ214">
        <f>IF(BP214&lt;&gt;0, BP214, BN214)</f>
        <v>0</v>
      </c>
      <c r="BR214">
        <f>1-BQ214/BF214</f>
        <v>0</v>
      </c>
      <c r="BS214">
        <f>(BF214-BE214)/(BF214-BQ214)</f>
        <v>0</v>
      </c>
      <c r="BT214">
        <f>(AZ214-BF214)/(AZ214-BQ214)</f>
        <v>0</v>
      </c>
      <c r="BU214">
        <f>(BF214-BE214)/(BF214-AY214)</f>
        <v>0</v>
      </c>
      <c r="BV214">
        <f>(AZ214-BF214)/(AZ214-AY214)</f>
        <v>0</v>
      </c>
      <c r="BW214">
        <f>(BS214*BQ214/BE214)</f>
        <v>0</v>
      </c>
      <c r="BX214">
        <f>(1-BW214)</f>
        <v>0</v>
      </c>
      <c r="DG214">
        <f>$B$13*EF214+$C$13*EG214+$F$13*ER214*(1-EU214)</f>
        <v>0</v>
      </c>
      <c r="DH214">
        <f>DG214*DI214</f>
        <v>0</v>
      </c>
      <c r="DI214">
        <f>($B$13*$D$11+$C$13*$D$11+$F$13*((FE214+EW214)/MAX(FE214+EW214+FF214, 0.1)*$I$11+FF214/MAX(FE214+EW214+FF214, 0.1)*$J$11))/($B$13+$C$13+$F$13)</f>
        <v>0</v>
      </c>
      <c r="DJ214">
        <f>($B$13*$K$11+$C$13*$K$11+$F$13*((FE214+EW214)/MAX(FE214+EW214+FF214, 0.1)*$P$11+FF214/MAX(FE214+EW214+FF214, 0.1)*$Q$11))/($B$13+$C$13+$F$13)</f>
        <v>0</v>
      </c>
      <c r="DK214">
        <v>1.65</v>
      </c>
      <c r="DL214">
        <v>0.5</v>
      </c>
      <c r="DM214" t="s">
        <v>430</v>
      </c>
      <c r="DN214">
        <v>2</v>
      </c>
      <c r="DO214" t="b">
        <v>1</v>
      </c>
      <c r="DP214">
        <v>1686165730.6</v>
      </c>
      <c r="DQ214">
        <v>1137.404814814815</v>
      </c>
      <c r="DR214">
        <v>1177.467407407407</v>
      </c>
      <c r="DS214">
        <v>19.20952962962963</v>
      </c>
      <c r="DT214">
        <v>18.07745925925926</v>
      </c>
      <c r="DU214">
        <v>1139.363333333333</v>
      </c>
      <c r="DV214">
        <v>19.62863333333334</v>
      </c>
      <c r="DW214">
        <v>500.0160740740741</v>
      </c>
      <c r="DX214">
        <v>90.21909999999998</v>
      </c>
      <c r="DY214">
        <v>0.09999970370370373</v>
      </c>
      <c r="DZ214">
        <v>26.90916666666666</v>
      </c>
      <c r="EA214">
        <v>27.93501481481482</v>
      </c>
      <c r="EB214">
        <v>999.9000000000001</v>
      </c>
      <c r="EC214">
        <v>0</v>
      </c>
      <c r="ED214">
        <v>0</v>
      </c>
      <c r="EE214">
        <v>10005.01925925926</v>
      </c>
      <c r="EF214">
        <v>0</v>
      </c>
      <c r="EG214">
        <v>558.1485925925925</v>
      </c>
      <c r="EH214">
        <v>-40.06309629629629</v>
      </c>
      <c r="EI214">
        <v>1159.68037037037</v>
      </c>
      <c r="EJ214">
        <v>1199.144814814815</v>
      </c>
      <c r="EK214">
        <v>1.132072222222222</v>
      </c>
      <c r="EL214">
        <v>1177.467407407407</v>
      </c>
      <c r="EM214">
        <v>18.07745925925926</v>
      </c>
      <c r="EN214">
        <v>1.733067037037037</v>
      </c>
      <c r="EO214">
        <v>1.630932592592593</v>
      </c>
      <c r="EP214">
        <v>15.19581111111111</v>
      </c>
      <c r="EQ214">
        <v>14.2542037037037</v>
      </c>
      <c r="ER214">
        <v>1999.997407407407</v>
      </c>
      <c r="ES214">
        <v>0.9799985555555557</v>
      </c>
      <c r="ET214">
        <v>0.02000115555555556</v>
      </c>
      <c r="EU214">
        <v>0</v>
      </c>
      <c r="EV214">
        <v>255.843962962963</v>
      </c>
      <c r="EW214">
        <v>5.00078</v>
      </c>
      <c r="EX214">
        <v>7264.422962962963</v>
      </c>
      <c r="EY214">
        <v>16379.61111111111</v>
      </c>
      <c r="EZ214">
        <v>42.31692592592591</v>
      </c>
      <c r="FA214">
        <v>43.58999999999998</v>
      </c>
      <c r="FB214">
        <v>42.73588888888889</v>
      </c>
      <c r="FC214">
        <v>42.9071111111111</v>
      </c>
      <c r="FD214">
        <v>43.01592592592592</v>
      </c>
      <c r="FE214">
        <v>1955.097407407408</v>
      </c>
      <c r="FF214">
        <v>39.9</v>
      </c>
      <c r="FG214">
        <v>0</v>
      </c>
      <c r="FH214">
        <v>1686165738.2</v>
      </c>
      <c r="FI214">
        <v>0</v>
      </c>
      <c r="FJ214">
        <v>88.38944508330611</v>
      </c>
      <c r="FK214">
        <v>0.954853919967634</v>
      </c>
      <c r="FL214">
        <v>-104.3130578979968</v>
      </c>
      <c r="FM214">
        <v>28113.80569813786</v>
      </c>
      <c r="FN214">
        <v>15</v>
      </c>
      <c r="FO214">
        <v>1686237652.1</v>
      </c>
      <c r="FP214" t="s">
        <v>431</v>
      </c>
      <c r="FQ214">
        <v>1686237637.6</v>
      </c>
      <c r="FR214">
        <v>1686237652.1</v>
      </c>
      <c r="FS214">
        <v>1</v>
      </c>
      <c r="FT214">
        <v>0.184</v>
      </c>
      <c r="FU214">
        <v>-0.079</v>
      </c>
      <c r="FV214">
        <v>-1.228</v>
      </c>
      <c r="FW214">
        <v>-0.379</v>
      </c>
      <c r="FX214">
        <v>962</v>
      </c>
      <c r="FY214">
        <v>1</v>
      </c>
      <c r="FZ214">
        <v>0.05</v>
      </c>
      <c r="GA214">
        <v>0.15</v>
      </c>
      <c r="GB214">
        <v>-5.279712644407473</v>
      </c>
      <c r="GC214">
        <v>-0.02965548580626125</v>
      </c>
      <c r="GD214">
        <v>34.48222809516663</v>
      </c>
      <c r="GE214">
        <v>1</v>
      </c>
      <c r="GF214">
        <v>0.968285036188161</v>
      </c>
      <c r="GG214">
        <v>0.003207316946029931</v>
      </c>
      <c r="GH214">
        <v>0.6630933422265711</v>
      </c>
      <c r="GI214">
        <v>1</v>
      </c>
      <c r="GJ214">
        <v>2</v>
      </c>
      <c r="GK214">
        <v>2</v>
      </c>
      <c r="GL214" t="s">
        <v>432</v>
      </c>
      <c r="GM214">
        <v>3.10201</v>
      </c>
      <c r="GN214">
        <v>2.75804</v>
      </c>
      <c r="GO214">
        <v>0.174659</v>
      </c>
      <c r="GP214">
        <v>0.178313</v>
      </c>
      <c r="GQ214">
        <v>0.09308130000000001</v>
      </c>
      <c r="GR214">
        <v>0.0882449</v>
      </c>
      <c r="GS214">
        <v>21098.9</v>
      </c>
      <c r="GT214">
        <v>20663.9</v>
      </c>
      <c r="GU214">
        <v>26124</v>
      </c>
      <c r="GV214">
        <v>25504.4</v>
      </c>
      <c r="GW214">
        <v>38036.5</v>
      </c>
      <c r="GX214">
        <v>35235.9</v>
      </c>
      <c r="GY214">
        <v>45683.4</v>
      </c>
      <c r="GZ214">
        <v>41804.1</v>
      </c>
      <c r="HA214">
        <v>1.84005</v>
      </c>
      <c r="HB214">
        <v>1.73888</v>
      </c>
      <c r="HC214">
        <v>0.0218153</v>
      </c>
      <c r="HD214">
        <v>0</v>
      </c>
      <c r="HE214">
        <v>27.5837</v>
      </c>
      <c r="HF214">
        <v>999.9</v>
      </c>
      <c r="HG214">
        <v>34.7</v>
      </c>
      <c r="HH214">
        <v>41.3</v>
      </c>
      <c r="HI214">
        <v>30.5564</v>
      </c>
      <c r="HJ214">
        <v>61.5776</v>
      </c>
      <c r="HK214">
        <v>27.5721</v>
      </c>
      <c r="HL214">
        <v>1</v>
      </c>
      <c r="HM214">
        <v>0.511944</v>
      </c>
      <c r="HN214">
        <v>3.39916</v>
      </c>
      <c r="HO214">
        <v>20.2743</v>
      </c>
      <c r="HP214">
        <v>5.20935</v>
      </c>
      <c r="HQ214">
        <v>11.9831</v>
      </c>
      <c r="HR214">
        <v>4.96285</v>
      </c>
      <c r="HS214">
        <v>3.274</v>
      </c>
      <c r="HT214">
        <v>9999</v>
      </c>
      <c r="HU214">
        <v>9999</v>
      </c>
      <c r="HV214">
        <v>9999</v>
      </c>
      <c r="HW214">
        <v>63.1</v>
      </c>
      <c r="HX214">
        <v>1.86401</v>
      </c>
      <c r="HY214">
        <v>1.8602</v>
      </c>
      <c r="HZ214">
        <v>1.85852</v>
      </c>
      <c r="IA214">
        <v>1.85989</v>
      </c>
      <c r="IB214">
        <v>1.85985</v>
      </c>
      <c r="IC214">
        <v>1.85846</v>
      </c>
      <c r="ID214">
        <v>1.85751</v>
      </c>
      <c r="IE214">
        <v>1.8524</v>
      </c>
      <c r="IF214">
        <v>0</v>
      </c>
      <c r="IG214">
        <v>0</v>
      </c>
      <c r="IH214">
        <v>0</v>
      </c>
      <c r="II214">
        <v>0</v>
      </c>
      <c r="IJ214" t="s">
        <v>433</v>
      </c>
      <c r="IK214" t="s">
        <v>434</v>
      </c>
      <c r="IL214" t="s">
        <v>435</v>
      </c>
      <c r="IM214" t="s">
        <v>435</v>
      </c>
      <c r="IN214" t="s">
        <v>435</v>
      </c>
      <c r="IO214" t="s">
        <v>435</v>
      </c>
      <c r="IP214">
        <v>0</v>
      </c>
      <c r="IQ214">
        <v>100</v>
      </c>
      <c r="IR214">
        <v>100</v>
      </c>
      <c r="IS214">
        <v>-1.98</v>
      </c>
      <c r="IT214">
        <v>-0.4191</v>
      </c>
      <c r="IU214">
        <v>-0.978965299820194</v>
      </c>
      <c r="IV214">
        <v>-0.0009990091014681097</v>
      </c>
      <c r="IW214">
        <v>2.104149348677739E-07</v>
      </c>
      <c r="IX214">
        <v>-7.744919442628664E-11</v>
      </c>
      <c r="IY214">
        <v>-0.2997322961878402</v>
      </c>
      <c r="IZ214">
        <v>-0.02716134682049196</v>
      </c>
      <c r="JA214">
        <v>0.00140419417660109</v>
      </c>
      <c r="JB214">
        <v>-1.682636133130545E-05</v>
      </c>
      <c r="JC214">
        <v>3</v>
      </c>
      <c r="JD214">
        <v>2001</v>
      </c>
      <c r="JE214">
        <v>1</v>
      </c>
      <c r="JF214">
        <v>25</v>
      </c>
      <c r="JG214">
        <v>-1198.3</v>
      </c>
      <c r="JH214">
        <v>-1198.6</v>
      </c>
      <c r="JI214">
        <v>2.69043</v>
      </c>
      <c r="JJ214">
        <v>2.64893</v>
      </c>
      <c r="JK214">
        <v>1.49658</v>
      </c>
      <c r="JL214">
        <v>2.38525</v>
      </c>
      <c r="JM214">
        <v>1.54785</v>
      </c>
      <c r="JN214">
        <v>2.44141</v>
      </c>
      <c r="JO214">
        <v>44.1124</v>
      </c>
      <c r="JP214">
        <v>13.6942</v>
      </c>
      <c r="JQ214">
        <v>18</v>
      </c>
      <c r="JR214">
        <v>497.683</v>
      </c>
      <c r="JS214">
        <v>446.621</v>
      </c>
      <c r="JT214">
        <v>23.4991</v>
      </c>
      <c r="JU214">
        <v>33.4229</v>
      </c>
      <c r="JV214">
        <v>29.9989</v>
      </c>
      <c r="JW214">
        <v>33.5713</v>
      </c>
      <c r="JX214">
        <v>33.5208</v>
      </c>
      <c r="JY214">
        <v>54.1722</v>
      </c>
      <c r="JZ214">
        <v>37.3984</v>
      </c>
      <c r="KA214">
        <v>0</v>
      </c>
      <c r="KB214">
        <v>23.5321</v>
      </c>
      <c r="KC214">
        <v>1225.42</v>
      </c>
      <c r="KD214">
        <v>18.1169</v>
      </c>
      <c r="KE214">
        <v>99.8312</v>
      </c>
      <c r="KF214">
        <v>99.4584</v>
      </c>
    </row>
    <row r="215" spans="1:292">
      <c r="A215">
        <v>195</v>
      </c>
      <c r="B215">
        <v>1686165743.1</v>
      </c>
      <c r="C215">
        <v>5377.599999904633</v>
      </c>
      <c r="D215" t="s">
        <v>824</v>
      </c>
      <c r="E215" t="s">
        <v>825</v>
      </c>
      <c r="F215">
        <v>5</v>
      </c>
      <c r="G215" t="s">
        <v>679</v>
      </c>
      <c r="H215">
        <v>1686165735.314285</v>
      </c>
      <c r="I215">
        <f>(J215)/1000</f>
        <v>0</v>
      </c>
      <c r="J215">
        <f>IF(DO215, AM215, AG215)</f>
        <v>0</v>
      </c>
      <c r="K215">
        <f>IF(DO215, AH215, AF215)</f>
        <v>0</v>
      </c>
      <c r="L215">
        <f>DQ215 - IF(AT215&gt;1, K215*DK215*100.0/(AV215*EE215), 0)</f>
        <v>0</v>
      </c>
      <c r="M215">
        <f>((S215-I215/2)*L215-K215)/(S215+I215/2)</f>
        <v>0</v>
      </c>
      <c r="N215">
        <f>M215*(DX215+DY215)/1000.0</f>
        <v>0</v>
      </c>
      <c r="O215">
        <f>(DQ215 - IF(AT215&gt;1, K215*DK215*100.0/(AV215*EE215), 0))*(DX215+DY215)/1000.0</f>
        <v>0</v>
      </c>
      <c r="P215">
        <f>2.0/((1/R215-1/Q215)+SIGN(R215)*SQRT((1/R215-1/Q215)*(1/R215-1/Q215) + 4*DL215/((DL215+1)*(DL215+1))*(2*1/R215*1/Q215-1/Q215*1/Q215)))</f>
        <v>0</v>
      </c>
      <c r="Q215">
        <f>IF(LEFT(DM215,1)&lt;&gt;"0",IF(LEFT(DM215,1)="1",3.0,DN215),$D$5+$E$5*(EE215*DX215/($K$5*1000))+$F$5*(EE215*DX215/($K$5*1000))*MAX(MIN(DK215,$J$5),$I$5)*MAX(MIN(DK215,$J$5),$I$5)+$G$5*MAX(MIN(DK215,$J$5),$I$5)*(EE215*DX215/($K$5*1000))+$H$5*(EE215*DX215/($K$5*1000))*(EE215*DX215/($K$5*1000)))</f>
        <v>0</v>
      </c>
      <c r="R215">
        <f>I215*(1000-(1000*0.61365*exp(17.502*V215/(240.97+V215))/(DX215+DY215)+DS215)/2)/(1000*0.61365*exp(17.502*V215/(240.97+V215))/(DX215+DY215)-DS215)</f>
        <v>0</v>
      </c>
      <c r="S215">
        <f>1/((DL215+1)/(P215/1.6)+1/(Q215/1.37)) + DL215/((DL215+1)/(P215/1.6) + DL215/(Q215/1.37))</f>
        <v>0</v>
      </c>
      <c r="T215">
        <f>(DG215*DJ215)</f>
        <v>0</v>
      </c>
      <c r="U215">
        <f>(DZ215+(T215+2*0.95*5.67E-8*(((DZ215+$B$9)+273)^4-(DZ215+273)^4)-44100*I215)/(1.84*29.3*Q215+8*0.95*5.67E-8*(DZ215+273)^3))</f>
        <v>0</v>
      </c>
      <c r="V215">
        <f>($C$9*EA215+$D$9*EB215+$E$9*U215)</f>
        <v>0</v>
      </c>
      <c r="W215">
        <f>0.61365*exp(17.502*V215/(240.97+V215))</f>
        <v>0</v>
      </c>
      <c r="X215">
        <f>(Y215/Z215*100)</f>
        <v>0</v>
      </c>
      <c r="Y215">
        <f>DS215*(DX215+DY215)/1000</f>
        <v>0</v>
      </c>
      <c r="Z215">
        <f>0.61365*exp(17.502*DZ215/(240.97+DZ215))</f>
        <v>0</v>
      </c>
      <c r="AA215">
        <f>(W215-DS215*(DX215+DY215)/1000)</f>
        <v>0</v>
      </c>
      <c r="AB215">
        <f>(-I215*44100)</f>
        <v>0</v>
      </c>
      <c r="AC215">
        <f>2*29.3*Q215*0.92*(DZ215-V215)</f>
        <v>0</v>
      </c>
      <c r="AD215">
        <f>2*0.95*5.67E-8*(((DZ215+$B$9)+273)^4-(V215+273)^4)</f>
        <v>0</v>
      </c>
      <c r="AE215">
        <f>T215+AD215+AB215+AC215</f>
        <v>0</v>
      </c>
      <c r="AF215">
        <f>DW215*AT215*(DR215-DQ215*(1000-AT215*DT215)/(1000-AT215*DS215))/(100*DK215)</f>
        <v>0</v>
      </c>
      <c r="AG215">
        <f>1000*DW215*AT215*(DS215-DT215)/(100*DK215*(1000-AT215*DS215))</f>
        <v>0</v>
      </c>
      <c r="AH215">
        <f>(AI215 - AJ215 - DX215*1E3/(8.314*(DZ215+273.15)) * AL215/DW215 * AK215) * DW215/(100*DK215) * (1000 - DT215)/1000</f>
        <v>0</v>
      </c>
      <c r="AI215">
        <v>1231.433512948284</v>
      </c>
      <c r="AJ215">
        <v>1200.503090909091</v>
      </c>
      <c r="AK215">
        <v>3.411560629741337</v>
      </c>
      <c r="AL215">
        <v>66.69682277142016</v>
      </c>
      <c r="AM215">
        <f>(AO215 - AN215 + DX215*1E3/(8.314*(DZ215+273.15)) * AQ215/DW215 * AP215) * DW215/(100*DK215) * 1000/(1000 - AO215)</f>
        <v>0</v>
      </c>
      <c r="AN215">
        <v>18.07408380149669</v>
      </c>
      <c r="AO215">
        <v>19.20161515151515</v>
      </c>
      <c r="AP215">
        <v>-1.380908001107322E-05</v>
      </c>
      <c r="AQ215">
        <v>103.8665153416574</v>
      </c>
      <c r="AR215">
        <v>0</v>
      </c>
      <c r="AS215">
        <v>0</v>
      </c>
      <c r="AT215">
        <f>IF(AR215*$H$15&gt;=AV215,1.0,(AV215/(AV215-AR215*$H$15)))</f>
        <v>0</v>
      </c>
      <c r="AU215">
        <f>(AT215-1)*100</f>
        <v>0</v>
      </c>
      <c r="AV215">
        <f>MAX(0,($B$15+$C$15*EE215)/(1+$D$15*EE215)*DX215/(DZ215+273)*$E$15)</f>
        <v>0</v>
      </c>
      <c r="AW215" t="s">
        <v>429</v>
      </c>
      <c r="AX215" t="s">
        <v>429</v>
      </c>
      <c r="AY215">
        <v>0</v>
      </c>
      <c r="AZ215">
        <v>0</v>
      </c>
      <c r="BA215">
        <f>1-AY215/AZ215</f>
        <v>0</v>
      </c>
      <c r="BB215">
        <v>0</v>
      </c>
      <c r="BC215" t="s">
        <v>429</v>
      </c>
      <c r="BD215" t="s">
        <v>429</v>
      </c>
      <c r="BE215">
        <v>0</v>
      </c>
      <c r="BF215">
        <v>0</v>
      </c>
      <c r="BG215">
        <f>1-BE215/BF215</f>
        <v>0</v>
      </c>
      <c r="BH215">
        <v>0.5</v>
      </c>
      <c r="BI215">
        <f>DH215</f>
        <v>0</v>
      </c>
      <c r="BJ215">
        <f>K215</f>
        <v>0</v>
      </c>
      <c r="BK215">
        <f>BG215*BH215*BI215</f>
        <v>0</v>
      </c>
      <c r="BL215">
        <f>(BJ215-BB215)/BI215</f>
        <v>0</v>
      </c>
      <c r="BM215">
        <f>(AZ215-BF215)/BF215</f>
        <v>0</v>
      </c>
      <c r="BN215">
        <f>AY215/(BA215+AY215/BF215)</f>
        <v>0</v>
      </c>
      <c r="BO215" t="s">
        <v>429</v>
      </c>
      <c r="BP215">
        <v>0</v>
      </c>
      <c r="BQ215">
        <f>IF(BP215&lt;&gt;0, BP215, BN215)</f>
        <v>0</v>
      </c>
      <c r="BR215">
        <f>1-BQ215/BF215</f>
        <v>0</v>
      </c>
      <c r="BS215">
        <f>(BF215-BE215)/(BF215-BQ215)</f>
        <v>0</v>
      </c>
      <c r="BT215">
        <f>(AZ215-BF215)/(AZ215-BQ215)</f>
        <v>0</v>
      </c>
      <c r="BU215">
        <f>(BF215-BE215)/(BF215-AY215)</f>
        <v>0</v>
      </c>
      <c r="BV215">
        <f>(AZ215-BF215)/(AZ215-AY215)</f>
        <v>0</v>
      </c>
      <c r="BW215">
        <f>(BS215*BQ215/BE215)</f>
        <v>0</v>
      </c>
      <c r="BX215">
        <f>(1-BW215)</f>
        <v>0</v>
      </c>
      <c r="DG215">
        <f>$B$13*EF215+$C$13*EG215+$F$13*ER215*(1-EU215)</f>
        <v>0</v>
      </c>
      <c r="DH215">
        <f>DG215*DI215</f>
        <v>0</v>
      </c>
      <c r="DI215">
        <f>($B$13*$D$11+$C$13*$D$11+$F$13*((FE215+EW215)/MAX(FE215+EW215+FF215, 0.1)*$I$11+FF215/MAX(FE215+EW215+FF215, 0.1)*$J$11))/($B$13+$C$13+$F$13)</f>
        <v>0</v>
      </c>
      <c r="DJ215">
        <f>($B$13*$K$11+$C$13*$K$11+$F$13*((FE215+EW215)/MAX(FE215+EW215+FF215, 0.1)*$P$11+FF215/MAX(FE215+EW215+FF215, 0.1)*$Q$11))/($B$13+$C$13+$F$13)</f>
        <v>0</v>
      </c>
      <c r="DK215">
        <v>1.65</v>
      </c>
      <c r="DL215">
        <v>0.5</v>
      </c>
      <c r="DM215" t="s">
        <v>430</v>
      </c>
      <c r="DN215">
        <v>2</v>
      </c>
      <c r="DO215" t="b">
        <v>1</v>
      </c>
      <c r="DP215">
        <v>1686165735.314285</v>
      </c>
      <c r="DQ215">
        <v>1153.056071428572</v>
      </c>
      <c r="DR215">
        <v>1193.286785714286</v>
      </c>
      <c r="DS215">
        <v>19.2068</v>
      </c>
      <c r="DT215">
        <v>18.07643928571428</v>
      </c>
      <c r="DU215">
        <v>1155.0275</v>
      </c>
      <c r="DV215">
        <v>19.62593571428571</v>
      </c>
      <c r="DW215">
        <v>500.0294642857143</v>
      </c>
      <c r="DX215">
        <v>90.21914642857143</v>
      </c>
      <c r="DY215">
        <v>0.1000400392857143</v>
      </c>
      <c r="DZ215">
        <v>26.9133</v>
      </c>
      <c r="EA215">
        <v>27.94292857142857</v>
      </c>
      <c r="EB215">
        <v>999.9000000000002</v>
      </c>
      <c r="EC215">
        <v>0</v>
      </c>
      <c r="ED215">
        <v>0</v>
      </c>
      <c r="EE215">
        <v>10003.56321428572</v>
      </c>
      <c r="EF215">
        <v>0</v>
      </c>
      <c r="EG215">
        <v>553.5060357142858</v>
      </c>
      <c r="EH215">
        <v>-40.23123571428572</v>
      </c>
      <c r="EI215">
        <v>1175.635</v>
      </c>
      <c r="EJ215">
        <v>1215.253928571428</v>
      </c>
      <c r="EK215">
        <v>1.1303675</v>
      </c>
      <c r="EL215">
        <v>1193.286785714286</v>
      </c>
      <c r="EM215">
        <v>18.07643928571428</v>
      </c>
      <c r="EN215">
        <v>1.732822142857143</v>
      </c>
      <c r="EO215">
        <v>1.630841071428571</v>
      </c>
      <c r="EP215">
        <v>15.19361785714286</v>
      </c>
      <c r="EQ215">
        <v>14.25334285714286</v>
      </c>
      <c r="ER215">
        <v>1999.998928571429</v>
      </c>
      <c r="ES215">
        <v>0.9799985000000001</v>
      </c>
      <c r="ET215">
        <v>0.02000120714285714</v>
      </c>
      <c r="EU215">
        <v>0</v>
      </c>
      <c r="EV215">
        <v>255.6989642857143</v>
      </c>
      <c r="EW215">
        <v>5.00078</v>
      </c>
      <c r="EX215">
        <v>7254.171785714287</v>
      </c>
      <c r="EY215">
        <v>16379.61428571429</v>
      </c>
      <c r="EZ215">
        <v>42.30785714285714</v>
      </c>
      <c r="FA215">
        <v>43.56882142857142</v>
      </c>
      <c r="FB215">
        <v>42.70525</v>
      </c>
      <c r="FC215">
        <v>42.89024999999999</v>
      </c>
      <c r="FD215">
        <v>43.00203571428573</v>
      </c>
      <c r="FE215">
        <v>1955.098928571429</v>
      </c>
      <c r="FF215">
        <v>39.9</v>
      </c>
      <c r="FG215">
        <v>0</v>
      </c>
      <c r="FH215">
        <v>1686165743.6</v>
      </c>
      <c r="FI215">
        <v>0</v>
      </c>
      <c r="FJ215">
        <v>88.45962062884867</v>
      </c>
      <c r="FK215">
        <v>0.9553467390518553</v>
      </c>
      <c r="FL215">
        <v>-104.3862652999753</v>
      </c>
      <c r="FM215">
        <v>28105.04250438515</v>
      </c>
      <c r="FN215">
        <v>15</v>
      </c>
      <c r="FO215">
        <v>1686237652.1</v>
      </c>
      <c r="FP215" t="s">
        <v>431</v>
      </c>
      <c r="FQ215">
        <v>1686237637.6</v>
      </c>
      <c r="FR215">
        <v>1686237652.1</v>
      </c>
      <c r="FS215">
        <v>1</v>
      </c>
      <c r="FT215">
        <v>0.184</v>
      </c>
      <c r="FU215">
        <v>-0.079</v>
      </c>
      <c r="FV215">
        <v>-1.228</v>
      </c>
      <c r="FW215">
        <v>-0.379</v>
      </c>
      <c r="FX215">
        <v>962</v>
      </c>
      <c r="FY215">
        <v>1</v>
      </c>
      <c r="FZ215">
        <v>0.05</v>
      </c>
      <c r="GA215">
        <v>0.15</v>
      </c>
      <c r="GB215">
        <v>-5.296082219253966</v>
      </c>
      <c r="GC215">
        <v>-0.02989126897507385</v>
      </c>
      <c r="GD215">
        <v>34.48254832455628</v>
      </c>
      <c r="GE215">
        <v>1</v>
      </c>
      <c r="GF215">
        <v>0.9683598261492107</v>
      </c>
      <c r="GG215">
        <v>0.003206018900481245</v>
      </c>
      <c r="GH215">
        <v>0.6629480751354181</v>
      </c>
      <c r="GI215">
        <v>1</v>
      </c>
      <c r="GJ215">
        <v>2</v>
      </c>
      <c r="GK215">
        <v>2</v>
      </c>
      <c r="GL215" t="s">
        <v>432</v>
      </c>
      <c r="GM215">
        <v>3.10197</v>
      </c>
      <c r="GN215">
        <v>2.75787</v>
      </c>
      <c r="GO215">
        <v>0.176222</v>
      </c>
      <c r="GP215">
        <v>0.179841</v>
      </c>
      <c r="GQ215">
        <v>0.093073</v>
      </c>
      <c r="GR215">
        <v>0.0882426</v>
      </c>
      <c r="GS215">
        <v>21059.5</v>
      </c>
      <c r="GT215">
        <v>20625.6</v>
      </c>
      <c r="GU215">
        <v>26124.6</v>
      </c>
      <c r="GV215">
        <v>25504.6</v>
      </c>
      <c r="GW215">
        <v>38037.7</v>
      </c>
      <c r="GX215">
        <v>35236.5</v>
      </c>
      <c r="GY215">
        <v>45684.3</v>
      </c>
      <c r="GZ215">
        <v>41804.5</v>
      </c>
      <c r="HA215">
        <v>1.84032</v>
      </c>
      <c r="HB215">
        <v>1.73895</v>
      </c>
      <c r="HC215">
        <v>0.0233501</v>
      </c>
      <c r="HD215">
        <v>0</v>
      </c>
      <c r="HE215">
        <v>27.5772</v>
      </c>
      <c r="HF215">
        <v>999.9</v>
      </c>
      <c r="HG215">
        <v>34.7</v>
      </c>
      <c r="HH215">
        <v>41.3</v>
      </c>
      <c r="HI215">
        <v>30.5537</v>
      </c>
      <c r="HJ215">
        <v>61.7376</v>
      </c>
      <c r="HK215">
        <v>27.6362</v>
      </c>
      <c r="HL215">
        <v>1</v>
      </c>
      <c r="HM215">
        <v>0.510612</v>
      </c>
      <c r="HN215">
        <v>3.36568</v>
      </c>
      <c r="HO215">
        <v>20.2751</v>
      </c>
      <c r="HP215">
        <v>5.21085</v>
      </c>
      <c r="HQ215">
        <v>11.9821</v>
      </c>
      <c r="HR215">
        <v>4.96335</v>
      </c>
      <c r="HS215">
        <v>3.2742</v>
      </c>
      <c r="HT215">
        <v>9999</v>
      </c>
      <c r="HU215">
        <v>9999</v>
      </c>
      <c r="HV215">
        <v>9999</v>
      </c>
      <c r="HW215">
        <v>63.1</v>
      </c>
      <c r="HX215">
        <v>1.86399</v>
      </c>
      <c r="HY215">
        <v>1.8602</v>
      </c>
      <c r="HZ215">
        <v>1.85852</v>
      </c>
      <c r="IA215">
        <v>1.85989</v>
      </c>
      <c r="IB215">
        <v>1.85987</v>
      </c>
      <c r="IC215">
        <v>1.85843</v>
      </c>
      <c r="ID215">
        <v>1.85751</v>
      </c>
      <c r="IE215">
        <v>1.8524</v>
      </c>
      <c r="IF215">
        <v>0</v>
      </c>
      <c r="IG215">
        <v>0</v>
      </c>
      <c r="IH215">
        <v>0</v>
      </c>
      <c r="II215">
        <v>0</v>
      </c>
      <c r="IJ215" t="s">
        <v>433</v>
      </c>
      <c r="IK215" t="s">
        <v>434</v>
      </c>
      <c r="IL215" t="s">
        <v>435</v>
      </c>
      <c r="IM215" t="s">
        <v>435</v>
      </c>
      <c r="IN215" t="s">
        <v>435</v>
      </c>
      <c r="IO215" t="s">
        <v>435</v>
      </c>
      <c r="IP215">
        <v>0</v>
      </c>
      <c r="IQ215">
        <v>100</v>
      </c>
      <c r="IR215">
        <v>100</v>
      </c>
      <c r="IS215">
        <v>-1.99</v>
      </c>
      <c r="IT215">
        <v>-0.4192</v>
      </c>
      <c r="IU215">
        <v>-0.978965299820194</v>
      </c>
      <c r="IV215">
        <v>-0.0009990091014681097</v>
      </c>
      <c r="IW215">
        <v>2.104149348677739E-07</v>
      </c>
      <c r="IX215">
        <v>-7.744919442628664E-11</v>
      </c>
      <c r="IY215">
        <v>-0.2997322961878402</v>
      </c>
      <c r="IZ215">
        <v>-0.02716134682049196</v>
      </c>
      <c r="JA215">
        <v>0.00140419417660109</v>
      </c>
      <c r="JB215">
        <v>-1.682636133130545E-05</v>
      </c>
      <c r="JC215">
        <v>3</v>
      </c>
      <c r="JD215">
        <v>2001</v>
      </c>
      <c r="JE215">
        <v>1</v>
      </c>
      <c r="JF215">
        <v>25</v>
      </c>
      <c r="JG215">
        <v>-1198.2</v>
      </c>
      <c r="JH215">
        <v>-1198.5</v>
      </c>
      <c r="JI215">
        <v>2.72339</v>
      </c>
      <c r="JJ215">
        <v>2.6416</v>
      </c>
      <c r="JK215">
        <v>1.49658</v>
      </c>
      <c r="JL215">
        <v>2.38647</v>
      </c>
      <c r="JM215">
        <v>1.54785</v>
      </c>
      <c r="JN215">
        <v>2.43286</v>
      </c>
      <c r="JO215">
        <v>44.1124</v>
      </c>
      <c r="JP215">
        <v>13.6942</v>
      </c>
      <c r="JQ215">
        <v>18</v>
      </c>
      <c r="JR215">
        <v>497.779</v>
      </c>
      <c r="JS215">
        <v>446.607</v>
      </c>
      <c r="JT215">
        <v>23.5428</v>
      </c>
      <c r="JU215">
        <v>33.4109</v>
      </c>
      <c r="JV215">
        <v>29.9989</v>
      </c>
      <c r="JW215">
        <v>33.5612</v>
      </c>
      <c r="JX215">
        <v>33.5119</v>
      </c>
      <c r="JY215">
        <v>54.7043</v>
      </c>
      <c r="JZ215">
        <v>37.3984</v>
      </c>
      <c r="KA215">
        <v>0</v>
      </c>
      <c r="KB215">
        <v>23.5707</v>
      </c>
      <c r="KC215">
        <v>1238.9</v>
      </c>
      <c r="KD215">
        <v>18.1219</v>
      </c>
      <c r="KE215">
        <v>99.83320000000001</v>
      </c>
      <c r="KF215">
        <v>99.4593</v>
      </c>
    </row>
    <row r="216" spans="1:292">
      <c r="A216">
        <v>196</v>
      </c>
      <c r="B216">
        <v>1686165748.1</v>
      </c>
      <c r="C216">
        <v>5382.599999904633</v>
      </c>
      <c r="D216" t="s">
        <v>826</v>
      </c>
      <c r="E216" t="s">
        <v>827</v>
      </c>
      <c r="F216">
        <v>5</v>
      </c>
      <c r="G216" t="s">
        <v>679</v>
      </c>
      <c r="H216">
        <v>1686165740.6</v>
      </c>
      <c r="I216">
        <f>(J216)/1000</f>
        <v>0</v>
      </c>
      <c r="J216">
        <f>IF(DO216, AM216, AG216)</f>
        <v>0</v>
      </c>
      <c r="K216">
        <f>IF(DO216, AH216, AF216)</f>
        <v>0</v>
      </c>
      <c r="L216">
        <f>DQ216 - IF(AT216&gt;1, K216*DK216*100.0/(AV216*EE216), 0)</f>
        <v>0</v>
      </c>
      <c r="M216">
        <f>((S216-I216/2)*L216-K216)/(S216+I216/2)</f>
        <v>0</v>
      </c>
      <c r="N216">
        <f>M216*(DX216+DY216)/1000.0</f>
        <v>0</v>
      </c>
      <c r="O216">
        <f>(DQ216 - IF(AT216&gt;1, K216*DK216*100.0/(AV216*EE216), 0))*(DX216+DY216)/1000.0</f>
        <v>0</v>
      </c>
      <c r="P216">
        <f>2.0/((1/R216-1/Q216)+SIGN(R216)*SQRT((1/R216-1/Q216)*(1/R216-1/Q216) + 4*DL216/((DL216+1)*(DL216+1))*(2*1/R216*1/Q216-1/Q216*1/Q216)))</f>
        <v>0</v>
      </c>
      <c r="Q216">
        <f>IF(LEFT(DM216,1)&lt;&gt;"0",IF(LEFT(DM216,1)="1",3.0,DN216),$D$5+$E$5*(EE216*DX216/($K$5*1000))+$F$5*(EE216*DX216/($K$5*1000))*MAX(MIN(DK216,$J$5),$I$5)*MAX(MIN(DK216,$J$5),$I$5)+$G$5*MAX(MIN(DK216,$J$5),$I$5)*(EE216*DX216/($K$5*1000))+$H$5*(EE216*DX216/($K$5*1000))*(EE216*DX216/($K$5*1000)))</f>
        <v>0</v>
      </c>
      <c r="R216">
        <f>I216*(1000-(1000*0.61365*exp(17.502*V216/(240.97+V216))/(DX216+DY216)+DS216)/2)/(1000*0.61365*exp(17.502*V216/(240.97+V216))/(DX216+DY216)-DS216)</f>
        <v>0</v>
      </c>
      <c r="S216">
        <f>1/((DL216+1)/(P216/1.6)+1/(Q216/1.37)) + DL216/((DL216+1)/(P216/1.6) + DL216/(Q216/1.37))</f>
        <v>0</v>
      </c>
      <c r="T216">
        <f>(DG216*DJ216)</f>
        <v>0</v>
      </c>
      <c r="U216">
        <f>(DZ216+(T216+2*0.95*5.67E-8*(((DZ216+$B$9)+273)^4-(DZ216+273)^4)-44100*I216)/(1.84*29.3*Q216+8*0.95*5.67E-8*(DZ216+273)^3))</f>
        <v>0</v>
      </c>
      <c r="V216">
        <f>($C$9*EA216+$D$9*EB216+$E$9*U216)</f>
        <v>0</v>
      </c>
      <c r="W216">
        <f>0.61365*exp(17.502*V216/(240.97+V216))</f>
        <v>0</v>
      </c>
      <c r="X216">
        <f>(Y216/Z216*100)</f>
        <v>0</v>
      </c>
      <c r="Y216">
        <f>DS216*(DX216+DY216)/1000</f>
        <v>0</v>
      </c>
      <c r="Z216">
        <f>0.61365*exp(17.502*DZ216/(240.97+DZ216))</f>
        <v>0</v>
      </c>
      <c r="AA216">
        <f>(W216-DS216*(DX216+DY216)/1000)</f>
        <v>0</v>
      </c>
      <c r="AB216">
        <f>(-I216*44100)</f>
        <v>0</v>
      </c>
      <c r="AC216">
        <f>2*29.3*Q216*0.92*(DZ216-V216)</f>
        <v>0</v>
      </c>
      <c r="AD216">
        <f>2*0.95*5.67E-8*(((DZ216+$B$9)+273)^4-(V216+273)^4)</f>
        <v>0</v>
      </c>
      <c r="AE216">
        <f>T216+AD216+AB216+AC216</f>
        <v>0</v>
      </c>
      <c r="AF216">
        <f>DW216*AT216*(DR216-DQ216*(1000-AT216*DT216)/(1000-AT216*DS216))/(100*DK216)</f>
        <v>0</v>
      </c>
      <c r="AG216">
        <f>1000*DW216*AT216*(DS216-DT216)/(100*DK216*(1000-AT216*DS216))</f>
        <v>0</v>
      </c>
      <c r="AH216">
        <f>(AI216 - AJ216 - DX216*1E3/(8.314*(DZ216+273.15)) * AL216/DW216 * AK216) * DW216/(100*DK216) * (1000 - DT216)/1000</f>
        <v>0</v>
      </c>
      <c r="AI216">
        <v>1248.273870207831</v>
      </c>
      <c r="AJ216">
        <v>1217.454</v>
      </c>
      <c r="AK216">
        <v>3.371609123543202</v>
      </c>
      <c r="AL216">
        <v>66.69682277142016</v>
      </c>
      <c r="AM216">
        <f>(AO216 - AN216 + DX216*1E3/(8.314*(DZ216+273.15)) * AQ216/DW216 * AP216) * DW216/(100*DK216) * 1000/(1000 - AO216)</f>
        <v>0</v>
      </c>
      <c r="AN216">
        <v>18.07541493515463</v>
      </c>
      <c r="AO216">
        <v>19.1981193939394</v>
      </c>
      <c r="AP216">
        <v>-1.348623815228409E-05</v>
      </c>
      <c r="AQ216">
        <v>103.8665153416574</v>
      </c>
      <c r="AR216">
        <v>0</v>
      </c>
      <c r="AS216">
        <v>0</v>
      </c>
      <c r="AT216">
        <f>IF(AR216*$H$15&gt;=AV216,1.0,(AV216/(AV216-AR216*$H$15)))</f>
        <v>0</v>
      </c>
      <c r="AU216">
        <f>(AT216-1)*100</f>
        <v>0</v>
      </c>
      <c r="AV216">
        <f>MAX(0,($B$15+$C$15*EE216)/(1+$D$15*EE216)*DX216/(DZ216+273)*$E$15)</f>
        <v>0</v>
      </c>
      <c r="AW216" t="s">
        <v>429</v>
      </c>
      <c r="AX216" t="s">
        <v>429</v>
      </c>
      <c r="AY216">
        <v>0</v>
      </c>
      <c r="AZ216">
        <v>0</v>
      </c>
      <c r="BA216">
        <f>1-AY216/AZ216</f>
        <v>0</v>
      </c>
      <c r="BB216">
        <v>0</v>
      </c>
      <c r="BC216" t="s">
        <v>429</v>
      </c>
      <c r="BD216" t="s">
        <v>429</v>
      </c>
      <c r="BE216">
        <v>0</v>
      </c>
      <c r="BF216">
        <v>0</v>
      </c>
      <c r="BG216">
        <f>1-BE216/BF216</f>
        <v>0</v>
      </c>
      <c r="BH216">
        <v>0.5</v>
      </c>
      <c r="BI216">
        <f>DH216</f>
        <v>0</v>
      </c>
      <c r="BJ216">
        <f>K216</f>
        <v>0</v>
      </c>
      <c r="BK216">
        <f>BG216*BH216*BI216</f>
        <v>0</v>
      </c>
      <c r="BL216">
        <f>(BJ216-BB216)/BI216</f>
        <v>0</v>
      </c>
      <c r="BM216">
        <f>(AZ216-BF216)/BF216</f>
        <v>0</v>
      </c>
      <c r="BN216">
        <f>AY216/(BA216+AY216/BF216)</f>
        <v>0</v>
      </c>
      <c r="BO216" t="s">
        <v>429</v>
      </c>
      <c r="BP216">
        <v>0</v>
      </c>
      <c r="BQ216">
        <f>IF(BP216&lt;&gt;0, BP216, BN216)</f>
        <v>0</v>
      </c>
      <c r="BR216">
        <f>1-BQ216/BF216</f>
        <v>0</v>
      </c>
      <c r="BS216">
        <f>(BF216-BE216)/(BF216-BQ216)</f>
        <v>0</v>
      </c>
      <c r="BT216">
        <f>(AZ216-BF216)/(AZ216-BQ216)</f>
        <v>0</v>
      </c>
      <c r="BU216">
        <f>(BF216-BE216)/(BF216-AY216)</f>
        <v>0</v>
      </c>
      <c r="BV216">
        <f>(AZ216-BF216)/(AZ216-AY216)</f>
        <v>0</v>
      </c>
      <c r="BW216">
        <f>(BS216*BQ216/BE216)</f>
        <v>0</v>
      </c>
      <c r="BX216">
        <f>(1-BW216)</f>
        <v>0</v>
      </c>
      <c r="DG216">
        <f>$B$13*EF216+$C$13*EG216+$F$13*ER216*(1-EU216)</f>
        <v>0</v>
      </c>
      <c r="DH216">
        <f>DG216*DI216</f>
        <v>0</v>
      </c>
      <c r="DI216">
        <f>($B$13*$D$11+$C$13*$D$11+$F$13*((FE216+EW216)/MAX(FE216+EW216+FF216, 0.1)*$I$11+FF216/MAX(FE216+EW216+FF216, 0.1)*$J$11))/($B$13+$C$13+$F$13)</f>
        <v>0</v>
      </c>
      <c r="DJ216">
        <f>($B$13*$K$11+$C$13*$K$11+$F$13*((FE216+EW216)/MAX(FE216+EW216+FF216, 0.1)*$P$11+FF216/MAX(FE216+EW216+FF216, 0.1)*$Q$11))/($B$13+$C$13+$F$13)</f>
        <v>0</v>
      </c>
      <c r="DK216">
        <v>1.65</v>
      </c>
      <c r="DL216">
        <v>0.5</v>
      </c>
      <c r="DM216" t="s">
        <v>430</v>
      </c>
      <c r="DN216">
        <v>2</v>
      </c>
      <c r="DO216" t="b">
        <v>1</v>
      </c>
      <c r="DP216">
        <v>1686165740.6</v>
      </c>
      <c r="DQ216">
        <v>1170.73037037037</v>
      </c>
      <c r="DR216">
        <v>1211.075555555556</v>
      </c>
      <c r="DS216">
        <v>19.20348148148148</v>
      </c>
      <c r="DT216">
        <v>18.07536296296296</v>
      </c>
      <c r="DU216">
        <v>1172.717037037037</v>
      </c>
      <c r="DV216">
        <v>19.62264074074074</v>
      </c>
      <c r="DW216">
        <v>500.0123333333333</v>
      </c>
      <c r="DX216">
        <v>90.21865555555559</v>
      </c>
      <c r="DY216">
        <v>0.09991606296296297</v>
      </c>
      <c r="DZ216">
        <v>26.91965925925926</v>
      </c>
      <c r="EA216">
        <v>27.95124444444444</v>
      </c>
      <c r="EB216">
        <v>999.9000000000001</v>
      </c>
      <c r="EC216">
        <v>0</v>
      </c>
      <c r="ED216">
        <v>0</v>
      </c>
      <c r="EE216">
        <v>10006.61074074074</v>
      </c>
      <c r="EF216">
        <v>0</v>
      </c>
      <c r="EG216">
        <v>548.4572222222222</v>
      </c>
      <c r="EH216">
        <v>-40.34518888888888</v>
      </c>
      <c r="EI216">
        <v>1193.652592592593</v>
      </c>
      <c r="EJ216">
        <v>1233.368518518518</v>
      </c>
      <c r="EK216">
        <v>1.128118888888889</v>
      </c>
      <c r="EL216">
        <v>1211.075555555556</v>
      </c>
      <c r="EM216">
        <v>18.07536296296296</v>
      </c>
      <c r="EN216">
        <v>1.732512962962963</v>
      </c>
      <c r="EO216">
        <v>1.630735185185185</v>
      </c>
      <c r="EP216">
        <v>15.19083703703703</v>
      </c>
      <c r="EQ216">
        <v>14.25234444444444</v>
      </c>
      <c r="ER216">
        <v>1999.985555555555</v>
      </c>
      <c r="ES216">
        <v>0.9799983333333335</v>
      </c>
      <c r="ET216">
        <v>0.02000137407407408</v>
      </c>
      <c r="EU216">
        <v>0</v>
      </c>
      <c r="EV216">
        <v>255.5665925925926</v>
      </c>
      <c r="EW216">
        <v>5.00078</v>
      </c>
      <c r="EX216">
        <v>7242.118148148147</v>
      </c>
      <c r="EY216">
        <v>16379.49259259259</v>
      </c>
      <c r="EZ216">
        <v>42.29607407407406</v>
      </c>
      <c r="FA216">
        <v>43.54592592592592</v>
      </c>
      <c r="FB216">
        <v>42.69437037037037</v>
      </c>
      <c r="FC216">
        <v>42.86759259259258</v>
      </c>
      <c r="FD216">
        <v>42.98829629629628</v>
      </c>
      <c r="FE216">
        <v>1955.085555555556</v>
      </c>
      <c r="FF216">
        <v>39.9</v>
      </c>
      <c r="FG216">
        <v>0</v>
      </c>
      <c r="FH216">
        <v>1686165748.4</v>
      </c>
      <c r="FI216">
        <v>0</v>
      </c>
      <c r="FJ216">
        <v>88.52189585898152</v>
      </c>
      <c r="FK216">
        <v>0.9557826781491654</v>
      </c>
      <c r="FL216">
        <v>-104.4512591772121</v>
      </c>
      <c r="FM216">
        <v>28097.25496754337</v>
      </c>
      <c r="FN216">
        <v>15</v>
      </c>
      <c r="FO216">
        <v>1686237652.1</v>
      </c>
      <c r="FP216" t="s">
        <v>431</v>
      </c>
      <c r="FQ216">
        <v>1686237637.6</v>
      </c>
      <c r="FR216">
        <v>1686237652.1</v>
      </c>
      <c r="FS216">
        <v>1</v>
      </c>
      <c r="FT216">
        <v>0.184</v>
      </c>
      <c r="FU216">
        <v>-0.079</v>
      </c>
      <c r="FV216">
        <v>-1.228</v>
      </c>
      <c r="FW216">
        <v>-0.379</v>
      </c>
      <c r="FX216">
        <v>962</v>
      </c>
      <c r="FY216">
        <v>1</v>
      </c>
      <c r="FZ216">
        <v>0.05</v>
      </c>
      <c r="GA216">
        <v>0.15</v>
      </c>
      <c r="GB216">
        <v>-5.308235773070138</v>
      </c>
      <c r="GC216">
        <v>-0.03006605935648337</v>
      </c>
      <c r="GD216">
        <v>34.48266808852465</v>
      </c>
      <c r="GE216">
        <v>1</v>
      </c>
      <c r="GF216">
        <v>0.9684146998140934</v>
      </c>
      <c r="GG216">
        <v>0.003205026572809364</v>
      </c>
      <c r="GH216">
        <v>0.6628389059018831</v>
      </c>
      <c r="GI216">
        <v>1</v>
      </c>
      <c r="GJ216">
        <v>2</v>
      </c>
      <c r="GK216">
        <v>2</v>
      </c>
      <c r="GL216" t="s">
        <v>432</v>
      </c>
      <c r="GM216">
        <v>3.10197</v>
      </c>
      <c r="GN216">
        <v>2.7583</v>
      </c>
      <c r="GO216">
        <v>0.177761</v>
      </c>
      <c r="GP216">
        <v>0.181326</v>
      </c>
      <c r="GQ216">
        <v>0.09306010000000001</v>
      </c>
      <c r="GR216">
        <v>0.0882421</v>
      </c>
      <c r="GS216">
        <v>21020.6</v>
      </c>
      <c r="GT216">
        <v>20588.6</v>
      </c>
      <c r="GU216">
        <v>26125.2</v>
      </c>
      <c r="GV216">
        <v>25505</v>
      </c>
      <c r="GW216">
        <v>38039.2</v>
      </c>
      <c r="GX216">
        <v>35237.3</v>
      </c>
      <c r="GY216">
        <v>45685.2</v>
      </c>
      <c r="GZ216">
        <v>41805.2</v>
      </c>
      <c r="HA216">
        <v>1.84025</v>
      </c>
      <c r="HB216">
        <v>1.73925</v>
      </c>
      <c r="HC216">
        <v>0.0236109</v>
      </c>
      <c r="HD216">
        <v>0</v>
      </c>
      <c r="HE216">
        <v>27.5713</v>
      </c>
      <c r="HF216">
        <v>999.9</v>
      </c>
      <c r="HG216">
        <v>34.7</v>
      </c>
      <c r="HH216">
        <v>41.3</v>
      </c>
      <c r="HI216">
        <v>30.5572</v>
      </c>
      <c r="HJ216">
        <v>62.1676</v>
      </c>
      <c r="HK216">
        <v>27.4319</v>
      </c>
      <c r="HL216">
        <v>1</v>
      </c>
      <c r="HM216">
        <v>0.509405</v>
      </c>
      <c r="HN216">
        <v>3.37498</v>
      </c>
      <c r="HO216">
        <v>20.275</v>
      </c>
      <c r="HP216">
        <v>5.2116</v>
      </c>
      <c r="HQ216">
        <v>11.9825</v>
      </c>
      <c r="HR216">
        <v>4.96365</v>
      </c>
      <c r="HS216">
        <v>3.27425</v>
      </c>
      <c r="HT216">
        <v>9999</v>
      </c>
      <c r="HU216">
        <v>9999</v>
      </c>
      <c r="HV216">
        <v>9999</v>
      </c>
      <c r="HW216">
        <v>63.1</v>
      </c>
      <c r="HX216">
        <v>1.864</v>
      </c>
      <c r="HY216">
        <v>1.8602</v>
      </c>
      <c r="HZ216">
        <v>1.85852</v>
      </c>
      <c r="IA216">
        <v>1.85989</v>
      </c>
      <c r="IB216">
        <v>1.85983</v>
      </c>
      <c r="IC216">
        <v>1.85844</v>
      </c>
      <c r="ID216">
        <v>1.85748</v>
      </c>
      <c r="IE216">
        <v>1.8524</v>
      </c>
      <c r="IF216">
        <v>0</v>
      </c>
      <c r="IG216">
        <v>0</v>
      </c>
      <c r="IH216">
        <v>0</v>
      </c>
      <c r="II216">
        <v>0</v>
      </c>
      <c r="IJ216" t="s">
        <v>433</v>
      </c>
      <c r="IK216" t="s">
        <v>434</v>
      </c>
      <c r="IL216" t="s">
        <v>435</v>
      </c>
      <c r="IM216" t="s">
        <v>435</v>
      </c>
      <c r="IN216" t="s">
        <v>435</v>
      </c>
      <c r="IO216" t="s">
        <v>435</v>
      </c>
      <c r="IP216">
        <v>0</v>
      </c>
      <c r="IQ216">
        <v>100</v>
      </c>
      <c r="IR216">
        <v>100</v>
      </c>
      <c r="IS216">
        <v>-2</v>
      </c>
      <c r="IT216">
        <v>-0.4193</v>
      </c>
      <c r="IU216">
        <v>-0.978965299820194</v>
      </c>
      <c r="IV216">
        <v>-0.0009990091014681097</v>
      </c>
      <c r="IW216">
        <v>2.104149348677739E-07</v>
      </c>
      <c r="IX216">
        <v>-7.744919442628664E-11</v>
      </c>
      <c r="IY216">
        <v>-0.2997322961878402</v>
      </c>
      <c r="IZ216">
        <v>-0.02716134682049196</v>
      </c>
      <c r="JA216">
        <v>0.00140419417660109</v>
      </c>
      <c r="JB216">
        <v>-1.682636133130545E-05</v>
      </c>
      <c r="JC216">
        <v>3</v>
      </c>
      <c r="JD216">
        <v>2001</v>
      </c>
      <c r="JE216">
        <v>1</v>
      </c>
      <c r="JF216">
        <v>25</v>
      </c>
      <c r="JG216">
        <v>-1198.2</v>
      </c>
      <c r="JH216">
        <v>-1198.4</v>
      </c>
      <c r="JI216">
        <v>2.75146</v>
      </c>
      <c r="JJ216">
        <v>2.64893</v>
      </c>
      <c r="JK216">
        <v>1.49658</v>
      </c>
      <c r="JL216">
        <v>2.38525</v>
      </c>
      <c r="JM216">
        <v>1.54907</v>
      </c>
      <c r="JN216">
        <v>2.37183</v>
      </c>
      <c r="JO216">
        <v>44.1124</v>
      </c>
      <c r="JP216">
        <v>13.6855</v>
      </c>
      <c r="JQ216">
        <v>18</v>
      </c>
      <c r="JR216">
        <v>497.66</v>
      </c>
      <c r="JS216">
        <v>446.729</v>
      </c>
      <c r="JT216">
        <v>23.5815</v>
      </c>
      <c r="JU216">
        <v>33.3981</v>
      </c>
      <c r="JV216">
        <v>29.9989</v>
      </c>
      <c r="JW216">
        <v>33.5511</v>
      </c>
      <c r="JX216">
        <v>33.5022</v>
      </c>
      <c r="JY216">
        <v>55.3141</v>
      </c>
      <c r="JZ216">
        <v>37.3984</v>
      </c>
      <c r="KA216">
        <v>0</v>
      </c>
      <c r="KB216">
        <v>23.5983</v>
      </c>
      <c r="KC216">
        <v>1259.19</v>
      </c>
      <c r="KD216">
        <v>18.1304</v>
      </c>
      <c r="KE216">
        <v>99.8353</v>
      </c>
      <c r="KF216">
        <v>99.461</v>
      </c>
    </row>
    <row r="217" spans="1:292">
      <c r="A217">
        <v>197</v>
      </c>
      <c r="B217">
        <v>1686165753.1</v>
      </c>
      <c r="C217">
        <v>5387.599999904633</v>
      </c>
      <c r="D217" t="s">
        <v>828</v>
      </c>
      <c r="E217" t="s">
        <v>829</v>
      </c>
      <c r="F217">
        <v>5</v>
      </c>
      <c r="G217" t="s">
        <v>679</v>
      </c>
      <c r="H217">
        <v>1686165745.314285</v>
      </c>
      <c r="I217">
        <f>(J217)/1000</f>
        <v>0</v>
      </c>
      <c r="J217">
        <f>IF(DO217, AM217, AG217)</f>
        <v>0</v>
      </c>
      <c r="K217">
        <f>IF(DO217, AH217, AF217)</f>
        <v>0</v>
      </c>
      <c r="L217">
        <f>DQ217 - IF(AT217&gt;1, K217*DK217*100.0/(AV217*EE217), 0)</f>
        <v>0</v>
      </c>
      <c r="M217">
        <f>((S217-I217/2)*L217-K217)/(S217+I217/2)</f>
        <v>0</v>
      </c>
      <c r="N217">
        <f>M217*(DX217+DY217)/1000.0</f>
        <v>0</v>
      </c>
      <c r="O217">
        <f>(DQ217 - IF(AT217&gt;1, K217*DK217*100.0/(AV217*EE217), 0))*(DX217+DY217)/1000.0</f>
        <v>0</v>
      </c>
      <c r="P217">
        <f>2.0/((1/R217-1/Q217)+SIGN(R217)*SQRT((1/R217-1/Q217)*(1/R217-1/Q217) + 4*DL217/((DL217+1)*(DL217+1))*(2*1/R217*1/Q217-1/Q217*1/Q217)))</f>
        <v>0</v>
      </c>
      <c r="Q217">
        <f>IF(LEFT(DM217,1)&lt;&gt;"0",IF(LEFT(DM217,1)="1",3.0,DN217),$D$5+$E$5*(EE217*DX217/($K$5*1000))+$F$5*(EE217*DX217/($K$5*1000))*MAX(MIN(DK217,$J$5),$I$5)*MAX(MIN(DK217,$J$5),$I$5)+$G$5*MAX(MIN(DK217,$J$5),$I$5)*(EE217*DX217/($K$5*1000))+$H$5*(EE217*DX217/($K$5*1000))*(EE217*DX217/($K$5*1000)))</f>
        <v>0</v>
      </c>
      <c r="R217">
        <f>I217*(1000-(1000*0.61365*exp(17.502*V217/(240.97+V217))/(DX217+DY217)+DS217)/2)/(1000*0.61365*exp(17.502*V217/(240.97+V217))/(DX217+DY217)-DS217)</f>
        <v>0</v>
      </c>
      <c r="S217">
        <f>1/((DL217+1)/(P217/1.6)+1/(Q217/1.37)) + DL217/((DL217+1)/(P217/1.6) + DL217/(Q217/1.37))</f>
        <v>0</v>
      </c>
      <c r="T217">
        <f>(DG217*DJ217)</f>
        <v>0</v>
      </c>
      <c r="U217">
        <f>(DZ217+(T217+2*0.95*5.67E-8*(((DZ217+$B$9)+273)^4-(DZ217+273)^4)-44100*I217)/(1.84*29.3*Q217+8*0.95*5.67E-8*(DZ217+273)^3))</f>
        <v>0</v>
      </c>
      <c r="V217">
        <f>($C$9*EA217+$D$9*EB217+$E$9*U217)</f>
        <v>0</v>
      </c>
      <c r="W217">
        <f>0.61365*exp(17.502*V217/(240.97+V217))</f>
        <v>0</v>
      </c>
      <c r="X217">
        <f>(Y217/Z217*100)</f>
        <v>0</v>
      </c>
      <c r="Y217">
        <f>DS217*(DX217+DY217)/1000</f>
        <v>0</v>
      </c>
      <c r="Z217">
        <f>0.61365*exp(17.502*DZ217/(240.97+DZ217))</f>
        <v>0</v>
      </c>
      <c r="AA217">
        <f>(W217-DS217*(DX217+DY217)/1000)</f>
        <v>0</v>
      </c>
      <c r="AB217">
        <f>(-I217*44100)</f>
        <v>0</v>
      </c>
      <c r="AC217">
        <f>2*29.3*Q217*0.92*(DZ217-V217)</f>
        <v>0</v>
      </c>
      <c r="AD217">
        <f>2*0.95*5.67E-8*(((DZ217+$B$9)+273)^4-(V217+273)^4)</f>
        <v>0</v>
      </c>
      <c r="AE217">
        <f>T217+AD217+AB217+AC217</f>
        <v>0</v>
      </c>
      <c r="AF217">
        <f>DW217*AT217*(DR217-DQ217*(1000-AT217*DT217)/(1000-AT217*DS217))/(100*DK217)</f>
        <v>0</v>
      </c>
      <c r="AG217">
        <f>1000*DW217*AT217*(DS217-DT217)/(100*DK217*(1000-AT217*DS217))</f>
        <v>0</v>
      </c>
      <c r="AH217">
        <f>(AI217 - AJ217 - DX217*1E3/(8.314*(DZ217+273.15)) * AL217/DW217 * AK217) * DW217/(100*DK217) * (1000 - DT217)/1000</f>
        <v>0</v>
      </c>
      <c r="AI217">
        <v>1264.928583971932</v>
      </c>
      <c r="AJ217">
        <v>1234.08606060606</v>
      </c>
      <c r="AK217">
        <v>3.319763004831371</v>
      </c>
      <c r="AL217">
        <v>66.69682277142016</v>
      </c>
      <c r="AM217">
        <f>(AO217 - AN217 + DX217*1E3/(8.314*(DZ217+273.15)) * AQ217/DW217 * AP217) * DW217/(100*DK217) * 1000/(1000 - AO217)</f>
        <v>0</v>
      </c>
      <c r="AN217">
        <v>18.0730602939891</v>
      </c>
      <c r="AO217">
        <v>19.19126848484848</v>
      </c>
      <c r="AP217">
        <v>-2.696511330840425E-05</v>
      </c>
      <c r="AQ217">
        <v>103.8665153416574</v>
      </c>
      <c r="AR217">
        <v>0</v>
      </c>
      <c r="AS217">
        <v>0</v>
      </c>
      <c r="AT217">
        <f>IF(AR217*$H$15&gt;=AV217,1.0,(AV217/(AV217-AR217*$H$15)))</f>
        <v>0</v>
      </c>
      <c r="AU217">
        <f>(AT217-1)*100</f>
        <v>0</v>
      </c>
      <c r="AV217">
        <f>MAX(0,($B$15+$C$15*EE217)/(1+$D$15*EE217)*DX217/(DZ217+273)*$E$15)</f>
        <v>0</v>
      </c>
      <c r="AW217" t="s">
        <v>429</v>
      </c>
      <c r="AX217" t="s">
        <v>429</v>
      </c>
      <c r="AY217">
        <v>0</v>
      </c>
      <c r="AZ217">
        <v>0</v>
      </c>
      <c r="BA217">
        <f>1-AY217/AZ217</f>
        <v>0</v>
      </c>
      <c r="BB217">
        <v>0</v>
      </c>
      <c r="BC217" t="s">
        <v>429</v>
      </c>
      <c r="BD217" t="s">
        <v>429</v>
      </c>
      <c r="BE217">
        <v>0</v>
      </c>
      <c r="BF217">
        <v>0</v>
      </c>
      <c r="BG217">
        <f>1-BE217/BF217</f>
        <v>0</v>
      </c>
      <c r="BH217">
        <v>0.5</v>
      </c>
      <c r="BI217">
        <f>DH217</f>
        <v>0</v>
      </c>
      <c r="BJ217">
        <f>K217</f>
        <v>0</v>
      </c>
      <c r="BK217">
        <f>BG217*BH217*BI217</f>
        <v>0</v>
      </c>
      <c r="BL217">
        <f>(BJ217-BB217)/BI217</f>
        <v>0</v>
      </c>
      <c r="BM217">
        <f>(AZ217-BF217)/BF217</f>
        <v>0</v>
      </c>
      <c r="BN217">
        <f>AY217/(BA217+AY217/BF217)</f>
        <v>0</v>
      </c>
      <c r="BO217" t="s">
        <v>429</v>
      </c>
      <c r="BP217">
        <v>0</v>
      </c>
      <c r="BQ217">
        <f>IF(BP217&lt;&gt;0, BP217, BN217)</f>
        <v>0</v>
      </c>
      <c r="BR217">
        <f>1-BQ217/BF217</f>
        <v>0</v>
      </c>
      <c r="BS217">
        <f>(BF217-BE217)/(BF217-BQ217)</f>
        <v>0</v>
      </c>
      <c r="BT217">
        <f>(AZ217-BF217)/(AZ217-BQ217)</f>
        <v>0</v>
      </c>
      <c r="BU217">
        <f>(BF217-BE217)/(BF217-AY217)</f>
        <v>0</v>
      </c>
      <c r="BV217">
        <f>(AZ217-BF217)/(AZ217-AY217)</f>
        <v>0</v>
      </c>
      <c r="BW217">
        <f>(BS217*BQ217/BE217)</f>
        <v>0</v>
      </c>
      <c r="BX217">
        <f>(1-BW217)</f>
        <v>0</v>
      </c>
      <c r="DG217">
        <f>$B$13*EF217+$C$13*EG217+$F$13*ER217*(1-EU217)</f>
        <v>0</v>
      </c>
      <c r="DH217">
        <f>DG217*DI217</f>
        <v>0</v>
      </c>
      <c r="DI217">
        <f>($B$13*$D$11+$C$13*$D$11+$F$13*((FE217+EW217)/MAX(FE217+EW217+FF217, 0.1)*$I$11+FF217/MAX(FE217+EW217+FF217, 0.1)*$J$11))/($B$13+$C$13+$F$13)</f>
        <v>0</v>
      </c>
      <c r="DJ217">
        <f>($B$13*$K$11+$C$13*$K$11+$F$13*((FE217+EW217)/MAX(FE217+EW217+FF217, 0.1)*$P$11+FF217/MAX(FE217+EW217+FF217, 0.1)*$Q$11))/($B$13+$C$13+$F$13)</f>
        <v>0</v>
      </c>
      <c r="DK217">
        <v>1.65</v>
      </c>
      <c r="DL217">
        <v>0.5</v>
      </c>
      <c r="DM217" t="s">
        <v>430</v>
      </c>
      <c r="DN217">
        <v>2</v>
      </c>
      <c r="DO217" t="b">
        <v>1</v>
      </c>
      <c r="DP217">
        <v>1686165745.314285</v>
      </c>
      <c r="DQ217">
        <v>1186.423928571429</v>
      </c>
      <c r="DR217">
        <v>1226.607142857143</v>
      </c>
      <c r="DS217">
        <v>19.19965714285714</v>
      </c>
      <c r="DT217">
        <v>18.07439285714285</v>
      </c>
      <c r="DU217">
        <v>1188.423571428571</v>
      </c>
      <c r="DV217">
        <v>19.61886071428571</v>
      </c>
      <c r="DW217">
        <v>500.0058928571428</v>
      </c>
      <c r="DX217">
        <v>90.21822857142855</v>
      </c>
      <c r="DY217">
        <v>0.100094725</v>
      </c>
      <c r="DZ217">
        <v>26.92672142857143</v>
      </c>
      <c r="EA217">
        <v>27.95577857142857</v>
      </c>
      <c r="EB217">
        <v>999.9000000000002</v>
      </c>
      <c r="EC217">
        <v>0</v>
      </c>
      <c r="ED217">
        <v>0</v>
      </c>
      <c r="EE217">
        <v>9984.506428571431</v>
      </c>
      <c r="EF217">
        <v>0</v>
      </c>
      <c r="EG217">
        <v>543.9040714285713</v>
      </c>
      <c r="EH217">
        <v>-40.18262857142857</v>
      </c>
      <c r="EI217">
        <v>1209.649642857143</v>
      </c>
      <c r="EJ217">
        <v>1249.185714285715</v>
      </c>
      <c r="EK217">
        <v>1.125265357142857</v>
      </c>
      <c r="EL217">
        <v>1226.607142857143</v>
      </c>
      <c r="EM217">
        <v>18.07439285714285</v>
      </c>
      <c r="EN217">
        <v>1.73216</v>
      </c>
      <c r="EO217">
        <v>1.630639642857143</v>
      </c>
      <c r="EP217">
        <v>15.18767142857143</v>
      </c>
      <c r="EQ217">
        <v>14.25144285714286</v>
      </c>
      <c r="ER217">
        <v>1999.982142857143</v>
      </c>
      <c r="ES217">
        <v>0.9799982857142859</v>
      </c>
      <c r="ET217">
        <v>0.020001425</v>
      </c>
      <c r="EU217">
        <v>0</v>
      </c>
      <c r="EV217">
        <v>255.4493928571428</v>
      </c>
      <c r="EW217">
        <v>5.00078</v>
      </c>
      <c r="EX217">
        <v>7231.970357142857</v>
      </c>
      <c r="EY217">
        <v>16379.46428571429</v>
      </c>
      <c r="EZ217">
        <v>42.29667857142856</v>
      </c>
      <c r="FA217">
        <v>43.52878571428572</v>
      </c>
      <c r="FB217">
        <v>42.68960714285713</v>
      </c>
      <c r="FC217">
        <v>42.86789285714284</v>
      </c>
      <c r="FD217">
        <v>42.98192857142856</v>
      </c>
      <c r="FE217">
        <v>1955.082142857143</v>
      </c>
      <c r="FF217">
        <v>39.9</v>
      </c>
      <c r="FG217">
        <v>0</v>
      </c>
      <c r="FH217">
        <v>1686165753.2</v>
      </c>
      <c r="FI217">
        <v>0</v>
      </c>
      <c r="FJ217">
        <v>88.58412049226179</v>
      </c>
      <c r="FK217">
        <v>0.9562174399139903</v>
      </c>
      <c r="FL217">
        <v>-104.5161754923464</v>
      </c>
      <c r="FM217">
        <v>28089.46944685811</v>
      </c>
      <c r="FN217">
        <v>15</v>
      </c>
      <c r="FO217">
        <v>1686237652.1</v>
      </c>
      <c r="FP217" t="s">
        <v>431</v>
      </c>
      <c r="FQ217">
        <v>1686237637.6</v>
      </c>
      <c r="FR217">
        <v>1686237652.1</v>
      </c>
      <c r="FS217">
        <v>1</v>
      </c>
      <c r="FT217">
        <v>0.184</v>
      </c>
      <c r="FU217">
        <v>-0.079</v>
      </c>
      <c r="FV217">
        <v>-1.228</v>
      </c>
      <c r="FW217">
        <v>-0.379</v>
      </c>
      <c r="FX217">
        <v>962</v>
      </c>
      <c r="FY217">
        <v>1</v>
      </c>
      <c r="FZ217">
        <v>0.05</v>
      </c>
      <c r="GA217">
        <v>0.15</v>
      </c>
      <c r="GB217">
        <v>-5.320355244332584</v>
      </c>
      <c r="GC217">
        <v>-0.0302402325444208</v>
      </c>
      <c r="GD217">
        <v>34.4827574509833</v>
      </c>
      <c r="GE217">
        <v>1</v>
      </c>
      <c r="GF217">
        <v>0.9684682883456105</v>
      </c>
      <c r="GG217">
        <v>0.003204014341306315</v>
      </c>
      <c r="GH217">
        <v>0.6627294981642425</v>
      </c>
      <c r="GI217">
        <v>1</v>
      </c>
      <c r="GJ217">
        <v>2</v>
      </c>
      <c r="GK217">
        <v>2</v>
      </c>
      <c r="GL217" t="s">
        <v>432</v>
      </c>
      <c r="GM217">
        <v>3.10203</v>
      </c>
      <c r="GN217">
        <v>2.75794</v>
      </c>
      <c r="GO217">
        <v>0.179263</v>
      </c>
      <c r="GP217">
        <v>0.182815</v>
      </c>
      <c r="GQ217">
        <v>0.0930382</v>
      </c>
      <c r="GR217">
        <v>0.08823830000000001</v>
      </c>
      <c r="GS217">
        <v>20982.5</v>
      </c>
      <c r="GT217">
        <v>20551.6</v>
      </c>
      <c r="GU217">
        <v>26125.5</v>
      </c>
      <c r="GV217">
        <v>25505.5</v>
      </c>
      <c r="GW217">
        <v>38040.9</v>
      </c>
      <c r="GX217">
        <v>35238.2</v>
      </c>
      <c r="GY217">
        <v>45686</v>
      </c>
      <c r="GZ217">
        <v>41805.9</v>
      </c>
      <c r="HA217">
        <v>1.84055</v>
      </c>
      <c r="HB217">
        <v>1.73948</v>
      </c>
      <c r="HC217">
        <v>0.0238344</v>
      </c>
      <c r="HD217">
        <v>0</v>
      </c>
      <c r="HE217">
        <v>27.5673</v>
      </c>
      <c r="HF217">
        <v>999.9</v>
      </c>
      <c r="HG217">
        <v>34.7</v>
      </c>
      <c r="HH217">
        <v>41.3</v>
      </c>
      <c r="HI217">
        <v>30.559</v>
      </c>
      <c r="HJ217">
        <v>62.2676</v>
      </c>
      <c r="HK217">
        <v>27.6603</v>
      </c>
      <c r="HL217">
        <v>1</v>
      </c>
      <c r="HM217">
        <v>0.508338</v>
      </c>
      <c r="HN217">
        <v>3.35862</v>
      </c>
      <c r="HO217">
        <v>20.275</v>
      </c>
      <c r="HP217">
        <v>5.21055</v>
      </c>
      <c r="HQ217">
        <v>11.9822</v>
      </c>
      <c r="HR217">
        <v>4.96345</v>
      </c>
      <c r="HS217">
        <v>3.27425</v>
      </c>
      <c r="HT217">
        <v>9999</v>
      </c>
      <c r="HU217">
        <v>9999</v>
      </c>
      <c r="HV217">
        <v>9999</v>
      </c>
      <c r="HW217">
        <v>63.1</v>
      </c>
      <c r="HX217">
        <v>1.86401</v>
      </c>
      <c r="HY217">
        <v>1.8602</v>
      </c>
      <c r="HZ217">
        <v>1.85852</v>
      </c>
      <c r="IA217">
        <v>1.85989</v>
      </c>
      <c r="IB217">
        <v>1.85985</v>
      </c>
      <c r="IC217">
        <v>1.85848</v>
      </c>
      <c r="ID217">
        <v>1.85753</v>
      </c>
      <c r="IE217">
        <v>1.85242</v>
      </c>
      <c r="IF217">
        <v>0</v>
      </c>
      <c r="IG217">
        <v>0</v>
      </c>
      <c r="IH217">
        <v>0</v>
      </c>
      <c r="II217">
        <v>0</v>
      </c>
      <c r="IJ217" t="s">
        <v>433</v>
      </c>
      <c r="IK217" t="s">
        <v>434</v>
      </c>
      <c r="IL217" t="s">
        <v>435</v>
      </c>
      <c r="IM217" t="s">
        <v>435</v>
      </c>
      <c r="IN217" t="s">
        <v>435</v>
      </c>
      <c r="IO217" t="s">
        <v>435</v>
      </c>
      <c r="IP217">
        <v>0</v>
      </c>
      <c r="IQ217">
        <v>100</v>
      </c>
      <c r="IR217">
        <v>100</v>
      </c>
      <c r="IS217">
        <v>-2.02</v>
      </c>
      <c r="IT217">
        <v>-0.4193</v>
      </c>
      <c r="IU217">
        <v>-0.978965299820194</v>
      </c>
      <c r="IV217">
        <v>-0.0009990091014681097</v>
      </c>
      <c r="IW217">
        <v>2.104149348677739E-07</v>
      </c>
      <c r="IX217">
        <v>-7.744919442628664E-11</v>
      </c>
      <c r="IY217">
        <v>-0.2997322961878402</v>
      </c>
      <c r="IZ217">
        <v>-0.02716134682049196</v>
      </c>
      <c r="JA217">
        <v>0.00140419417660109</v>
      </c>
      <c r="JB217">
        <v>-1.682636133130545E-05</v>
      </c>
      <c r="JC217">
        <v>3</v>
      </c>
      <c r="JD217">
        <v>2001</v>
      </c>
      <c r="JE217">
        <v>1</v>
      </c>
      <c r="JF217">
        <v>25</v>
      </c>
      <c r="JG217">
        <v>-1198.1</v>
      </c>
      <c r="JH217">
        <v>-1198.3</v>
      </c>
      <c r="JI217">
        <v>2.7832</v>
      </c>
      <c r="JJ217">
        <v>2.64526</v>
      </c>
      <c r="JK217">
        <v>1.49658</v>
      </c>
      <c r="JL217">
        <v>2.38647</v>
      </c>
      <c r="JM217">
        <v>1.54785</v>
      </c>
      <c r="JN217">
        <v>2.44507</v>
      </c>
      <c r="JO217">
        <v>44.1124</v>
      </c>
      <c r="JP217">
        <v>13.6942</v>
      </c>
      <c r="JQ217">
        <v>18</v>
      </c>
      <c r="JR217">
        <v>497.774</v>
      </c>
      <c r="JS217">
        <v>446.805</v>
      </c>
      <c r="JT217">
        <v>23.6098</v>
      </c>
      <c r="JU217">
        <v>33.3862</v>
      </c>
      <c r="JV217">
        <v>29.9991</v>
      </c>
      <c r="JW217">
        <v>33.5413</v>
      </c>
      <c r="JX217">
        <v>33.4929</v>
      </c>
      <c r="JY217">
        <v>55.8835</v>
      </c>
      <c r="JZ217">
        <v>37.3984</v>
      </c>
      <c r="KA217">
        <v>0</v>
      </c>
      <c r="KB217">
        <v>23.6282</v>
      </c>
      <c r="KC217">
        <v>1272.72</v>
      </c>
      <c r="KD217">
        <v>18.1436</v>
      </c>
      <c r="KE217">
        <v>99.8368</v>
      </c>
      <c r="KF217">
        <v>99.4627</v>
      </c>
    </row>
    <row r="218" spans="1:292">
      <c r="A218">
        <v>198</v>
      </c>
      <c r="B218">
        <v>1686165758.1</v>
      </c>
      <c r="C218">
        <v>5392.599999904633</v>
      </c>
      <c r="D218" t="s">
        <v>830</v>
      </c>
      <c r="E218" t="s">
        <v>831</v>
      </c>
      <c r="F218">
        <v>5</v>
      </c>
      <c r="G218" t="s">
        <v>679</v>
      </c>
      <c r="H218">
        <v>1686165750.6</v>
      </c>
      <c r="I218">
        <f>(J218)/1000</f>
        <v>0</v>
      </c>
      <c r="J218">
        <f>IF(DO218, AM218, AG218)</f>
        <v>0</v>
      </c>
      <c r="K218">
        <f>IF(DO218, AH218, AF218)</f>
        <v>0</v>
      </c>
      <c r="L218">
        <f>DQ218 - IF(AT218&gt;1, K218*DK218*100.0/(AV218*EE218), 0)</f>
        <v>0</v>
      </c>
      <c r="M218">
        <f>((S218-I218/2)*L218-K218)/(S218+I218/2)</f>
        <v>0</v>
      </c>
      <c r="N218">
        <f>M218*(DX218+DY218)/1000.0</f>
        <v>0</v>
      </c>
      <c r="O218">
        <f>(DQ218 - IF(AT218&gt;1, K218*DK218*100.0/(AV218*EE218), 0))*(DX218+DY218)/1000.0</f>
        <v>0</v>
      </c>
      <c r="P218">
        <f>2.0/((1/R218-1/Q218)+SIGN(R218)*SQRT((1/R218-1/Q218)*(1/R218-1/Q218) + 4*DL218/((DL218+1)*(DL218+1))*(2*1/R218*1/Q218-1/Q218*1/Q218)))</f>
        <v>0</v>
      </c>
      <c r="Q218">
        <f>IF(LEFT(DM218,1)&lt;&gt;"0",IF(LEFT(DM218,1)="1",3.0,DN218),$D$5+$E$5*(EE218*DX218/($K$5*1000))+$F$5*(EE218*DX218/($K$5*1000))*MAX(MIN(DK218,$J$5),$I$5)*MAX(MIN(DK218,$J$5),$I$5)+$G$5*MAX(MIN(DK218,$J$5),$I$5)*(EE218*DX218/($K$5*1000))+$H$5*(EE218*DX218/($K$5*1000))*(EE218*DX218/($K$5*1000)))</f>
        <v>0</v>
      </c>
      <c r="R218">
        <f>I218*(1000-(1000*0.61365*exp(17.502*V218/(240.97+V218))/(DX218+DY218)+DS218)/2)/(1000*0.61365*exp(17.502*V218/(240.97+V218))/(DX218+DY218)-DS218)</f>
        <v>0</v>
      </c>
      <c r="S218">
        <f>1/((DL218+1)/(P218/1.6)+1/(Q218/1.37)) + DL218/((DL218+1)/(P218/1.6) + DL218/(Q218/1.37))</f>
        <v>0</v>
      </c>
      <c r="T218">
        <f>(DG218*DJ218)</f>
        <v>0</v>
      </c>
      <c r="U218">
        <f>(DZ218+(T218+2*0.95*5.67E-8*(((DZ218+$B$9)+273)^4-(DZ218+273)^4)-44100*I218)/(1.84*29.3*Q218+8*0.95*5.67E-8*(DZ218+273)^3))</f>
        <v>0</v>
      </c>
      <c r="V218">
        <f>($C$9*EA218+$D$9*EB218+$E$9*U218)</f>
        <v>0</v>
      </c>
      <c r="W218">
        <f>0.61365*exp(17.502*V218/(240.97+V218))</f>
        <v>0</v>
      </c>
      <c r="X218">
        <f>(Y218/Z218*100)</f>
        <v>0</v>
      </c>
      <c r="Y218">
        <f>DS218*(DX218+DY218)/1000</f>
        <v>0</v>
      </c>
      <c r="Z218">
        <f>0.61365*exp(17.502*DZ218/(240.97+DZ218))</f>
        <v>0</v>
      </c>
      <c r="AA218">
        <f>(W218-DS218*(DX218+DY218)/1000)</f>
        <v>0</v>
      </c>
      <c r="AB218">
        <f>(-I218*44100)</f>
        <v>0</v>
      </c>
      <c r="AC218">
        <f>2*29.3*Q218*0.92*(DZ218-V218)</f>
        <v>0</v>
      </c>
      <c r="AD218">
        <f>2*0.95*5.67E-8*(((DZ218+$B$9)+273)^4-(V218+273)^4)</f>
        <v>0</v>
      </c>
      <c r="AE218">
        <f>T218+AD218+AB218+AC218</f>
        <v>0</v>
      </c>
      <c r="AF218">
        <f>DW218*AT218*(DR218-DQ218*(1000-AT218*DT218)/(1000-AT218*DS218))/(100*DK218)</f>
        <v>0</v>
      </c>
      <c r="AG218">
        <f>1000*DW218*AT218*(DS218-DT218)/(100*DK218*(1000-AT218*DS218))</f>
        <v>0</v>
      </c>
      <c r="AH218">
        <f>(AI218 - AJ218 - DX218*1E3/(8.314*(DZ218+273.15)) * AL218/DW218 * AK218) * DW218/(100*DK218) * (1000 - DT218)/1000</f>
        <v>0</v>
      </c>
      <c r="AI218">
        <v>1282.18305183399</v>
      </c>
      <c r="AJ218">
        <v>1251.045757575758</v>
      </c>
      <c r="AK218">
        <v>3.391218068668949</v>
      </c>
      <c r="AL218">
        <v>66.69682277142016</v>
      </c>
      <c r="AM218">
        <f>(AO218 - AN218 + DX218*1E3/(8.314*(DZ218+273.15)) * AQ218/DW218 * AP218) * DW218/(100*DK218) * 1000/(1000 - AO218)</f>
        <v>0</v>
      </c>
      <c r="AN218">
        <v>18.07258287736171</v>
      </c>
      <c r="AO218">
        <v>19.18586121212121</v>
      </c>
      <c r="AP218">
        <v>-2.454578316238232E-05</v>
      </c>
      <c r="AQ218">
        <v>103.8665153416574</v>
      </c>
      <c r="AR218">
        <v>0</v>
      </c>
      <c r="AS218">
        <v>0</v>
      </c>
      <c r="AT218">
        <f>IF(AR218*$H$15&gt;=AV218,1.0,(AV218/(AV218-AR218*$H$15)))</f>
        <v>0</v>
      </c>
      <c r="AU218">
        <f>(AT218-1)*100</f>
        <v>0</v>
      </c>
      <c r="AV218">
        <f>MAX(0,($B$15+$C$15*EE218)/(1+$D$15*EE218)*DX218/(DZ218+273)*$E$15)</f>
        <v>0</v>
      </c>
      <c r="AW218" t="s">
        <v>429</v>
      </c>
      <c r="AX218" t="s">
        <v>429</v>
      </c>
      <c r="AY218">
        <v>0</v>
      </c>
      <c r="AZ218">
        <v>0</v>
      </c>
      <c r="BA218">
        <f>1-AY218/AZ218</f>
        <v>0</v>
      </c>
      <c r="BB218">
        <v>0</v>
      </c>
      <c r="BC218" t="s">
        <v>429</v>
      </c>
      <c r="BD218" t="s">
        <v>429</v>
      </c>
      <c r="BE218">
        <v>0</v>
      </c>
      <c r="BF218">
        <v>0</v>
      </c>
      <c r="BG218">
        <f>1-BE218/BF218</f>
        <v>0</v>
      </c>
      <c r="BH218">
        <v>0.5</v>
      </c>
      <c r="BI218">
        <f>DH218</f>
        <v>0</v>
      </c>
      <c r="BJ218">
        <f>K218</f>
        <v>0</v>
      </c>
      <c r="BK218">
        <f>BG218*BH218*BI218</f>
        <v>0</v>
      </c>
      <c r="BL218">
        <f>(BJ218-BB218)/BI218</f>
        <v>0</v>
      </c>
      <c r="BM218">
        <f>(AZ218-BF218)/BF218</f>
        <v>0</v>
      </c>
      <c r="BN218">
        <f>AY218/(BA218+AY218/BF218)</f>
        <v>0</v>
      </c>
      <c r="BO218" t="s">
        <v>429</v>
      </c>
      <c r="BP218">
        <v>0</v>
      </c>
      <c r="BQ218">
        <f>IF(BP218&lt;&gt;0, BP218, BN218)</f>
        <v>0</v>
      </c>
      <c r="BR218">
        <f>1-BQ218/BF218</f>
        <v>0</v>
      </c>
      <c r="BS218">
        <f>(BF218-BE218)/(BF218-BQ218)</f>
        <v>0</v>
      </c>
      <c r="BT218">
        <f>(AZ218-BF218)/(AZ218-BQ218)</f>
        <v>0</v>
      </c>
      <c r="BU218">
        <f>(BF218-BE218)/(BF218-AY218)</f>
        <v>0</v>
      </c>
      <c r="BV218">
        <f>(AZ218-BF218)/(AZ218-AY218)</f>
        <v>0</v>
      </c>
      <c r="BW218">
        <f>(BS218*BQ218/BE218)</f>
        <v>0</v>
      </c>
      <c r="BX218">
        <f>(1-BW218)</f>
        <v>0</v>
      </c>
      <c r="DG218">
        <f>$B$13*EF218+$C$13*EG218+$F$13*ER218*(1-EU218)</f>
        <v>0</v>
      </c>
      <c r="DH218">
        <f>DG218*DI218</f>
        <v>0</v>
      </c>
      <c r="DI218">
        <f>($B$13*$D$11+$C$13*$D$11+$F$13*((FE218+EW218)/MAX(FE218+EW218+FF218, 0.1)*$I$11+FF218/MAX(FE218+EW218+FF218, 0.1)*$J$11))/($B$13+$C$13+$F$13)</f>
        <v>0</v>
      </c>
      <c r="DJ218">
        <f>($B$13*$K$11+$C$13*$K$11+$F$13*((FE218+EW218)/MAX(FE218+EW218+FF218, 0.1)*$P$11+FF218/MAX(FE218+EW218+FF218, 0.1)*$Q$11))/($B$13+$C$13+$F$13)</f>
        <v>0</v>
      </c>
      <c r="DK218">
        <v>1.65</v>
      </c>
      <c r="DL218">
        <v>0.5</v>
      </c>
      <c r="DM218" t="s">
        <v>430</v>
      </c>
      <c r="DN218">
        <v>2</v>
      </c>
      <c r="DO218" t="b">
        <v>1</v>
      </c>
      <c r="DP218">
        <v>1686165750.6</v>
      </c>
      <c r="DQ218">
        <v>1203.926296296296</v>
      </c>
      <c r="DR218">
        <v>1244.067407407407</v>
      </c>
      <c r="DS218">
        <v>19.19434444444444</v>
      </c>
      <c r="DT218">
        <v>18.07362962962963</v>
      </c>
      <c r="DU218">
        <v>1205.94</v>
      </c>
      <c r="DV218">
        <v>19.61358888888888</v>
      </c>
      <c r="DW218">
        <v>499.9841851851852</v>
      </c>
      <c r="DX218">
        <v>90.2176111111111</v>
      </c>
      <c r="DY218">
        <v>0.1000855111111111</v>
      </c>
      <c r="DZ218">
        <v>26.93499259259259</v>
      </c>
      <c r="EA218">
        <v>27.96147037037037</v>
      </c>
      <c r="EB218">
        <v>999.9000000000001</v>
      </c>
      <c r="EC218">
        <v>0</v>
      </c>
      <c r="ED218">
        <v>0</v>
      </c>
      <c r="EE218">
        <v>9984.858148148147</v>
      </c>
      <c r="EF218">
        <v>0</v>
      </c>
      <c r="EG218">
        <v>538.9356296296296</v>
      </c>
      <c r="EH218">
        <v>-40.14016666666667</v>
      </c>
      <c r="EI218">
        <v>1227.488148148148</v>
      </c>
      <c r="EJ218">
        <v>1266.966296296296</v>
      </c>
      <c r="EK218">
        <v>1.120712222222222</v>
      </c>
      <c r="EL218">
        <v>1244.067407407407</v>
      </c>
      <c r="EM218">
        <v>18.07362962962963</v>
      </c>
      <c r="EN218">
        <v>1.731667777777778</v>
      </c>
      <c r="EO218">
        <v>1.630559259259259</v>
      </c>
      <c r="EP218">
        <v>15.18325185185185</v>
      </c>
      <c r="EQ218">
        <v>14.25068148148148</v>
      </c>
      <c r="ER218">
        <v>1999.969259259259</v>
      </c>
      <c r="ES218">
        <v>0.9799981111111111</v>
      </c>
      <c r="ET218">
        <v>0.02000158888888889</v>
      </c>
      <c r="EU218">
        <v>0</v>
      </c>
      <c r="EV218">
        <v>255.3486666666667</v>
      </c>
      <c r="EW218">
        <v>5.00078</v>
      </c>
      <c r="EX218">
        <v>7220.474074074074</v>
      </c>
      <c r="EY218">
        <v>16379.36296296296</v>
      </c>
      <c r="EZ218">
        <v>42.27985185185184</v>
      </c>
      <c r="FA218">
        <v>43.51148148148148</v>
      </c>
      <c r="FB218">
        <v>42.68962962962963</v>
      </c>
      <c r="FC218">
        <v>42.84466666666667</v>
      </c>
      <c r="FD218">
        <v>42.97655555555554</v>
      </c>
      <c r="FE218">
        <v>1955.069259259259</v>
      </c>
      <c r="FF218">
        <v>39.9</v>
      </c>
      <c r="FG218">
        <v>0</v>
      </c>
      <c r="FH218">
        <v>1686165758.6</v>
      </c>
      <c r="FI218">
        <v>0</v>
      </c>
      <c r="FJ218">
        <v>88.65397892922044</v>
      </c>
      <c r="FK218">
        <v>0.9567036602403094</v>
      </c>
      <c r="FL218">
        <v>-104.5891131854131</v>
      </c>
      <c r="FM218">
        <v>28080.71317291832</v>
      </c>
      <c r="FN218">
        <v>15</v>
      </c>
      <c r="FO218">
        <v>1686237652.1</v>
      </c>
      <c r="FP218" t="s">
        <v>431</v>
      </c>
      <c r="FQ218">
        <v>1686237637.6</v>
      </c>
      <c r="FR218">
        <v>1686237652.1</v>
      </c>
      <c r="FS218">
        <v>1</v>
      </c>
      <c r="FT218">
        <v>0.184</v>
      </c>
      <c r="FU218">
        <v>-0.079</v>
      </c>
      <c r="FV218">
        <v>-1.228</v>
      </c>
      <c r="FW218">
        <v>-0.379</v>
      </c>
      <c r="FX218">
        <v>962</v>
      </c>
      <c r="FY218">
        <v>1</v>
      </c>
      <c r="FZ218">
        <v>0.05</v>
      </c>
      <c r="GA218">
        <v>0.15</v>
      </c>
      <c r="GB218">
        <v>-5.33256995191883</v>
      </c>
      <c r="GC218">
        <v>-0.0304158336471803</v>
      </c>
      <c r="GD218">
        <v>34.48294741095701</v>
      </c>
      <c r="GE218">
        <v>1</v>
      </c>
      <c r="GF218">
        <v>0.9685200979312319</v>
      </c>
      <c r="GG218">
        <v>0.003202974403968814</v>
      </c>
      <c r="GH218">
        <v>0.6626197477223258</v>
      </c>
      <c r="GI218">
        <v>1</v>
      </c>
      <c r="GJ218">
        <v>2</v>
      </c>
      <c r="GK218">
        <v>2</v>
      </c>
      <c r="GL218" t="s">
        <v>432</v>
      </c>
      <c r="GM218">
        <v>3.10199</v>
      </c>
      <c r="GN218">
        <v>2.75817</v>
      </c>
      <c r="GO218">
        <v>0.180783</v>
      </c>
      <c r="GP218">
        <v>0.184276</v>
      </c>
      <c r="GQ218">
        <v>0.0930251</v>
      </c>
      <c r="GR218">
        <v>0.08823839999999999</v>
      </c>
      <c r="GS218">
        <v>20944</v>
      </c>
      <c r="GT218">
        <v>20515.2</v>
      </c>
      <c r="GU218">
        <v>26126</v>
      </c>
      <c r="GV218">
        <v>25506</v>
      </c>
      <c r="GW218">
        <v>38042.4</v>
      </c>
      <c r="GX218">
        <v>35238.9</v>
      </c>
      <c r="GY218">
        <v>45687</v>
      </c>
      <c r="GZ218">
        <v>41806.6</v>
      </c>
      <c r="HA218">
        <v>1.84085</v>
      </c>
      <c r="HB218">
        <v>1.73958</v>
      </c>
      <c r="HC218">
        <v>0.0258088</v>
      </c>
      <c r="HD218">
        <v>0</v>
      </c>
      <c r="HE218">
        <v>27.5634</v>
      </c>
      <c r="HF218">
        <v>999.9</v>
      </c>
      <c r="HG218">
        <v>34.7</v>
      </c>
      <c r="HH218">
        <v>41.3</v>
      </c>
      <c r="HI218">
        <v>30.554</v>
      </c>
      <c r="HJ218">
        <v>62.2776</v>
      </c>
      <c r="HK218">
        <v>27.6482</v>
      </c>
      <c r="HL218">
        <v>1</v>
      </c>
      <c r="HM218">
        <v>0.507099</v>
      </c>
      <c r="HN218">
        <v>3.3399</v>
      </c>
      <c r="HO218">
        <v>20.2751</v>
      </c>
      <c r="HP218">
        <v>5.2089</v>
      </c>
      <c r="HQ218">
        <v>11.9819</v>
      </c>
      <c r="HR218">
        <v>4.96285</v>
      </c>
      <c r="HS218">
        <v>3.27403</v>
      </c>
      <c r="HT218">
        <v>9999</v>
      </c>
      <c r="HU218">
        <v>9999</v>
      </c>
      <c r="HV218">
        <v>9999</v>
      </c>
      <c r="HW218">
        <v>63.1</v>
      </c>
      <c r="HX218">
        <v>1.86401</v>
      </c>
      <c r="HY218">
        <v>1.8602</v>
      </c>
      <c r="HZ218">
        <v>1.85852</v>
      </c>
      <c r="IA218">
        <v>1.85989</v>
      </c>
      <c r="IB218">
        <v>1.85984</v>
      </c>
      <c r="IC218">
        <v>1.85845</v>
      </c>
      <c r="ID218">
        <v>1.85754</v>
      </c>
      <c r="IE218">
        <v>1.85241</v>
      </c>
      <c r="IF218">
        <v>0</v>
      </c>
      <c r="IG218">
        <v>0</v>
      </c>
      <c r="IH218">
        <v>0</v>
      </c>
      <c r="II218">
        <v>0</v>
      </c>
      <c r="IJ218" t="s">
        <v>433</v>
      </c>
      <c r="IK218" t="s">
        <v>434</v>
      </c>
      <c r="IL218" t="s">
        <v>435</v>
      </c>
      <c r="IM218" t="s">
        <v>435</v>
      </c>
      <c r="IN218" t="s">
        <v>435</v>
      </c>
      <c r="IO218" t="s">
        <v>435</v>
      </c>
      <c r="IP218">
        <v>0</v>
      </c>
      <c r="IQ218">
        <v>100</v>
      </c>
      <c r="IR218">
        <v>100</v>
      </c>
      <c r="IS218">
        <v>-2.04</v>
      </c>
      <c r="IT218">
        <v>-0.4193</v>
      </c>
      <c r="IU218">
        <v>-0.978965299820194</v>
      </c>
      <c r="IV218">
        <v>-0.0009990091014681097</v>
      </c>
      <c r="IW218">
        <v>2.104149348677739E-07</v>
      </c>
      <c r="IX218">
        <v>-7.744919442628664E-11</v>
      </c>
      <c r="IY218">
        <v>-0.2997322961878402</v>
      </c>
      <c r="IZ218">
        <v>-0.02716134682049196</v>
      </c>
      <c r="JA218">
        <v>0.00140419417660109</v>
      </c>
      <c r="JB218">
        <v>-1.682636133130545E-05</v>
      </c>
      <c r="JC218">
        <v>3</v>
      </c>
      <c r="JD218">
        <v>2001</v>
      </c>
      <c r="JE218">
        <v>1</v>
      </c>
      <c r="JF218">
        <v>25</v>
      </c>
      <c r="JG218">
        <v>-1198</v>
      </c>
      <c r="JH218">
        <v>-1198.2</v>
      </c>
      <c r="JI218">
        <v>2.8125</v>
      </c>
      <c r="JJ218">
        <v>2.63916</v>
      </c>
      <c r="JK218">
        <v>1.49658</v>
      </c>
      <c r="JL218">
        <v>2.38647</v>
      </c>
      <c r="JM218">
        <v>1.54907</v>
      </c>
      <c r="JN218">
        <v>2.44507</v>
      </c>
      <c r="JO218">
        <v>44.1124</v>
      </c>
      <c r="JP218">
        <v>13.6855</v>
      </c>
      <c r="JQ218">
        <v>18</v>
      </c>
      <c r="JR218">
        <v>497.885</v>
      </c>
      <c r="JS218">
        <v>446.801</v>
      </c>
      <c r="JT218">
        <v>23.6373</v>
      </c>
      <c r="JU218">
        <v>33.3738</v>
      </c>
      <c r="JV218">
        <v>29.999</v>
      </c>
      <c r="JW218">
        <v>33.5313</v>
      </c>
      <c r="JX218">
        <v>33.4832</v>
      </c>
      <c r="JY218">
        <v>56.545</v>
      </c>
      <c r="JZ218">
        <v>37.3984</v>
      </c>
      <c r="KA218">
        <v>0</v>
      </c>
      <c r="KB218">
        <v>23.6565</v>
      </c>
      <c r="KC218">
        <v>1293.02</v>
      </c>
      <c r="KD218">
        <v>18.1571</v>
      </c>
      <c r="KE218">
        <v>99.839</v>
      </c>
      <c r="KF218">
        <v>99.4645</v>
      </c>
    </row>
    <row r="219" spans="1:292">
      <c r="A219">
        <v>199</v>
      </c>
      <c r="B219">
        <v>1686165762.6</v>
      </c>
      <c r="C219">
        <v>5397.099999904633</v>
      </c>
      <c r="D219" t="s">
        <v>832</v>
      </c>
      <c r="E219" t="s">
        <v>833</v>
      </c>
      <c r="F219">
        <v>5</v>
      </c>
      <c r="G219" t="s">
        <v>679</v>
      </c>
      <c r="H219">
        <v>1686165755.044444</v>
      </c>
      <c r="I219">
        <f>(J219)/1000</f>
        <v>0</v>
      </c>
      <c r="J219">
        <f>IF(DO219, AM219, AG219)</f>
        <v>0</v>
      </c>
      <c r="K219">
        <f>IF(DO219, AH219, AF219)</f>
        <v>0</v>
      </c>
      <c r="L219">
        <f>DQ219 - IF(AT219&gt;1, K219*DK219*100.0/(AV219*EE219), 0)</f>
        <v>0</v>
      </c>
      <c r="M219">
        <f>((S219-I219/2)*L219-K219)/(S219+I219/2)</f>
        <v>0</v>
      </c>
      <c r="N219">
        <f>M219*(DX219+DY219)/1000.0</f>
        <v>0</v>
      </c>
      <c r="O219">
        <f>(DQ219 - IF(AT219&gt;1, K219*DK219*100.0/(AV219*EE219), 0))*(DX219+DY219)/1000.0</f>
        <v>0</v>
      </c>
      <c r="P219">
        <f>2.0/((1/R219-1/Q219)+SIGN(R219)*SQRT((1/R219-1/Q219)*(1/R219-1/Q219) + 4*DL219/((DL219+1)*(DL219+1))*(2*1/R219*1/Q219-1/Q219*1/Q219)))</f>
        <v>0</v>
      </c>
      <c r="Q219">
        <f>IF(LEFT(DM219,1)&lt;&gt;"0",IF(LEFT(DM219,1)="1",3.0,DN219),$D$5+$E$5*(EE219*DX219/($K$5*1000))+$F$5*(EE219*DX219/($K$5*1000))*MAX(MIN(DK219,$J$5),$I$5)*MAX(MIN(DK219,$J$5),$I$5)+$G$5*MAX(MIN(DK219,$J$5),$I$5)*(EE219*DX219/($K$5*1000))+$H$5*(EE219*DX219/($K$5*1000))*(EE219*DX219/($K$5*1000)))</f>
        <v>0</v>
      </c>
      <c r="R219">
        <f>I219*(1000-(1000*0.61365*exp(17.502*V219/(240.97+V219))/(DX219+DY219)+DS219)/2)/(1000*0.61365*exp(17.502*V219/(240.97+V219))/(DX219+DY219)-DS219)</f>
        <v>0</v>
      </c>
      <c r="S219">
        <f>1/((DL219+1)/(P219/1.6)+1/(Q219/1.37)) + DL219/((DL219+1)/(P219/1.6) + DL219/(Q219/1.37))</f>
        <v>0</v>
      </c>
      <c r="T219">
        <f>(DG219*DJ219)</f>
        <v>0</v>
      </c>
      <c r="U219">
        <f>(DZ219+(T219+2*0.95*5.67E-8*(((DZ219+$B$9)+273)^4-(DZ219+273)^4)-44100*I219)/(1.84*29.3*Q219+8*0.95*5.67E-8*(DZ219+273)^3))</f>
        <v>0</v>
      </c>
      <c r="V219">
        <f>($C$9*EA219+$D$9*EB219+$E$9*U219)</f>
        <v>0</v>
      </c>
      <c r="W219">
        <f>0.61365*exp(17.502*V219/(240.97+V219))</f>
        <v>0</v>
      </c>
      <c r="X219">
        <f>(Y219/Z219*100)</f>
        <v>0</v>
      </c>
      <c r="Y219">
        <f>DS219*(DX219+DY219)/1000</f>
        <v>0</v>
      </c>
      <c r="Z219">
        <f>0.61365*exp(17.502*DZ219/(240.97+DZ219))</f>
        <v>0</v>
      </c>
      <c r="AA219">
        <f>(W219-DS219*(DX219+DY219)/1000)</f>
        <v>0</v>
      </c>
      <c r="AB219">
        <f>(-I219*44100)</f>
        <v>0</v>
      </c>
      <c r="AC219">
        <f>2*29.3*Q219*0.92*(DZ219-V219)</f>
        <v>0</v>
      </c>
      <c r="AD219">
        <f>2*0.95*5.67E-8*(((DZ219+$B$9)+273)^4-(V219+273)^4)</f>
        <v>0</v>
      </c>
      <c r="AE219">
        <f>T219+AD219+AB219+AC219</f>
        <v>0</v>
      </c>
      <c r="AF219">
        <f>DW219*AT219*(DR219-DQ219*(1000-AT219*DT219)/(1000-AT219*DS219))/(100*DK219)</f>
        <v>0</v>
      </c>
      <c r="AG219">
        <f>1000*DW219*AT219*(DS219-DT219)/(100*DK219*(1000-AT219*DS219))</f>
        <v>0</v>
      </c>
      <c r="AH219">
        <f>(AI219 - AJ219 - DX219*1E3/(8.314*(DZ219+273.15)) * AL219/DW219 * AK219) * DW219/(100*DK219) * (1000 - DT219)/1000</f>
        <v>0</v>
      </c>
      <c r="AI219">
        <v>1297.155965784133</v>
      </c>
      <c r="AJ219">
        <v>1266.169818181818</v>
      </c>
      <c r="AK219">
        <v>3.36787656382688</v>
      </c>
      <c r="AL219">
        <v>66.69682277142016</v>
      </c>
      <c r="AM219">
        <f>(AO219 - AN219 + DX219*1E3/(8.314*(DZ219+273.15)) * AQ219/DW219 * AP219) * DW219/(100*DK219) * 1000/(1000 - AO219)</f>
        <v>0</v>
      </c>
      <c r="AN219">
        <v>18.07223058286435</v>
      </c>
      <c r="AO219">
        <v>19.17833878787878</v>
      </c>
      <c r="AP219">
        <v>-2.961605874294393E-05</v>
      </c>
      <c r="AQ219">
        <v>103.8665153416574</v>
      </c>
      <c r="AR219">
        <v>0</v>
      </c>
      <c r="AS219">
        <v>0</v>
      </c>
      <c r="AT219">
        <f>IF(AR219*$H$15&gt;=AV219,1.0,(AV219/(AV219-AR219*$H$15)))</f>
        <v>0</v>
      </c>
      <c r="AU219">
        <f>(AT219-1)*100</f>
        <v>0</v>
      </c>
      <c r="AV219">
        <f>MAX(0,($B$15+$C$15*EE219)/(1+$D$15*EE219)*DX219/(DZ219+273)*$E$15)</f>
        <v>0</v>
      </c>
      <c r="AW219" t="s">
        <v>429</v>
      </c>
      <c r="AX219" t="s">
        <v>429</v>
      </c>
      <c r="AY219">
        <v>0</v>
      </c>
      <c r="AZ219">
        <v>0</v>
      </c>
      <c r="BA219">
        <f>1-AY219/AZ219</f>
        <v>0</v>
      </c>
      <c r="BB219">
        <v>0</v>
      </c>
      <c r="BC219" t="s">
        <v>429</v>
      </c>
      <c r="BD219" t="s">
        <v>429</v>
      </c>
      <c r="BE219">
        <v>0</v>
      </c>
      <c r="BF219">
        <v>0</v>
      </c>
      <c r="BG219">
        <f>1-BE219/BF219</f>
        <v>0</v>
      </c>
      <c r="BH219">
        <v>0.5</v>
      </c>
      <c r="BI219">
        <f>DH219</f>
        <v>0</v>
      </c>
      <c r="BJ219">
        <f>K219</f>
        <v>0</v>
      </c>
      <c r="BK219">
        <f>BG219*BH219*BI219</f>
        <v>0</v>
      </c>
      <c r="BL219">
        <f>(BJ219-BB219)/BI219</f>
        <v>0</v>
      </c>
      <c r="BM219">
        <f>(AZ219-BF219)/BF219</f>
        <v>0</v>
      </c>
      <c r="BN219">
        <f>AY219/(BA219+AY219/BF219)</f>
        <v>0</v>
      </c>
      <c r="BO219" t="s">
        <v>429</v>
      </c>
      <c r="BP219">
        <v>0</v>
      </c>
      <c r="BQ219">
        <f>IF(BP219&lt;&gt;0, BP219, BN219)</f>
        <v>0</v>
      </c>
      <c r="BR219">
        <f>1-BQ219/BF219</f>
        <v>0</v>
      </c>
      <c r="BS219">
        <f>(BF219-BE219)/(BF219-BQ219)</f>
        <v>0</v>
      </c>
      <c r="BT219">
        <f>(AZ219-BF219)/(AZ219-BQ219)</f>
        <v>0</v>
      </c>
      <c r="BU219">
        <f>(BF219-BE219)/(BF219-AY219)</f>
        <v>0</v>
      </c>
      <c r="BV219">
        <f>(AZ219-BF219)/(AZ219-AY219)</f>
        <v>0</v>
      </c>
      <c r="BW219">
        <f>(BS219*BQ219/BE219)</f>
        <v>0</v>
      </c>
      <c r="BX219">
        <f>(1-BW219)</f>
        <v>0</v>
      </c>
      <c r="DG219">
        <f>$B$13*EF219+$C$13*EG219+$F$13*ER219*(1-EU219)</f>
        <v>0</v>
      </c>
      <c r="DH219">
        <f>DG219*DI219</f>
        <v>0</v>
      </c>
      <c r="DI219">
        <f>($B$13*$D$11+$C$13*$D$11+$F$13*((FE219+EW219)/MAX(FE219+EW219+FF219, 0.1)*$I$11+FF219/MAX(FE219+EW219+FF219, 0.1)*$J$11))/($B$13+$C$13+$F$13)</f>
        <v>0</v>
      </c>
      <c r="DJ219">
        <f>($B$13*$K$11+$C$13*$K$11+$F$13*((FE219+EW219)/MAX(FE219+EW219+FF219, 0.1)*$P$11+FF219/MAX(FE219+EW219+FF219, 0.1)*$Q$11))/($B$13+$C$13+$F$13)</f>
        <v>0</v>
      </c>
      <c r="DK219">
        <v>1.65</v>
      </c>
      <c r="DL219">
        <v>0.5</v>
      </c>
      <c r="DM219" t="s">
        <v>430</v>
      </c>
      <c r="DN219">
        <v>2</v>
      </c>
      <c r="DO219" t="b">
        <v>1</v>
      </c>
      <c r="DP219">
        <v>1686165755.044444</v>
      </c>
      <c r="DQ219">
        <v>1218.557407407407</v>
      </c>
      <c r="DR219">
        <v>1258.864444444444</v>
      </c>
      <c r="DS219">
        <v>19.18878148148148</v>
      </c>
      <c r="DT219">
        <v>18.07274074074074</v>
      </c>
      <c r="DU219">
        <v>1220.583333333333</v>
      </c>
      <c r="DV219">
        <v>19.60808148148148</v>
      </c>
      <c r="DW219">
        <v>500.0118888888889</v>
      </c>
      <c r="DX219">
        <v>90.21761481481481</v>
      </c>
      <c r="DY219">
        <v>0.1001618222222222</v>
      </c>
      <c r="DZ219">
        <v>26.9408</v>
      </c>
      <c r="EA219">
        <v>27.9696</v>
      </c>
      <c r="EB219">
        <v>999.9000000000001</v>
      </c>
      <c r="EC219">
        <v>0</v>
      </c>
      <c r="ED219">
        <v>0</v>
      </c>
      <c r="EE219">
        <v>9988.632962962964</v>
      </c>
      <c r="EF219">
        <v>0</v>
      </c>
      <c r="EG219">
        <v>534.7825555555556</v>
      </c>
      <c r="EH219">
        <v>-40.30702592592593</v>
      </c>
      <c r="EI219">
        <v>1242.398518518519</v>
      </c>
      <c r="EJ219">
        <v>1282.035555555555</v>
      </c>
      <c r="EK219">
        <v>1.116044074074074</v>
      </c>
      <c r="EL219">
        <v>1258.864444444444</v>
      </c>
      <c r="EM219">
        <v>18.07274074074074</v>
      </c>
      <c r="EN219">
        <v>1.731165555555556</v>
      </c>
      <c r="EO219">
        <v>1.630478888888889</v>
      </c>
      <c r="EP219">
        <v>15.17875185185185</v>
      </c>
      <c r="EQ219">
        <v>14.24991481481481</v>
      </c>
      <c r="ER219">
        <v>1999.995555555556</v>
      </c>
      <c r="ES219">
        <v>0.9799983333333335</v>
      </c>
      <c r="ET219">
        <v>0.02000138148148148</v>
      </c>
      <c r="EU219">
        <v>0</v>
      </c>
      <c r="EV219">
        <v>255.2287777777778</v>
      </c>
      <c r="EW219">
        <v>5.00078</v>
      </c>
      <c r="EX219">
        <v>7211.394074074075</v>
      </c>
      <c r="EY219">
        <v>16379.58518518519</v>
      </c>
      <c r="EZ219">
        <v>42.25207407407407</v>
      </c>
      <c r="FA219">
        <v>43.50229629629629</v>
      </c>
      <c r="FB219">
        <v>42.68037037037037</v>
      </c>
      <c r="FC219">
        <v>42.81459259259259</v>
      </c>
      <c r="FD219">
        <v>42.97188888888888</v>
      </c>
      <c r="FE219">
        <v>1955.095555555556</v>
      </c>
      <c r="FF219">
        <v>39.9</v>
      </c>
      <c r="FG219">
        <v>0</v>
      </c>
      <c r="FH219">
        <v>1686165762.8</v>
      </c>
      <c r="FI219">
        <v>0</v>
      </c>
      <c r="FJ219">
        <v>88.70821202720327</v>
      </c>
      <c r="FK219">
        <v>0.9570797968746052</v>
      </c>
      <c r="FL219">
        <v>-104.6457752686925</v>
      </c>
      <c r="FM219">
        <v>28073.90446823179</v>
      </c>
      <c r="FN219">
        <v>15</v>
      </c>
      <c r="FO219">
        <v>1686237652.1</v>
      </c>
      <c r="FP219" t="s">
        <v>431</v>
      </c>
      <c r="FQ219">
        <v>1686237637.6</v>
      </c>
      <c r="FR219">
        <v>1686237652.1</v>
      </c>
      <c r="FS219">
        <v>1</v>
      </c>
      <c r="FT219">
        <v>0.184</v>
      </c>
      <c r="FU219">
        <v>-0.079</v>
      </c>
      <c r="FV219">
        <v>-1.228</v>
      </c>
      <c r="FW219">
        <v>-0.379</v>
      </c>
      <c r="FX219">
        <v>962</v>
      </c>
      <c r="FY219">
        <v>1</v>
      </c>
      <c r="FZ219">
        <v>0.05</v>
      </c>
      <c r="GA219">
        <v>0.15</v>
      </c>
      <c r="GB219">
        <v>-5.347492624570117</v>
      </c>
      <c r="GC219">
        <v>-0.03063024895841847</v>
      </c>
      <c r="GD219">
        <v>34.48317953089101</v>
      </c>
      <c r="GE219">
        <v>1</v>
      </c>
      <c r="GF219">
        <v>0.9685811481974013</v>
      </c>
      <c r="GG219">
        <v>0.003201668023131736</v>
      </c>
      <c r="GH219">
        <v>0.6624851939168243</v>
      </c>
      <c r="GI219">
        <v>1</v>
      </c>
      <c r="GJ219">
        <v>2</v>
      </c>
      <c r="GK219">
        <v>2</v>
      </c>
      <c r="GL219" t="s">
        <v>432</v>
      </c>
      <c r="GM219">
        <v>3.10217</v>
      </c>
      <c r="GN219">
        <v>2.75806</v>
      </c>
      <c r="GO219">
        <v>0.182137</v>
      </c>
      <c r="GP219">
        <v>0.18573</v>
      </c>
      <c r="GQ219">
        <v>0.0929951</v>
      </c>
      <c r="GR219">
        <v>0.0882496</v>
      </c>
      <c r="GS219">
        <v>20909.8</v>
      </c>
      <c r="GT219">
        <v>20478.9</v>
      </c>
      <c r="GU219">
        <v>26126.5</v>
      </c>
      <c r="GV219">
        <v>25506.2</v>
      </c>
      <c r="GW219">
        <v>38044.4</v>
      </c>
      <c r="GX219">
        <v>35238.9</v>
      </c>
      <c r="GY219">
        <v>45687.6</v>
      </c>
      <c r="GZ219">
        <v>41807</v>
      </c>
      <c r="HA219">
        <v>1.8409</v>
      </c>
      <c r="HB219">
        <v>1.7396</v>
      </c>
      <c r="HC219">
        <v>0.0264272</v>
      </c>
      <c r="HD219">
        <v>0</v>
      </c>
      <c r="HE219">
        <v>27.5608</v>
      </c>
      <c r="HF219">
        <v>999.9</v>
      </c>
      <c r="HG219">
        <v>34.7</v>
      </c>
      <c r="HH219">
        <v>41.3</v>
      </c>
      <c r="HI219">
        <v>30.5567</v>
      </c>
      <c r="HJ219">
        <v>62.2076</v>
      </c>
      <c r="HK219">
        <v>27.5801</v>
      </c>
      <c r="HL219">
        <v>1</v>
      </c>
      <c r="HM219">
        <v>0.505826</v>
      </c>
      <c r="HN219">
        <v>3.34842</v>
      </c>
      <c r="HO219">
        <v>20.2754</v>
      </c>
      <c r="HP219">
        <v>5.2122</v>
      </c>
      <c r="HQ219">
        <v>11.9831</v>
      </c>
      <c r="HR219">
        <v>4.9637</v>
      </c>
      <c r="HS219">
        <v>3.27455</v>
      </c>
      <c r="HT219">
        <v>9999</v>
      </c>
      <c r="HU219">
        <v>9999</v>
      </c>
      <c r="HV219">
        <v>9999</v>
      </c>
      <c r="HW219">
        <v>63.1</v>
      </c>
      <c r="HX219">
        <v>1.86399</v>
      </c>
      <c r="HY219">
        <v>1.8602</v>
      </c>
      <c r="HZ219">
        <v>1.85852</v>
      </c>
      <c r="IA219">
        <v>1.85989</v>
      </c>
      <c r="IB219">
        <v>1.85986</v>
      </c>
      <c r="IC219">
        <v>1.85843</v>
      </c>
      <c r="ID219">
        <v>1.85752</v>
      </c>
      <c r="IE219">
        <v>1.85242</v>
      </c>
      <c r="IF219">
        <v>0</v>
      </c>
      <c r="IG219">
        <v>0</v>
      </c>
      <c r="IH219">
        <v>0</v>
      </c>
      <c r="II219">
        <v>0</v>
      </c>
      <c r="IJ219" t="s">
        <v>433</v>
      </c>
      <c r="IK219" t="s">
        <v>434</v>
      </c>
      <c r="IL219" t="s">
        <v>435</v>
      </c>
      <c r="IM219" t="s">
        <v>435</v>
      </c>
      <c r="IN219" t="s">
        <v>435</v>
      </c>
      <c r="IO219" t="s">
        <v>435</v>
      </c>
      <c r="IP219">
        <v>0</v>
      </c>
      <c r="IQ219">
        <v>100</v>
      </c>
      <c r="IR219">
        <v>100</v>
      </c>
      <c r="IS219">
        <v>-2.05</v>
      </c>
      <c r="IT219">
        <v>-0.4194</v>
      </c>
      <c r="IU219">
        <v>-0.978965299820194</v>
      </c>
      <c r="IV219">
        <v>-0.0009990091014681097</v>
      </c>
      <c r="IW219">
        <v>2.104149348677739E-07</v>
      </c>
      <c r="IX219">
        <v>-7.744919442628664E-11</v>
      </c>
      <c r="IY219">
        <v>-0.2997322961878402</v>
      </c>
      <c r="IZ219">
        <v>-0.02716134682049196</v>
      </c>
      <c r="JA219">
        <v>0.00140419417660109</v>
      </c>
      <c r="JB219">
        <v>-1.682636133130545E-05</v>
      </c>
      <c r="JC219">
        <v>3</v>
      </c>
      <c r="JD219">
        <v>2001</v>
      </c>
      <c r="JE219">
        <v>1</v>
      </c>
      <c r="JF219">
        <v>25</v>
      </c>
      <c r="JG219">
        <v>-1197.9</v>
      </c>
      <c r="JH219">
        <v>-1198.2</v>
      </c>
      <c r="JI219">
        <v>2.83813</v>
      </c>
      <c r="JJ219">
        <v>2.64282</v>
      </c>
      <c r="JK219">
        <v>1.49658</v>
      </c>
      <c r="JL219">
        <v>2.38525</v>
      </c>
      <c r="JM219">
        <v>1.54785</v>
      </c>
      <c r="JN219">
        <v>2.44995</v>
      </c>
      <c r="JO219">
        <v>44.0847</v>
      </c>
      <c r="JP219">
        <v>13.6855</v>
      </c>
      <c r="JQ219">
        <v>18</v>
      </c>
      <c r="JR219">
        <v>497.851</v>
      </c>
      <c r="JS219">
        <v>446.756</v>
      </c>
      <c r="JT219">
        <v>23.6613</v>
      </c>
      <c r="JU219">
        <v>33.3627</v>
      </c>
      <c r="JV219">
        <v>29.9989</v>
      </c>
      <c r="JW219">
        <v>33.5222</v>
      </c>
      <c r="JX219">
        <v>33.4743</v>
      </c>
      <c r="JY219">
        <v>57.0404</v>
      </c>
      <c r="JZ219">
        <v>37.1257</v>
      </c>
      <c r="KA219">
        <v>0</v>
      </c>
      <c r="KB219">
        <v>23.6671</v>
      </c>
      <c r="KC219">
        <v>1306.6</v>
      </c>
      <c r="KD219">
        <v>18.1758</v>
      </c>
      <c r="KE219">
        <v>99.84050000000001</v>
      </c>
      <c r="KF219">
        <v>99.4654</v>
      </c>
    </row>
    <row r="220" spans="1:292">
      <c r="A220">
        <v>200</v>
      </c>
      <c r="B220">
        <v>1686165768.1</v>
      </c>
      <c r="C220">
        <v>5402.599999904633</v>
      </c>
      <c r="D220" t="s">
        <v>834</v>
      </c>
      <c r="E220" t="s">
        <v>835</v>
      </c>
      <c r="F220">
        <v>5</v>
      </c>
      <c r="G220" t="s">
        <v>679</v>
      </c>
      <c r="H220">
        <v>1686165760.332142</v>
      </c>
      <c r="I220">
        <f>(J220)/1000</f>
        <v>0</v>
      </c>
      <c r="J220">
        <f>IF(DO220, AM220, AG220)</f>
        <v>0</v>
      </c>
      <c r="K220">
        <f>IF(DO220, AH220, AF220)</f>
        <v>0</v>
      </c>
      <c r="L220">
        <f>DQ220 - IF(AT220&gt;1, K220*DK220*100.0/(AV220*EE220), 0)</f>
        <v>0</v>
      </c>
      <c r="M220">
        <f>((S220-I220/2)*L220-K220)/(S220+I220/2)</f>
        <v>0</v>
      </c>
      <c r="N220">
        <f>M220*(DX220+DY220)/1000.0</f>
        <v>0</v>
      </c>
      <c r="O220">
        <f>(DQ220 - IF(AT220&gt;1, K220*DK220*100.0/(AV220*EE220), 0))*(DX220+DY220)/1000.0</f>
        <v>0</v>
      </c>
      <c r="P220">
        <f>2.0/((1/R220-1/Q220)+SIGN(R220)*SQRT((1/R220-1/Q220)*(1/R220-1/Q220) + 4*DL220/((DL220+1)*(DL220+1))*(2*1/R220*1/Q220-1/Q220*1/Q220)))</f>
        <v>0</v>
      </c>
      <c r="Q220">
        <f>IF(LEFT(DM220,1)&lt;&gt;"0",IF(LEFT(DM220,1)="1",3.0,DN220),$D$5+$E$5*(EE220*DX220/($K$5*1000))+$F$5*(EE220*DX220/($K$5*1000))*MAX(MIN(DK220,$J$5),$I$5)*MAX(MIN(DK220,$J$5),$I$5)+$G$5*MAX(MIN(DK220,$J$5),$I$5)*(EE220*DX220/($K$5*1000))+$H$5*(EE220*DX220/($K$5*1000))*(EE220*DX220/($K$5*1000)))</f>
        <v>0</v>
      </c>
      <c r="R220">
        <f>I220*(1000-(1000*0.61365*exp(17.502*V220/(240.97+V220))/(DX220+DY220)+DS220)/2)/(1000*0.61365*exp(17.502*V220/(240.97+V220))/(DX220+DY220)-DS220)</f>
        <v>0</v>
      </c>
      <c r="S220">
        <f>1/((DL220+1)/(P220/1.6)+1/(Q220/1.37)) + DL220/((DL220+1)/(P220/1.6) + DL220/(Q220/1.37))</f>
        <v>0</v>
      </c>
      <c r="T220">
        <f>(DG220*DJ220)</f>
        <v>0</v>
      </c>
      <c r="U220">
        <f>(DZ220+(T220+2*0.95*5.67E-8*(((DZ220+$B$9)+273)^4-(DZ220+273)^4)-44100*I220)/(1.84*29.3*Q220+8*0.95*5.67E-8*(DZ220+273)^3))</f>
        <v>0</v>
      </c>
      <c r="V220">
        <f>($C$9*EA220+$D$9*EB220+$E$9*U220)</f>
        <v>0</v>
      </c>
      <c r="W220">
        <f>0.61365*exp(17.502*V220/(240.97+V220))</f>
        <v>0</v>
      </c>
      <c r="X220">
        <f>(Y220/Z220*100)</f>
        <v>0</v>
      </c>
      <c r="Y220">
        <f>DS220*(DX220+DY220)/1000</f>
        <v>0</v>
      </c>
      <c r="Z220">
        <f>0.61365*exp(17.502*DZ220/(240.97+DZ220))</f>
        <v>0</v>
      </c>
      <c r="AA220">
        <f>(W220-DS220*(DX220+DY220)/1000)</f>
        <v>0</v>
      </c>
      <c r="AB220">
        <f>(-I220*44100)</f>
        <v>0</v>
      </c>
      <c r="AC220">
        <f>2*29.3*Q220*0.92*(DZ220-V220)</f>
        <v>0</v>
      </c>
      <c r="AD220">
        <f>2*0.95*5.67E-8*(((DZ220+$B$9)+273)^4-(V220+273)^4)</f>
        <v>0</v>
      </c>
      <c r="AE220">
        <f>T220+AD220+AB220+AC220</f>
        <v>0</v>
      </c>
      <c r="AF220">
        <f>DW220*AT220*(DR220-DQ220*(1000-AT220*DT220)/(1000-AT220*DS220))/(100*DK220)</f>
        <v>0</v>
      </c>
      <c r="AG220">
        <f>1000*DW220*AT220*(DS220-DT220)/(100*DK220*(1000-AT220*DS220))</f>
        <v>0</v>
      </c>
      <c r="AH220">
        <f>(AI220 - AJ220 - DX220*1E3/(8.314*(DZ220+273.15)) * AL220/DW220 * AK220) * DW220/(100*DK220) * (1000 - DT220)/1000</f>
        <v>0</v>
      </c>
      <c r="AI220">
        <v>1317.005360645729</v>
      </c>
      <c r="AJ220">
        <v>1285.434969696969</v>
      </c>
      <c r="AK220">
        <v>3.486232234996958</v>
      </c>
      <c r="AL220">
        <v>66.69682277142016</v>
      </c>
      <c r="AM220">
        <f>(AO220 - AN220 + DX220*1E3/(8.314*(DZ220+273.15)) * AQ220/DW220 * AP220) * DW220/(100*DK220) * 1000/(1000 - AO220)</f>
        <v>0</v>
      </c>
      <c r="AN220">
        <v>18.10956352070388</v>
      </c>
      <c r="AO220">
        <v>19.18119333333333</v>
      </c>
      <c r="AP220">
        <v>1.581369138540701E-05</v>
      </c>
      <c r="AQ220">
        <v>103.8665153416574</v>
      </c>
      <c r="AR220">
        <v>0</v>
      </c>
      <c r="AS220">
        <v>0</v>
      </c>
      <c r="AT220">
        <f>IF(AR220*$H$15&gt;=AV220,1.0,(AV220/(AV220-AR220*$H$15)))</f>
        <v>0</v>
      </c>
      <c r="AU220">
        <f>(AT220-1)*100</f>
        <v>0</v>
      </c>
      <c r="AV220">
        <f>MAX(0,($B$15+$C$15*EE220)/(1+$D$15*EE220)*DX220/(DZ220+273)*$E$15)</f>
        <v>0</v>
      </c>
      <c r="AW220" t="s">
        <v>429</v>
      </c>
      <c r="AX220" t="s">
        <v>429</v>
      </c>
      <c r="AY220">
        <v>0</v>
      </c>
      <c r="AZ220">
        <v>0</v>
      </c>
      <c r="BA220">
        <f>1-AY220/AZ220</f>
        <v>0</v>
      </c>
      <c r="BB220">
        <v>0</v>
      </c>
      <c r="BC220" t="s">
        <v>429</v>
      </c>
      <c r="BD220" t="s">
        <v>429</v>
      </c>
      <c r="BE220">
        <v>0</v>
      </c>
      <c r="BF220">
        <v>0</v>
      </c>
      <c r="BG220">
        <f>1-BE220/BF220</f>
        <v>0</v>
      </c>
      <c r="BH220">
        <v>0.5</v>
      </c>
      <c r="BI220">
        <f>DH220</f>
        <v>0</v>
      </c>
      <c r="BJ220">
        <f>K220</f>
        <v>0</v>
      </c>
      <c r="BK220">
        <f>BG220*BH220*BI220</f>
        <v>0</v>
      </c>
      <c r="BL220">
        <f>(BJ220-BB220)/BI220</f>
        <v>0</v>
      </c>
      <c r="BM220">
        <f>(AZ220-BF220)/BF220</f>
        <v>0</v>
      </c>
      <c r="BN220">
        <f>AY220/(BA220+AY220/BF220)</f>
        <v>0</v>
      </c>
      <c r="BO220" t="s">
        <v>429</v>
      </c>
      <c r="BP220">
        <v>0</v>
      </c>
      <c r="BQ220">
        <f>IF(BP220&lt;&gt;0, BP220, BN220)</f>
        <v>0</v>
      </c>
      <c r="BR220">
        <f>1-BQ220/BF220</f>
        <v>0</v>
      </c>
      <c r="BS220">
        <f>(BF220-BE220)/(BF220-BQ220)</f>
        <v>0</v>
      </c>
      <c r="BT220">
        <f>(AZ220-BF220)/(AZ220-BQ220)</f>
        <v>0</v>
      </c>
      <c r="BU220">
        <f>(BF220-BE220)/(BF220-AY220)</f>
        <v>0</v>
      </c>
      <c r="BV220">
        <f>(AZ220-BF220)/(AZ220-AY220)</f>
        <v>0</v>
      </c>
      <c r="BW220">
        <f>(BS220*BQ220/BE220)</f>
        <v>0</v>
      </c>
      <c r="BX220">
        <f>(1-BW220)</f>
        <v>0</v>
      </c>
      <c r="DG220">
        <f>$B$13*EF220+$C$13*EG220+$F$13*ER220*(1-EU220)</f>
        <v>0</v>
      </c>
      <c r="DH220">
        <f>DG220*DI220</f>
        <v>0</v>
      </c>
      <c r="DI220">
        <f>($B$13*$D$11+$C$13*$D$11+$F$13*((FE220+EW220)/MAX(FE220+EW220+FF220, 0.1)*$I$11+FF220/MAX(FE220+EW220+FF220, 0.1)*$J$11))/($B$13+$C$13+$F$13)</f>
        <v>0</v>
      </c>
      <c r="DJ220">
        <f>($B$13*$K$11+$C$13*$K$11+$F$13*((FE220+EW220)/MAX(FE220+EW220+FF220, 0.1)*$P$11+FF220/MAX(FE220+EW220+FF220, 0.1)*$Q$11))/($B$13+$C$13+$F$13)</f>
        <v>0</v>
      </c>
      <c r="DK220">
        <v>1.65</v>
      </c>
      <c r="DL220">
        <v>0.5</v>
      </c>
      <c r="DM220" t="s">
        <v>430</v>
      </c>
      <c r="DN220">
        <v>2</v>
      </c>
      <c r="DO220" t="b">
        <v>1</v>
      </c>
      <c r="DP220">
        <v>1686165760.332142</v>
      </c>
      <c r="DQ220">
        <v>1236.195</v>
      </c>
      <c r="DR220">
        <v>1276.797142857143</v>
      </c>
      <c r="DS220">
        <v>19.18248214285714</v>
      </c>
      <c r="DT220">
        <v>18.08386428571429</v>
      </c>
      <c r="DU220">
        <v>1238.235357142857</v>
      </c>
      <c r="DV220">
        <v>19.601825</v>
      </c>
      <c r="DW220">
        <v>499.9867142857143</v>
      </c>
      <c r="DX220">
        <v>90.21681428571428</v>
      </c>
      <c r="DY220">
        <v>0.09999058928571428</v>
      </c>
      <c r="DZ220">
        <v>26.94726785714286</v>
      </c>
      <c r="EA220">
        <v>27.98132142857143</v>
      </c>
      <c r="EB220">
        <v>999.9000000000002</v>
      </c>
      <c r="EC220">
        <v>0</v>
      </c>
      <c r="ED220">
        <v>0</v>
      </c>
      <c r="EE220">
        <v>9999.731428571427</v>
      </c>
      <c r="EF220">
        <v>0</v>
      </c>
      <c r="EG220">
        <v>530.4033214285713</v>
      </c>
      <c r="EH220">
        <v>-40.60224642857143</v>
      </c>
      <c r="EI220">
        <v>1260.373214285715</v>
      </c>
      <c r="EJ220">
        <v>1300.3125</v>
      </c>
      <c r="EK220">
        <v>1.098622857142857</v>
      </c>
      <c r="EL220">
        <v>1276.797142857143</v>
      </c>
      <c r="EM220">
        <v>18.08386428571429</v>
      </c>
      <c r="EN220">
        <v>1.730582142857143</v>
      </c>
      <c r="EO220">
        <v>1.631468571428571</v>
      </c>
      <c r="EP220">
        <v>15.17350714285714</v>
      </c>
      <c r="EQ220">
        <v>14.259275</v>
      </c>
      <c r="ER220">
        <v>1999.995357142857</v>
      </c>
      <c r="ES220">
        <v>0.9799982857142859</v>
      </c>
      <c r="ET220">
        <v>0.020001425</v>
      </c>
      <c r="EU220">
        <v>0</v>
      </c>
      <c r="EV220">
        <v>254.9003571428571</v>
      </c>
      <c r="EW220">
        <v>5.00078</v>
      </c>
      <c r="EX220">
        <v>7199.253571428571</v>
      </c>
      <c r="EY220">
        <v>16379.57857142857</v>
      </c>
      <c r="EZ220">
        <v>42.23635714285713</v>
      </c>
      <c r="FA220">
        <v>43.48649999999999</v>
      </c>
      <c r="FB220">
        <v>42.66492857142855</v>
      </c>
      <c r="FC220">
        <v>42.78325</v>
      </c>
      <c r="FD220">
        <v>42.95289285714286</v>
      </c>
      <c r="FE220">
        <v>1955.095357142857</v>
      </c>
      <c r="FF220">
        <v>39.9</v>
      </c>
      <c r="FG220">
        <v>0</v>
      </c>
      <c r="FH220">
        <v>1686165768.8</v>
      </c>
      <c r="FI220">
        <v>0</v>
      </c>
      <c r="FJ220">
        <v>88.78541958282894</v>
      </c>
      <c r="FK220">
        <v>0.9576120239200412</v>
      </c>
      <c r="FL220">
        <v>-104.7266342511736</v>
      </c>
      <c r="FM220">
        <v>28064.17951457305</v>
      </c>
      <c r="FN220">
        <v>15</v>
      </c>
      <c r="FO220">
        <v>1686237652.1</v>
      </c>
      <c r="FP220" t="s">
        <v>431</v>
      </c>
      <c r="FQ220">
        <v>1686237637.6</v>
      </c>
      <c r="FR220">
        <v>1686237652.1</v>
      </c>
      <c r="FS220">
        <v>1</v>
      </c>
      <c r="FT220">
        <v>0.184</v>
      </c>
      <c r="FU220">
        <v>-0.079</v>
      </c>
      <c r="FV220">
        <v>-1.228</v>
      </c>
      <c r="FW220">
        <v>-0.379</v>
      </c>
      <c r="FX220">
        <v>962</v>
      </c>
      <c r="FY220">
        <v>1</v>
      </c>
      <c r="FZ220">
        <v>0.05</v>
      </c>
      <c r="GA220">
        <v>0.15</v>
      </c>
      <c r="GB220">
        <v>-5.36134389915315</v>
      </c>
      <c r="GC220">
        <v>-0.03082957980280673</v>
      </c>
      <c r="GD220">
        <v>34.48368853162177</v>
      </c>
      <c r="GE220">
        <v>1</v>
      </c>
      <c r="GF220">
        <v>0.9686248696374549</v>
      </c>
      <c r="GG220">
        <v>0.003200294665339829</v>
      </c>
      <c r="GH220">
        <v>0.6623607474623741</v>
      </c>
      <c r="GI220">
        <v>1</v>
      </c>
      <c r="GJ220">
        <v>2</v>
      </c>
      <c r="GK220">
        <v>2</v>
      </c>
      <c r="GL220" t="s">
        <v>432</v>
      </c>
      <c r="GM220">
        <v>3.10201</v>
      </c>
      <c r="GN220">
        <v>2.7579</v>
      </c>
      <c r="GO220">
        <v>0.183823</v>
      </c>
      <c r="GP220">
        <v>0.187263</v>
      </c>
      <c r="GQ220">
        <v>0.09301479999999999</v>
      </c>
      <c r="GR220">
        <v>0.0884202</v>
      </c>
      <c r="GS220">
        <v>20867.1</v>
      </c>
      <c r="GT220">
        <v>20440.8</v>
      </c>
      <c r="GU220">
        <v>26127</v>
      </c>
      <c r="GV220">
        <v>25506.8</v>
      </c>
      <c r="GW220">
        <v>38044.8</v>
      </c>
      <c r="GX220">
        <v>35233.4</v>
      </c>
      <c r="GY220">
        <v>45688.9</v>
      </c>
      <c r="GZ220">
        <v>41808</v>
      </c>
      <c r="HA220">
        <v>1.84088</v>
      </c>
      <c r="HB220">
        <v>1.74002</v>
      </c>
      <c r="HC220">
        <v>0.0265837</v>
      </c>
      <c r="HD220">
        <v>0</v>
      </c>
      <c r="HE220">
        <v>27.5583</v>
      </c>
      <c r="HF220">
        <v>999.9</v>
      </c>
      <c r="HG220">
        <v>34.7</v>
      </c>
      <c r="HH220">
        <v>41.3</v>
      </c>
      <c r="HI220">
        <v>30.5568</v>
      </c>
      <c r="HJ220">
        <v>62.1776</v>
      </c>
      <c r="HK220">
        <v>27.4239</v>
      </c>
      <c r="HL220">
        <v>1</v>
      </c>
      <c r="HM220">
        <v>0.50484</v>
      </c>
      <c r="HN220">
        <v>3.3842</v>
      </c>
      <c r="HO220">
        <v>20.2742</v>
      </c>
      <c r="HP220">
        <v>5.21055</v>
      </c>
      <c r="HQ220">
        <v>11.9825</v>
      </c>
      <c r="HR220">
        <v>4.96345</v>
      </c>
      <c r="HS220">
        <v>3.2743</v>
      </c>
      <c r="HT220">
        <v>9999</v>
      </c>
      <c r="HU220">
        <v>9999</v>
      </c>
      <c r="HV220">
        <v>9999</v>
      </c>
      <c r="HW220">
        <v>63.1</v>
      </c>
      <c r="HX220">
        <v>1.86401</v>
      </c>
      <c r="HY220">
        <v>1.8602</v>
      </c>
      <c r="HZ220">
        <v>1.85852</v>
      </c>
      <c r="IA220">
        <v>1.85989</v>
      </c>
      <c r="IB220">
        <v>1.85985</v>
      </c>
      <c r="IC220">
        <v>1.85844</v>
      </c>
      <c r="ID220">
        <v>1.85756</v>
      </c>
      <c r="IE220">
        <v>1.85242</v>
      </c>
      <c r="IF220">
        <v>0</v>
      </c>
      <c r="IG220">
        <v>0</v>
      </c>
      <c r="IH220">
        <v>0</v>
      </c>
      <c r="II220">
        <v>0</v>
      </c>
      <c r="IJ220" t="s">
        <v>433</v>
      </c>
      <c r="IK220" t="s">
        <v>434</v>
      </c>
      <c r="IL220" t="s">
        <v>435</v>
      </c>
      <c r="IM220" t="s">
        <v>435</v>
      </c>
      <c r="IN220" t="s">
        <v>435</v>
      </c>
      <c r="IO220" t="s">
        <v>435</v>
      </c>
      <c r="IP220">
        <v>0</v>
      </c>
      <c r="IQ220">
        <v>100</v>
      </c>
      <c r="IR220">
        <v>100</v>
      </c>
      <c r="IS220">
        <v>-2.06</v>
      </c>
      <c r="IT220">
        <v>-0.4194</v>
      </c>
      <c r="IU220">
        <v>-0.978965299820194</v>
      </c>
      <c r="IV220">
        <v>-0.0009990091014681097</v>
      </c>
      <c r="IW220">
        <v>2.104149348677739E-07</v>
      </c>
      <c r="IX220">
        <v>-7.744919442628664E-11</v>
      </c>
      <c r="IY220">
        <v>-0.2997322961878402</v>
      </c>
      <c r="IZ220">
        <v>-0.02716134682049196</v>
      </c>
      <c r="JA220">
        <v>0.00140419417660109</v>
      </c>
      <c r="JB220">
        <v>-1.682636133130545E-05</v>
      </c>
      <c r="JC220">
        <v>3</v>
      </c>
      <c r="JD220">
        <v>2001</v>
      </c>
      <c r="JE220">
        <v>1</v>
      </c>
      <c r="JF220">
        <v>25</v>
      </c>
      <c r="JG220">
        <v>-1197.8</v>
      </c>
      <c r="JH220">
        <v>-1198.1</v>
      </c>
      <c r="JI220">
        <v>2.87109</v>
      </c>
      <c r="JJ220">
        <v>2.6416</v>
      </c>
      <c r="JK220">
        <v>1.49658</v>
      </c>
      <c r="JL220">
        <v>2.38647</v>
      </c>
      <c r="JM220">
        <v>1.54785</v>
      </c>
      <c r="JN220">
        <v>2.41943</v>
      </c>
      <c r="JO220">
        <v>44.0847</v>
      </c>
      <c r="JP220">
        <v>13.6942</v>
      </c>
      <c r="JQ220">
        <v>18</v>
      </c>
      <c r="JR220">
        <v>497.752</v>
      </c>
      <c r="JS220">
        <v>446.952</v>
      </c>
      <c r="JT220">
        <v>23.6752</v>
      </c>
      <c r="JU220">
        <v>33.3493</v>
      </c>
      <c r="JV220">
        <v>29.9991</v>
      </c>
      <c r="JW220">
        <v>33.5107</v>
      </c>
      <c r="JX220">
        <v>33.464</v>
      </c>
      <c r="JY220">
        <v>57.7134</v>
      </c>
      <c r="JZ220">
        <v>37.1257</v>
      </c>
      <c r="KA220">
        <v>0</v>
      </c>
      <c r="KB220">
        <v>23.673</v>
      </c>
      <c r="KC220">
        <v>1326.83</v>
      </c>
      <c r="KD220">
        <v>18.1807</v>
      </c>
      <c r="KE220">
        <v>99.8429</v>
      </c>
      <c r="KF220">
        <v>99.46769999999999</v>
      </c>
    </row>
    <row r="221" spans="1:292">
      <c r="A221">
        <v>201</v>
      </c>
      <c r="B221">
        <v>1686165773.1</v>
      </c>
      <c r="C221">
        <v>5407.599999904633</v>
      </c>
      <c r="D221" t="s">
        <v>836</v>
      </c>
      <c r="E221" t="s">
        <v>837</v>
      </c>
      <c r="F221">
        <v>5</v>
      </c>
      <c r="G221" t="s">
        <v>679</v>
      </c>
      <c r="H221">
        <v>1686165765.618518</v>
      </c>
      <c r="I221">
        <f>(J221)/1000</f>
        <v>0</v>
      </c>
      <c r="J221">
        <f>IF(DO221, AM221, AG221)</f>
        <v>0</v>
      </c>
      <c r="K221">
        <f>IF(DO221, AH221, AF221)</f>
        <v>0</v>
      </c>
      <c r="L221">
        <f>DQ221 - IF(AT221&gt;1, K221*DK221*100.0/(AV221*EE221), 0)</f>
        <v>0</v>
      </c>
      <c r="M221">
        <f>((S221-I221/2)*L221-K221)/(S221+I221/2)</f>
        <v>0</v>
      </c>
      <c r="N221">
        <f>M221*(DX221+DY221)/1000.0</f>
        <v>0</v>
      </c>
      <c r="O221">
        <f>(DQ221 - IF(AT221&gt;1, K221*DK221*100.0/(AV221*EE221), 0))*(DX221+DY221)/1000.0</f>
        <v>0</v>
      </c>
      <c r="P221">
        <f>2.0/((1/R221-1/Q221)+SIGN(R221)*SQRT((1/R221-1/Q221)*(1/R221-1/Q221) + 4*DL221/((DL221+1)*(DL221+1))*(2*1/R221*1/Q221-1/Q221*1/Q221)))</f>
        <v>0</v>
      </c>
      <c r="Q221">
        <f>IF(LEFT(DM221,1)&lt;&gt;"0",IF(LEFT(DM221,1)="1",3.0,DN221),$D$5+$E$5*(EE221*DX221/($K$5*1000))+$F$5*(EE221*DX221/($K$5*1000))*MAX(MIN(DK221,$J$5),$I$5)*MAX(MIN(DK221,$J$5),$I$5)+$G$5*MAX(MIN(DK221,$J$5),$I$5)*(EE221*DX221/($K$5*1000))+$H$5*(EE221*DX221/($K$5*1000))*(EE221*DX221/($K$5*1000)))</f>
        <v>0</v>
      </c>
      <c r="R221">
        <f>I221*(1000-(1000*0.61365*exp(17.502*V221/(240.97+V221))/(DX221+DY221)+DS221)/2)/(1000*0.61365*exp(17.502*V221/(240.97+V221))/(DX221+DY221)-DS221)</f>
        <v>0</v>
      </c>
      <c r="S221">
        <f>1/((DL221+1)/(P221/1.6)+1/(Q221/1.37)) + DL221/((DL221+1)/(P221/1.6) + DL221/(Q221/1.37))</f>
        <v>0</v>
      </c>
      <c r="T221">
        <f>(DG221*DJ221)</f>
        <v>0</v>
      </c>
      <c r="U221">
        <f>(DZ221+(T221+2*0.95*5.67E-8*(((DZ221+$B$9)+273)^4-(DZ221+273)^4)-44100*I221)/(1.84*29.3*Q221+8*0.95*5.67E-8*(DZ221+273)^3))</f>
        <v>0</v>
      </c>
      <c r="V221">
        <f>($C$9*EA221+$D$9*EB221+$E$9*U221)</f>
        <v>0</v>
      </c>
      <c r="W221">
        <f>0.61365*exp(17.502*V221/(240.97+V221))</f>
        <v>0</v>
      </c>
      <c r="X221">
        <f>(Y221/Z221*100)</f>
        <v>0</v>
      </c>
      <c r="Y221">
        <f>DS221*(DX221+DY221)/1000</f>
        <v>0</v>
      </c>
      <c r="Z221">
        <f>0.61365*exp(17.502*DZ221/(240.97+DZ221))</f>
        <v>0</v>
      </c>
      <c r="AA221">
        <f>(W221-DS221*(DX221+DY221)/1000)</f>
        <v>0</v>
      </c>
      <c r="AB221">
        <f>(-I221*44100)</f>
        <v>0</v>
      </c>
      <c r="AC221">
        <f>2*29.3*Q221*0.92*(DZ221-V221)</f>
        <v>0</v>
      </c>
      <c r="AD221">
        <f>2*0.95*5.67E-8*(((DZ221+$B$9)+273)^4-(V221+273)^4)</f>
        <v>0</v>
      </c>
      <c r="AE221">
        <f>T221+AD221+AB221+AC221</f>
        <v>0</v>
      </c>
      <c r="AF221">
        <f>DW221*AT221*(DR221-DQ221*(1000-AT221*DT221)/(1000-AT221*DS221))/(100*DK221)</f>
        <v>0</v>
      </c>
      <c r="AG221">
        <f>1000*DW221*AT221*(DS221-DT221)/(100*DK221*(1000-AT221*DS221))</f>
        <v>0</v>
      </c>
      <c r="AH221">
        <f>(AI221 - AJ221 - DX221*1E3/(8.314*(DZ221+273.15)) * AL221/DW221 * AK221) * DW221/(100*DK221) * (1000 - DT221)/1000</f>
        <v>0</v>
      </c>
      <c r="AI221">
        <v>1333.180381238663</v>
      </c>
      <c r="AJ221">
        <v>1302.374121212121</v>
      </c>
      <c r="AK221">
        <v>3.389604184954266</v>
      </c>
      <c r="AL221">
        <v>66.69682277142016</v>
      </c>
      <c r="AM221">
        <f>(AO221 - AN221 + DX221*1E3/(8.314*(DZ221+273.15)) * AQ221/DW221 * AP221) * DW221/(100*DK221) * 1000/(1000 - AO221)</f>
        <v>0</v>
      </c>
      <c r="AN221">
        <v>18.12460058910331</v>
      </c>
      <c r="AO221">
        <v>19.18979696969697</v>
      </c>
      <c r="AP221">
        <v>2.82218928490121E-05</v>
      </c>
      <c r="AQ221">
        <v>103.8665153416574</v>
      </c>
      <c r="AR221">
        <v>0</v>
      </c>
      <c r="AS221">
        <v>0</v>
      </c>
      <c r="AT221">
        <f>IF(AR221*$H$15&gt;=AV221,1.0,(AV221/(AV221-AR221*$H$15)))</f>
        <v>0</v>
      </c>
      <c r="AU221">
        <f>(AT221-1)*100</f>
        <v>0</v>
      </c>
      <c r="AV221">
        <f>MAX(0,($B$15+$C$15*EE221)/(1+$D$15*EE221)*DX221/(DZ221+273)*$E$15)</f>
        <v>0</v>
      </c>
      <c r="AW221" t="s">
        <v>429</v>
      </c>
      <c r="AX221" t="s">
        <v>429</v>
      </c>
      <c r="AY221">
        <v>0</v>
      </c>
      <c r="AZ221">
        <v>0</v>
      </c>
      <c r="BA221">
        <f>1-AY221/AZ221</f>
        <v>0</v>
      </c>
      <c r="BB221">
        <v>0</v>
      </c>
      <c r="BC221" t="s">
        <v>429</v>
      </c>
      <c r="BD221" t="s">
        <v>429</v>
      </c>
      <c r="BE221">
        <v>0</v>
      </c>
      <c r="BF221">
        <v>0</v>
      </c>
      <c r="BG221">
        <f>1-BE221/BF221</f>
        <v>0</v>
      </c>
      <c r="BH221">
        <v>0.5</v>
      </c>
      <c r="BI221">
        <f>DH221</f>
        <v>0</v>
      </c>
      <c r="BJ221">
        <f>K221</f>
        <v>0</v>
      </c>
      <c r="BK221">
        <f>BG221*BH221*BI221</f>
        <v>0</v>
      </c>
      <c r="BL221">
        <f>(BJ221-BB221)/BI221</f>
        <v>0</v>
      </c>
      <c r="BM221">
        <f>(AZ221-BF221)/BF221</f>
        <v>0</v>
      </c>
      <c r="BN221">
        <f>AY221/(BA221+AY221/BF221)</f>
        <v>0</v>
      </c>
      <c r="BO221" t="s">
        <v>429</v>
      </c>
      <c r="BP221">
        <v>0</v>
      </c>
      <c r="BQ221">
        <f>IF(BP221&lt;&gt;0, BP221, BN221)</f>
        <v>0</v>
      </c>
      <c r="BR221">
        <f>1-BQ221/BF221</f>
        <v>0</v>
      </c>
      <c r="BS221">
        <f>(BF221-BE221)/(BF221-BQ221)</f>
        <v>0</v>
      </c>
      <c r="BT221">
        <f>(AZ221-BF221)/(AZ221-BQ221)</f>
        <v>0</v>
      </c>
      <c r="BU221">
        <f>(BF221-BE221)/(BF221-AY221)</f>
        <v>0</v>
      </c>
      <c r="BV221">
        <f>(AZ221-BF221)/(AZ221-AY221)</f>
        <v>0</v>
      </c>
      <c r="BW221">
        <f>(BS221*BQ221/BE221)</f>
        <v>0</v>
      </c>
      <c r="BX221">
        <f>(1-BW221)</f>
        <v>0</v>
      </c>
      <c r="DG221">
        <f>$B$13*EF221+$C$13*EG221+$F$13*ER221*(1-EU221)</f>
        <v>0</v>
      </c>
      <c r="DH221">
        <f>DG221*DI221</f>
        <v>0</v>
      </c>
      <c r="DI221">
        <f>($B$13*$D$11+$C$13*$D$11+$F$13*((FE221+EW221)/MAX(FE221+EW221+FF221, 0.1)*$I$11+FF221/MAX(FE221+EW221+FF221, 0.1)*$J$11))/($B$13+$C$13+$F$13)</f>
        <v>0</v>
      </c>
      <c r="DJ221">
        <f>($B$13*$K$11+$C$13*$K$11+$F$13*((FE221+EW221)/MAX(FE221+EW221+FF221, 0.1)*$P$11+FF221/MAX(FE221+EW221+FF221, 0.1)*$Q$11))/($B$13+$C$13+$F$13)</f>
        <v>0</v>
      </c>
      <c r="DK221">
        <v>1.65</v>
      </c>
      <c r="DL221">
        <v>0.5</v>
      </c>
      <c r="DM221" t="s">
        <v>430</v>
      </c>
      <c r="DN221">
        <v>2</v>
      </c>
      <c r="DO221" t="b">
        <v>1</v>
      </c>
      <c r="DP221">
        <v>1686165765.618518</v>
      </c>
      <c r="DQ221">
        <v>1253.93</v>
      </c>
      <c r="DR221">
        <v>1294.534444444444</v>
      </c>
      <c r="DS221">
        <v>19.18168518518519</v>
      </c>
      <c r="DT221">
        <v>18.10164074074074</v>
      </c>
      <c r="DU221">
        <v>1255.985925925926</v>
      </c>
      <c r="DV221">
        <v>19.60102962962963</v>
      </c>
      <c r="DW221">
        <v>500.0017407407408</v>
      </c>
      <c r="DX221">
        <v>90.21634814814814</v>
      </c>
      <c r="DY221">
        <v>0.09998232962962963</v>
      </c>
      <c r="DZ221">
        <v>26.95496666666667</v>
      </c>
      <c r="EA221">
        <v>27.99205185185185</v>
      </c>
      <c r="EB221">
        <v>999.9000000000001</v>
      </c>
      <c r="EC221">
        <v>0</v>
      </c>
      <c r="ED221">
        <v>0</v>
      </c>
      <c r="EE221">
        <v>9996.45925925926</v>
      </c>
      <c r="EF221">
        <v>0</v>
      </c>
      <c r="EG221">
        <v>526.3627777777778</v>
      </c>
      <c r="EH221">
        <v>-40.60417407407407</v>
      </c>
      <c r="EI221">
        <v>1278.454814814815</v>
      </c>
      <c r="EJ221">
        <v>1318.4</v>
      </c>
      <c r="EK221">
        <v>1.080046666666667</v>
      </c>
      <c r="EL221">
        <v>1294.534444444444</v>
      </c>
      <c r="EM221">
        <v>18.10164074074074</v>
      </c>
      <c r="EN221">
        <v>1.730501111111111</v>
      </c>
      <c r="EO221">
        <v>1.633064074074074</v>
      </c>
      <c r="EP221">
        <v>15.17277777777778</v>
      </c>
      <c r="EQ221">
        <v>14.27436666666667</v>
      </c>
      <c r="ER221">
        <v>1999.997407407407</v>
      </c>
      <c r="ES221">
        <v>0.9799982222222224</v>
      </c>
      <c r="ET221">
        <v>0.02000148888888889</v>
      </c>
      <c r="EU221">
        <v>0</v>
      </c>
      <c r="EV221">
        <v>254.6648518518519</v>
      </c>
      <c r="EW221">
        <v>5.00078</v>
      </c>
      <c r="EX221">
        <v>7189.062222222222</v>
      </c>
      <c r="EY221">
        <v>16379.6</v>
      </c>
      <c r="EZ221">
        <v>42.22437037037037</v>
      </c>
      <c r="FA221">
        <v>43.46966666666666</v>
      </c>
      <c r="FB221">
        <v>42.62940740740741</v>
      </c>
      <c r="FC221">
        <v>42.76585185185184</v>
      </c>
      <c r="FD221">
        <v>42.94892592592593</v>
      </c>
      <c r="FE221">
        <v>1955.097407407407</v>
      </c>
      <c r="FF221">
        <v>39.9</v>
      </c>
      <c r="FG221">
        <v>0</v>
      </c>
      <c r="FH221">
        <v>1686165773.6</v>
      </c>
      <c r="FI221">
        <v>0</v>
      </c>
      <c r="FJ221">
        <v>88.84712872568184</v>
      </c>
      <c r="FK221">
        <v>0.9580364876468527</v>
      </c>
      <c r="FL221">
        <v>-104.7912024670988</v>
      </c>
      <c r="FM221">
        <v>28056.40362021782</v>
      </c>
      <c r="FN221">
        <v>15</v>
      </c>
      <c r="FO221">
        <v>1686237652.1</v>
      </c>
      <c r="FP221" t="s">
        <v>431</v>
      </c>
      <c r="FQ221">
        <v>1686237637.6</v>
      </c>
      <c r="FR221">
        <v>1686237652.1</v>
      </c>
      <c r="FS221">
        <v>1</v>
      </c>
      <c r="FT221">
        <v>0.184</v>
      </c>
      <c r="FU221">
        <v>-0.079</v>
      </c>
      <c r="FV221">
        <v>-1.228</v>
      </c>
      <c r="FW221">
        <v>-0.379</v>
      </c>
      <c r="FX221">
        <v>962</v>
      </c>
      <c r="FY221">
        <v>1</v>
      </c>
      <c r="FZ221">
        <v>0.05</v>
      </c>
      <c r="GA221">
        <v>0.15</v>
      </c>
      <c r="GB221">
        <v>-5.37479958047386</v>
      </c>
      <c r="GC221">
        <v>-0.03102255337452468</v>
      </c>
      <c r="GD221">
        <v>34.48379763882787</v>
      </c>
      <c r="GE221">
        <v>1</v>
      </c>
      <c r="GF221">
        <v>0.968660448806358</v>
      </c>
      <c r="GG221">
        <v>0.003198793177950543</v>
      </c>
      <c r="GH221">
        <v>0.6622350444314898</v>
      </c>
      <c r="GI221">
        <v>1</v>
      </c>
      <c r="GJ221">
        <v>2</v>
      </c>
      <c r="GK221">
        <v>2</v>
      </c>
      <c r="GL221" t="s">
        <v>432</v>
      </c>
      <c r="GM221">
        <v>3.10198</v>
      </c>
      <c r="GN221">
        <v>2.75806</v>
      </c>
      <c r="GO221">
        <v>0.185308</v>
      </c>
      <c r="GP221">
        <v>0.188798</v>
      </c>
      <c r="GQ221">
        <v>0.0930441</v>
      </c>
      <c r="GR221">
        <v>0.0884289</v>
      </c>
      <c r="GS221">
        <v>20829.4</v>
      </c>
      <c r="GT221">
        <v>20402.4</v>
      </c>
      <c r="GU221">
        <v>26127.4</v>
      </c>
      <c r="GV221">
        <v>25507.1</v>
      </c>
      <c r="GW221">
        <v>38044.3</v>
      </c>
      <c r="GX221">
        <v>35233.4</v>
      </c>
      <c r="GY221">
        <v>45689.6</v>
      </c>
      <c r="GZ221">
        <v>41808.2</v>
      </c>
      <c r="HA221">
        <v>1.8409</v>
      </c>
      <c r="HB221">
        <v>1.74025</v>
      </c>
      <c r="HC221">
        <v>0.0268891</v>
      </c>
      <c r="HD221">
        <v>0</v>
      </c>
      <c r="HE221">
        <v>27.5552</v>
      </c>
      <c r="HF221">
        <v>999.9</v>
      </c>
      <c r="HG221">
        <v>34.7</v>
      </c>
      <c r="HH221">
        <v>41.3</v>
      </c>
      <c r="HI221">
        <v>30.5573</v>
      </c>
      <c r="HJ221">
        <v>62.0076</v>
      </c>
      <c r="HK221">
        <v>27.6442</v>
      </c>
      <c r="HL221">
        <v>1</v>
      </c>
      <c r="HM221">
        <v>0.503943</v>
      </c>
      <c r="HN221">
        <v>3.40702</v>
      </c>
      <c r="HO221">
        <v>20.2741</v>
      </c>
      <c r="HP221">
        <v>5.20995</v>
      </c>
      <c r="HQ221">
        <v>11.9825</v>
      </c>
      <c r="HR221">
        <v>4.96355</v>
      </c>
      <c r="HS221">
        <v>3.27443</v>
      </c>
      <c r="HT221">
        <v>9999</v>
      </c>
      <c r="HU221">
        <v>9999</v>
      </c>
      <c r="HV221">
        <v>9999</v>
      </c>
      <c r="HW221">
        <v>63.1</v>
      </c>
      <c r="HX221">
        <v>1.86401</v>
      </c>
      <c r="HY221">
        <v>1.8602</v>
      </c>
      <c r="HZ221">
        <v>1.85852</v>
      </c>
      <c r="IA221">
        <v>1.85989</v>
      </c>
      <c r="IB221">
        <v>1.85984</v>
      </c>
      <c r="IC221">
        <v>1.85846</v>
      </c>
      <c r="ID221">
        <v>1.85751</v>
      </c>
      <c r="IE221">
        <v>1.85242</v>
      </c>
      <c r="IF221">
        <v>0</v>
      </c>
      <c r="IG221">
        <v>0</v>
      </c>
      <c r="IH221">
        <v>0</v>
      </c>
      <c r="II221">
        <v>0</v>
      </c>
      <c r="IJ221" t="s">
        <v>433</v>
      </c>
      <c r="IK221" t="s">
        <v>434</v>
      </c>
      <c r="IL221" t="s">
        <v>435</v>
      </c>
      <c r="IM221" t="s">
        <v>435</v>
      </c>
      <c r="IN221" t="s">
        <v>435</v>
      </c>
      <c r="IO221" t="s">
        <v>435</v>
      </c>
      <c r="IP221">
        <v>0</v>
      </c>
      <c r="IQ221">
        <v>100</v>
      </c>
      <c r="IR221">
        <v>100</v>
      </c>
      <c r="IS221">
        <v>-2.07</v>
      </c>
      <c r="IT221">
        <v>-0.4193</v>
      </c>
      <c r="IU221">
        <v>-0.978965299820194</v>
      </c>
      <c r="IV221">
        <v>-0.0009990091014681097</v>
      </c>
      <c r="IW221">
        <v>2.104149348677739E-07</v>
      </c>
      <c r="IX221">
        <v>-7.744919442628664E-11</v>
      </c>
      <c r="IY221">
        <v>-0.2997322961878402</v>
      </c>
      <c r="IZ221">
        <v>-0.02716134682049196</v>
      </c>
      <c r="JA221">
        <v>0.00140419417660109</v>
      </c>
      <c r="JB221">
        <v>-1.682636133130545E-05</v>
      </c>
      <c r="JC221">
        <v>3</v>
      </c>
      <c r="JD221">
        <v>2001</v>
      </c>
      <c r="JE221">
        <v>1</v>
      </c>
      <c r="JF221">
        <v>25</v>
      </c>
      <c r="JG221">
        <v>-1197.7</v>
      </c>
      <c r="JH221">
        <v>-1198</v>
      </c>
      <c r="JI221">
        <v>2.90283</v>
      </c>
      <c r="JJ221">
        <v>2.6355</v>
      </c>
      <c r="JK221">
        <v>1.49658</v>
      </c>
      <c r="JL221">
        <v>2.38525</v>
      </c>
      <c r="JM221">
        <v>1.54785</v>
      </c>
      <c r="JN221">
        <v>2.4231</v>
      </c>
      <c r="JO221">
        <v>44.0847</v>
      </c>
      <c r="JP221">
        <v>13.6767</v>
      </c>
      <c r="JQ221">
        <v>18</v>
      </c>
      <c r="JR221">
        <v>497.692</v>
      </c>
      <c r="JS221">
        <v>447.02</v>
      </c>
      <c r="JT221">
        <v>23.6798</v>
      </c>
      <c r="JU221">
        <v>33.335</v>
      </c>
      <c r="JV221">
        <v>29.9992</v>
      </c>
      <c r="JW221">
        <v>33.5002</v>
      </c>
      <c r="JX221">
        <v>33.4535</v>
      </c>
      <c r="JY221">
        <v>58.2829</v>
      </c>
      <c r="JZ221">
        <v>37.1257</v>
      </c>
      <c r="KA221">
        <v>0</v>
      </c>
      <c r="KB221">
        <v>23.6769</v>
      </c>
      <c r="KC221">
        <v>1340.4</v>
      </c>
      <c r="KD221">
        <v>18.1844</v>
      </c>
      <c r="KE221">
        <v>99.8446</v>
      </c>
      <c r="KF221">
        <v>99.4686</v>
      </c>
    </row>
    <row r="222" spans="1:292">
      <c r="A222">
        <v>202</v>
      </c>
      <c r="B222">
        <v>1686165778.1</v>
      </c>
      <c r="C222">
        <v>5412.599999904633</v>
      </c>
      <c r="D222" t="s">
        <v>838</v>
      </c>
      <c r="E222" t="s">
        <v>839</v>
      </c>
      <c r="F222">
        <v>5</v>
      </c>
      <c r="G222" t="s">
        <v>679</v>
      </c>
      <c r="H222">
        <v>1686165770.332142</v>
      </c>
      <c r="I222">
        <f>(J222)/1000</f>
        <v>0</v>
      </c>
      <c r="J222">
        <f>IF(DO222, AM222, AG222)</f>
        <v>0</v>
      </c>
      <c r="K222">
        <f>IF(DO222, AH222, AF222)</f>
        <v>0</v>
      </c>
      <c r="L222">
        <f>DQ222 - IF(AT222&gt;1, K222*DK222*100.0/(AV222*EE222), 0)</f>
        <v>0</v>
      </c>
      <c r="M222">
        <f>((S222-I222/2)*L222-K222)/(S222+I222/2)</f>
        <v>0</v>
      </c>
      <c r="N222">
        <f>M222*(DX222+DY222)/1000.0</f>
        <v>0</v>
      </c>
      <c r="O222">
        <f>(DQ222 - IF(AT222&gt;1, K222*DK222*100.0/(AV222*EE222), 0))*(DX222+DY222)/1000.0</f>
        <v>0</v>
      </c>
      <c r="P222">
        <f>2.0/((1/R222-1/Q222)+SIGN(R222)*SQRT((1/R222-1/Q222)*(1/R222-1/Q222) + 4*DL222/((DL222+1)*(DL222+1))*(2*1/R222*1/Q222-1/Q222*1/Q222)))</f>
        <v>0</v>
      </c>
      <c r="Q222">
        <f>IF(LEFT(DM222,1)&lt;&gt;"0",IF(LEFT(DM222,1)="1",3.0,DN222),$D$5+$E$5*(EE222*DX222/($K$5*1000))+$F$5*(EE222*DX222/($K$5*1000))*MAX(MIN(DK222,$J$5),$I$5)*MAX(MIN(DK222,$J$5),$I$5)+$G$5*MAX(MIN(DK222,$J$5),$I$5)*(EE222*DX222/($K$5*1000))+$H$5*(EE222*DX222/($K$5*1000))*(EE222*DX222/($K$5*1000)))</f>
        <v>0</v>
      </c>
      <c r="R222">
        <f>I222*(1000-(1000*0.61365*exp(17.502*V222/(240.97+V222))/(DX222+DY222)+DS222)/2)/(1000*0.61365*exp(17.502*V222/(240.97+V222))/(DX222+DY222)-DS222)</f>
        <v>0</v>
      </c>
      <c r="S222">
        <f>1/((DL222+1)/(P222/1.6)+1/(Q222/1.37)) + DL222/((DL222+1)/(P222/1.6) + DL222/(Q222/1.37))</f>
        <v>0</v>
      </c>
      <c r="T222">
        <f>(DG222*DJ222)</f>
        <v>0</v>
      </c>
      <c r="U222">
        <f>(DZ222+(T222+2*0.95*5.67E-8*(((DZ222+$B$9)+273)^4-(DZ222+273)^4)-44100*I222)/(1.84*29.3*Q222+8*0.95*5.67E-8*(DZ222+273)^3))</f>
        <v>0</v>
      </c>
      <c r="V222">
        <f>($C$9*EA222+$D$9*EB222+$E$9*U222)</f>
        <v>0</v>
      </c>
      <c r="W222">
        <f>0.61365*exp(17.502*V222/(240.97+V222))</f>
        <v>0</v>
      </c>
      <c r="X222">
        <f>(Y222/Z222*100)</f>
        <v>0</v>
      </c>
      <c r="Y222">
        <f>DS222*(DX222+DY222)/1000</f>
        <v>0</v>
      </c>
      <c r="Z222">
        <f>0.61365*exp(17.502*DZ222/(240.97+DZ222))</f>
        <v>0</v>
      </c>
      <c r="AA222">
        <f>(W222-DS222*(DX222+DY222)/1000)</f>
        <v>0</v>
      </c>
      <c r="AB222">
        <f>(-I222*44100)</f>
        <v>0</v>
      </c>
      <c r="AC222">
        <f>2*29.3*Q222*0.92*(DZ222-V222)</f>
        <v>0</v>
      </c>
      <c r="AD222">
        <f>2*0.95*5.67E-8*(((DZ222+$B$9)+273)^4-(V222+273)^4)</f>
        <v>0</v>
      </c>
      <c r="AE222">
        <f>T222+AD222+AB222+AC222</f>
        <v>0</v>
      </c>
      <c r="AF222">
        <f>DW222*AT222*(DR222-DQ222*(1000-AT222*DT222)/(1000-AT222*DS222))/(100*DK222)</f>
        <v>0</v>
      </c>
      <c r="AG222">
        <f>1000*DW222*AT222*(DS222-DT222)/(100*DK222*(1000-AT222*DS222))</f>
        <v>0</v>
      </c>
      <c r="AH222">
        <f>(AI222 - AJ222 - DX222*1E3/(8.314*(DZ222+273.15)) * AL222/DW222 * AK222) * DW222/(100*DK222) * (1000 - DT222)/1000</f>
        <v>0</v>
      </c>
      <c r="AI222">
        <v>1351.348791329247</v>
      </c>
      <c r="AJ222">
        <v>1319.817454545454</v>
      </c>
      <c r="AK222">
        <v>3.498859342996258</v>
      </c>
      <c r="AL222">
        <v>66.69682277142016</v>
      </c>
      <c r="AM222">
        <f>(AO222 - AN222 + DX222*1E3/(8.314*(DZ222+273.15)) * AQ222/DW222 * AP222) * DW222/(100*DK222) * 1000/(1000 - AO222)</f>
        <v>0</v>
      </c>
      <c r="AN222">
        <v>18.12560175459315</v>
      </c>
      <c r="AO222">
        <v>19.1897896969697</v>
      </c>
      <c r="AP222">
        <v>2.245951347846448E-06</v>
      </c>
      <c r="AQ222">
        <v>103.8665153416574</v>
      </c>
      <c r="AR222">
        <v>0</v>
      </c>
      <c r="AS222">
        <v>0</v>
      </c>
      <c r="AT222">
        <f>IF(AR222*$H$15&gt;=AV222,1.0,(AV222/(AV222-AR222*$H$15)))</f>
        <v>0</v>
      </c>
      <c r="AU222">
        <f>(AT222-1)*100</f>
        <v>0</v>
      </c>
      <c r="AV222">
        <f>MAX(0,($B$15+$C$15*EE222)/(1+$D$15*EE222)*DX222/(DZ222+273)*$E$15)</f>
        <v>0</v>
      </c>
      <c r="AW222" t="s">
        <v>429</v>
      </c>
      <c r="AX222" t="s">
        <v>429</v>
      </c>
      <c r="AY222">
        <v>0</v>
      </c>
      <c r="AZ222">
        <v>0</v>
      </c>
      <c r="BA222">
        <f>1-AY222/AZ222</f>
        <v>0</v>
      </c>
      <c r="BB222">
        <v>0</v>
      </c>
      <c r="BC222" t="s">
        <v>429</v>
      </c>
      <c r="BD222" t="s">
        <v>429</v>
      </c>
      <c r="BE222">
        <v>0</v>
      </c>
      <c r="BF222">
        <v>0</v>
      </c>
      <c r="BG222">
        <f>1-BE222/BF222</f>
        <v>0</v>
      </c>
      <c r="BH222">
        <v>0.5</v>
      </c>
      <c r="BI222">
        <f>DH222</f>
        <v>0</v>
      </c>
      <c r="BJ222">
        <f>K222</f>
        <v>0</v>
      </c>
      <c r="BK222">
        <f>BG222*BH222*BI222</f>
        <v>0</v>
      </c>
      <c r="BL222">
        <f>(BJ222-BB222)/BI222</f>
        <v>0</v>
      </c>
      <c r="BM222">
        <f>(AZ222-BF222)/BF222</f>
        <v>0</v>
      </c>
      <c r="BN222">
        <f>AY222/(BA222+AY222/BF222)</f>
        <v>0</v>
      </c>
      <c r="BO222" t="s">
        <v>429</v>
      </c>
      <c r="BP222">
        <v>0</v>
      </c>
      <c r="BQ222">
        <f>IF(BP222&lt;&gt;0, BP222, BN222)</f>
        <v>0</v>
      </c>
      <c r="BR222">
        <f>1-BQ222/BF222</f>
        <v>0</v>
      </c>
      <c r="BS222">
        <f>(BF222-BE222)/(BF222-BQ222)</f>
        <v>0</v>
      </c>
      <c r="BT222">
        <f>(AZ222-BF222)/(AZ222-BQ222)</f>
        <v>0</v>
      </c>
      <c r="BU222">
        <f>(BF222-BE222)/(BF222-AY222)</f>
        <v>0</v>
      </c>
      <c r="BV222">
        <f>(AZ222-BF222)/(AZ222-AY222)</f>
        <v>0</v>
      </c>
      <c r="BW222">
        <f>(BS222*BQ222/BE222)</f>
        <v>0</v>
      </c>
      <c r="BX222">
        <f>(1-BW222)</f>
        <v>0</v>
      </c>
      <c r="DG222">
        <f>$B$13*EF222+$C$13*EG222+$F$13*ER222*(1-EU222)</f>
        <v>0</v>
      </c>
      <c r="DH222">
        <f>DG222*DI222</f>
        <v>0</v>
      </c>
      <c r="DI222">
        <f>($B$13*$D$11+$C$13*$D$11+$F$13*((FE222+EW222)/MAX(FE222+EW222+FF222, 0.1)*$I$11+FF222/MAX(FE222+EW222+FF222, 0.1)*$J$11))/($B$13+$C$13+$F$13)</f>
        <v>0</v>
      </c>
      <c r="DJ222">
        <f>($B$13*$K$11+$C$13*$K$11+$F$13*((FE222+EW222)/MAX(FE222+EW222+FF222, 0.1)*$P$11+FF222/MAX(FE222+EW222+FF222, 0.1)*$Q$11))/($B$13+$C$13+$F$13)</f>
        <v>0</v>
      </c>
      <c r="DK222">
        <v>1.65</v>
      </c>
      <c r="DL222">
        <v>0.5</v>
      </c>
      <c r="DM222" t="s">
        <v>430</v>
      </c>
      <c r="DN222">
        <v>2</v>
      </c>
      <c r="DO222" t="b">
        <v>1</v>
      </c>
      <c r="DP222">
        <v>1686165770.332142</v>
      </c>
      <c r="DQ222">
        <v>1269.868928571429</v>
      </c>
      <c r="DR222">
        <v>1310.5925</v>
      </c>
      <c r="DS222">
        <v>19.18451428571429</v>
      </c>
      <c r="DT222">
        <v>18.11763928571429</v>
      </c>
      <c r="DU222">
        <v>1271.938571428571</v>
      </c>
      <c r="DV222">
        <v>19.60383214285714</v>
      </c>
      <c r="DW222">
        <v>499.9662857142857</v>
      </c>
      <c r="DX222">
        <v>90.21542857142857</v>
      </c>
      <c r="DY222">
        <v>0.09987824999999999</v>
      </c>
      <c r="DZ222">
        <v>26.963375</v>
      </c>
      <c r="EA222">
        <v>27.99358214285714</v>
      </c>
      <c r="EB222">
        <v>999.9000000000002</v>
      </c>
      <c r="EC222">
        <v>0</v>
      </c>
      <c r="ED222">
        <v>0</v>
      </c>
      <c r="EE222">
        <v>9994.598571428573</v>
      </c>
      <c r="EF222">
        <v>0</v>
      </c>
      <c r="EG222">
        <v>523.3173928571429</v>
      </c>
      <c r="EH222">
        <v>-40.72338928571429</v>
      </c>
      <c r="EI222">
        <v>1294.708928571429</v>
      </c>
      <c r="EJ222">
        <v>1334.775357142857</v>
      </c>
      <c r="EK222">
        <v>1.066868928571429</v>
      </c>
      <c r="EL222">
        <v>1310.5925</v>
      </c>
      <c r="EM222">
        <v>18.11763928571429</v>
      </c>
      <c r="EN222">
        <v>1.730738928571428</v>
      </c>
      <c r="EO222">
        <v>1.634491071428572</v>
      </c>
      <c r="EP222">
        <v>15.17490714285714</v>
      </c>
      <c r="EQ222">
        <v>14.287875</v>
      </c>
      <c r="ER222">
        <v>1999.971071428572</v>
      </c>
      <c r="ES222">
        <v>0.9799978571428571</v>
      </c>
      <c r="ET222">
        <v>0.02000184285714287</v>
      </c>
      <c r="EU222">
        <v>0</v>
      </c>
      <c r="EV222">
        <v>254.4363928571429</v>
      </c>
      <c r="EW222">
        <v>5.00078</v>
      </c>
      <c r="EX222">
        <v>7179.98</v>
      </c>
      <c r="EY222">
        <v>16379.38214285714</v>
      </c>
      <c r="EZ222">
        <v>42.22967857142856</v>
      </c>
      <c r="FA222">
        <v>43.45049999999998</v>
      </c>
      <c r="FB222">
        <v>42.60689285714284</v>
      </c>
      <c r="FC222">
        <v>42.75410714285712</v>
      </c>
      <c r="FD222">
        <v>42.93057142857141</v>
      </c>
      <c r="FE222">
        <v>1955.071071428572</v>
      </c>
      <c r="FF222">
        <v>39.9</v>
      </c>
      <c r="FG222">
        <v>0</v>
      </c>
      <c r="FH222">
        <v>1686165778.4</v>
      </c>
      <c r="FI222">
        <v>0</v>
      </c>
      <c r="FJ222">
        <v>88.90869730157253</v>
      </c>
      <c r="FK222">
        <v>0.9584581906373331</v>
      </c>
      <c r="FL222">
        <v>-104.8556876049024</v>
      </c>
      <c r="FM222">
        <v>28048.63006113334</v>
      </c>
      <c r="FN222">
        <v>15</v>
      </c>
      <c r="FO222">
        <v>1686237652.1</v>
      </c>
      <c r="FP222" t="s">
        <v>431</v>
      </c>
      <c r="FQ222">
        <v>1686237637.6</v>
      </c>
      <c r="FR222">
        <v>1686237652.1</v>
      </c>
      <c r="FS222">
        <v>1</v>
      </c>
      <c r="FT222">
        <v>0.184</v>
      </c>
      <c r="FU222">
        <v>-0.079</v>
      </c>
      <c r="FV222">
        <v>-1.228</v>
      </c>
      <c r="FW222">
        <v>-0.379</v>
      </c>
      <c r="FX222">
        <v>962</v>
      </c>
      <c r="FY222">
        <v>1</v>
      </c>
      <c r="FZ222">
        <v>0.05</v>
      </c>
      <c r="GA222">
        <v>0.15</v>
      </c>
      <c r="GB222">
        <v>-5.388558970988551</v>
      </c>
      <c r="GC222">
        <v>-0.03122023541296047</v>
      </c>
      <c r="GD222">
        <v>34.48422163491048</v>
      </c>
      <c r="GE222">
        <v>1</v>
      </c>
      <c r="GF222">
        <v>0.968697755506754</v>
      </c>
      <c r="GG222">
        <v>0.003197319735988361</v>
      </c>
      <c r="GH222">
        <v>0.6621096611923638</v>
      </c>
      <c r="GI222">
        <v>1</v>
      </c>
      <c r="GJ222">
        <v>2</v>
      </c>
      <c r="GK222">
        <v>2</v>
      </c>
      <c r="GL222" t="s">
        <v>432</v>
      </c>
      <c r="GM222">
        <v>3.10196</v>
      </c>
      <c r="GN222">
        <v>2.75809</v>
      </c>
      <c r="GO222">
        <v>0.186821</v>
      </c>
      <c r="GP222">
        <v>0.190272</v>
      </c>
      <c r="GQ222">
        <v>0.09304750000000001</v>
      </c>
      <c r="GR222">
        <v>0.0884267</v>
      </c>
      <c r="GS222">
        <v>20791.1</v>
      </c>
      <c r="GT222">
        <v>20365.7</v>
      </c>
      <c r="GU222">
        <v>26127.8</v>
      </c>
      <c r="GV222">
        <v>25507.5</v>
      </c>
      <c r="GW222">
        <v>38045.2</v>
      </c>
      <c r="GX222">
        <v>35234</v>
      </c>
      <c r="GY222">
        <v>45690.7</v>
      </c>
      <c r="GZ222">
        <v>41808.7</v>
      </c>
      <c r="HA222">
        <v>1.84105</v>
      </c>
      <c r="HB222">
        <v>1.7405</v>
      </c>
      <c r="HC222">
        <v>0.0266358</v>
      </c>
      <c r="HD222">
        <v>0</v>
      </c>
      <c r="HE222">
        <v>27.5528</v>
      </c>
      <c r="HF222">
        <v>999.9</v>
      </c>
      <c r="HG222">
        <v>34.7</v>
      </c>
      <c r="HH222">
        <v>41.3</v>
      </c>
      <c r="HI222">
        <v>30.5568</v>
      </c>
      <c r="HJ222">
        <v>62.3476</v>
      </c>
      <c r="HK222">
        <v>27.504</v>
      </c>
      <c r="HL222">
        <v>1</v>
      </c>
      <c r="HM222">
        <v>0.502731</v>
      </c>
      <c r="HN222">
        <v>3.41208</v>
      </c>
      <c r="HO222">
        <v>20.2737</v>
      </c>
      <c r="HP222">
        <v>5.20935</v>
      </c>
      <c r="HQ222">
        <v>11.983</v>
      </c>
      <c r="HR222">
        <v>4.9634</v>
      </c>
      <c r="HS222">
        <v>3.27428</v>
      </c>
      <c r="HT222">
        <v>9999</v>
      </c>
      <c r="HU222">
        <v>9999</v>
      </c>
      <c r="HV222">
        <v>9999</v>
      </c>
      <c r="HW222">
        <v>63.1</v>
      </c>
      <c r="HX222">
        <v>1.86399</v>
      </c>
      <c r="HY222">
        <v>1.8602</v>
      </c>
      <c r="HZ222">
        <v>1.85852</v>
      </c>
      <c r="IA222">
        <v>1.85989</v>
      </c>
      <c r="IB222">
        <v>1.85987</v>
      </c>
      <c r="IC222">
        <v>1.85843</v>
      </c>
      <c r="ID222">
        <v>1.85749</v>
      </c>
      <c r="IE222">
        <v>1.8524</v>
      </c>
      <c r="IF222">
        <v>0</v>
      </c>
      <c r="IG222">
        <v>0</v>
      </c>
      <c r="IH222">
        <v>0</v>
      </c>
      <c r="II222">
        <v>0</v>
      </c>
      <c r="IJ222" t="s">
        <v>433</v>
      </c>
      <c r="IK222" t="s">
        <v>434</v>
      </c>
      <c r="IL222" t="s">
        <v>435</v>
      </c>
      <c r="IM222" t="s">
        <v>435</v>
      </c>
      <c r="IN222" t="s">
        <v>435</v>
      </c>
      <c r="IO222" t="s">
        <v>435</v>
      </c>
      <c r="IP222">
        <v>0</v>
      </c>
      <c r="IQ222">
        <v>100</v>
      </c>
      <c r="IR222">
        <v>100</v>
      </c>
      <c r="IS222">
        <v>-2.09</v>
      </c>
      <c r="IT222">
        <v>-0.4193</v>
      </c>
      <c r="IU222">
        <v>-0.978965299820194</v>
      </c>
      <c r="IV222">
        <v>-0.0009990091014681097</v>
      </c>
      <c r="IW222">
        <v>2.104149348677739E-07</v>
      </c>
      <c r="IX222">
        <v>-7.744919442628664E-11</v>
      </c>
      <c r="IY222">
        <v>-0.2997322961878402</v>
      </c>
      <c r="IZ222">
        <v>-0.02716134682049196</v>
      </c>
      <c r="JA222">
        <v>0.00140419417660109</v>
      </c>
      <c r="JB222">
        <v>-1.682636133130545E-05</v>
      </c>
      <c r="JC222">
        <v>3</v>
      </c>
      <c r="JD222">
        <v>2001</v>
      </c>
      <c r="JE222">
        <v>1</v>
      </c>
      <c r="JF222">
        <v>25</v>
      </c>
      <c r="JG222">
        <v>-1197.7</v>
      </c>
      <c r="JH222">
        <v>-1197.9</v>
      </c>
      <c r="JI222">
        <v>2.93091</v>
      </c>
      <c r="JJ222">
        <v>2.65015</v>
      </c>
      <c r="JK222">
        <v>1.49658</v>
      </c>
      <c r="JL222">
        <v>2.38525</v>
      </c>
      <c r="JM222">
        <v>1.54785</v>
      </c>
      <c r="JN222">
        <v>2.38159</v>
      </c>
      <c r="JO222">
        <v>44.0847</v>
      </c>
      <c r="JP222">
        <v>13.6767</v>
      </c>
      <c r="JQ222">
        <v>18</v>
      </c>
      <c r="JR222">
        <v>497.706</v>
      </c>
      <c r="JS222">
        <v>447.109</v>
      </c>
      <c r="JT222">
        <v>23.6809</v>
      </c>
      <c r="JU222">
        <v>33.3228</v>
      </c>
      <c r="JV222">
        <v>29.9991</v>
      </c>
      <c r="JW222">
        <v>33.4894</v>
      </c>
      <c r="JX222">
        <v>33.4435</v>
      </c>
      <c r="JY222">
        <v>58.8372</v>
      </c>
      <c r="JZ222">
        <v>37.1257</v>
      </c>
      <c r="KA222">
        <v>0</v>
      </c>
      <c r="KB222">
        <v>23.6806</v>
      </c>
      <c r="KC222">
        <v>1353.87</v>
      </c>
      <c r="KD222">
        <v>18.1912</v>
      </c>
      <c r="KE222">
        <v>99.8466</v>
      </c>
      <c r="KF222">
        <v>99.46980000000001</v>
      </c>
    </row>
    <row r="223" spans="1:292">
      <c r="A223">
        <v>203</v>
      </c>
      <c r="B223">
        <v>1686165783.1</v>
      </c>
      <c r="C223">
        <v>5417.599999904633</v>
      </c>
      <c r="D223" t="s">
        <v>840</v>
      </c>
      <c r="E223" t="s">
        <v>841</v>
      </c>
      <c r="F223">
        <v>5</v>
      </c>
      <c r="G223" t="s">
        <v>679</v>
      </c>
      <c r="H223">
        <v>1686165775.6</v>
      </c>
      <c r="I223">
        <f>(J223)/1000</f>
        <v>0</v>
      </c>
      <c r="J223">
        <f>IF(DO223, AM223, AG223)</f>
        <v>0</v>
      </c>
      <c r="K223">
        <f>IF(DO223, AH223, AF223)</f>
        <v>0</v>
      </c>
      <c r="L223">
        <f>DQ223 - IF(AT223&gt;1, K223*DK223*100.0/(AV223*EE223), 0)</f>
        <v>0</v>
      </c>
      <c r="M223">
        <f>((S223-I223/2)*L223-K223)/(S223+I223/2)</f>
        <v>0</v>
      </c>
      <c r="N223">
        <f>M223*(DX223+DY223)/1000.0</f>
        <v>0</v>
      </c>
      <c r="O223">
        <f>(DQ223 - IF(AT223&gt;1, K223*DK223*100.0/(AV223*EE223), 0))*(DX223+DY223)/1000.0</f>
        <v>0</v>
      </c>
      <c r="P223">
        <f>2.0/((1/R223-1/Q223)+SIGN(R223)*SQRT((1/R223-1/Q223)*(1/R223-1/Q223) + 4*DL223/((DL223+1)*(DL223+1))*(2*1/R223*1/Q223-1/Q223*1/Q223)))</f>
        <v>0</v>
      </c>
      <c r="Q223">
        <f>IF(LEFT(DM223,1)&lt;&gt;"0",IF(LEFT(DM223,1)="1",3.0,DN223),$D$5+$E$5*(EE223*DX223/($K$5*1000))+$F$5*(EE223*DX223/($K$5*1000))*MAX(MIN(DK223,$J$5),$I$5)*MAX(MIN(DK223,$J$5),$I$5)+$G$5*MAX(MIN(DK223,$J$5),$I$5)*(EE223*DX223/($K$5*1000))+$H$5*(EE223*DX223/($K$5*1000))*(EE223*DX223/($K$5*1000)))</f>
        <v>0</v>
      </c>
      <c r="R223">
        <f>I223*(1000-(1000*0.61365*exp(17.502*V223/(240.97+V223))/(DX223+DY223)+DS223)/2)/(1000*0.61365*exp(17.502*V223/(240.97+V223))/(DX223+DY223)-DS223)</f>
        <v>0</v>
      </c>
      <c r="S223">
        <f>1/((DL223+1)/(P223/1.6)+1/(Q223/1.37)) + DL223/((DL223+1)/(P223/1.6) + DL223/(Q223/1.37))</f>
        <v>0</v>
      </c>
      <c r="T223">
        <f>(DG223*DJ223)</f>
        <v>0</v>
      </c>
      <c r="U223">
        <f>(DZ223+(T223+2*0.95*5.67E-8*(((DZ223+$B$9)+273)^4-(DZ223+273)^4)-44100*I223)/(1.84*29.3*Q223+8*0.95*5.67E-8*(DZ223+273)^3))</f>
        <v>0</v>
      </c>
      <c r="V223">
        <f>($C$9*EA223+$D$9*EB223+$E$9*U223)</f>
        <v>0</v>
      </c>
      <c r="W223">
        <f>0.61365*exp(17.502*V223/(240.97+V223))</f>
        <v>0</v>
      </c>
      <c r="X223">
        <f>(Y223/Z223*100)</f>
        <v>0</v>
      </c>
      <c r="Y223">
        <f>DS223*(DX223+DY223)/1000</f>
        <v>0</v>
      </c>
      <c r="Z223">
        <f>0.61365*exp(17.502*DZ223/(240.97+DZ223))</f>
        <v>0</v>
      </c>
      <c r="AA223">
        <f>(W223-DS223*(DX223+DY223)/1000)</f>
        <v>0</v>
      </c>
      <c r="AB223">
        <f>(-I223*44100)</f>
        <v>0</v>
      </c>
      <c r="AC223">
        <f>2*29.3*Q223*0.92*(DZ223-V223)</f>
        <v>0</v>
      </c>
      <c r="AD223">
        <f>2*0.95*5.67E-8*(((DZ223+$B$9)+273)^4-(V223+273)^4)</f>
        <v>0</v>
      </c>
      <c r="AE223">
        <f>T223+AD223+AB223+AC223</f>
        <v>0</v>
      </c>
      <c r="AF223">
        <f>DW223*AT223*(DR223-DQ223*(1000-AT223*DT223)/(1000-AT223*DS223))/(100*DK223)</f>
        <v>0</v>
      </c>
      <c r="AG223">
        <f>1000*DW223*AT223*(DS223-DT223)/(100*DK223*(1000-AT223*DS223))</f>
        <v>0</v>
      </c>
      <c r="AH223">
        <f>(AI223 - AJ223 - DX223*1E3/(8.314*(DZ223+273.15)) * AL223/DW223 * AK223) * DW223/(100*DK223) * (1000 - DT223)/1000</f>
        <v>0</v>
      </c>
      <c r="AI223">
        <v>1368.24074248935</v>
      </c>
      <c r="AJ223">
        <v>1337.125272727273</v>
      </c>
      <c r="AK223">
        <v>3.47351060868809</v>
      </c>
      <c r="AL223">
        <v>66.69682277142016</v>
      </c>
      <c r="AM223">
        <f>(AO223 - AN223 + DX223*1E3/(8.314*(DZ223+273.15)) * AQ223/DW223 * AP223) * DW223/(100*DK223) * 1000/(1000 - AO223)</f>
        <v>0</v>
      </c>
      <c r="AN223">
        <v>18.1233195877618</v>
      </c>
      <c r="AO223">
        <v>19.18491454545455</v>
      </c>
      <c r="AP223">
        <v>-1.688381430198259E-05</v>
      </c>
      <c r="AQ223">
        <v>103.8665153416574</v>
      </c>
      <c r="AR223">
        <v>0</v>
      </c>
      <c r="AS223">
        <v>0</v>
      </c>
      <c r="AT223">
        <f>IF(AR223*$H$15&gt;=AV223,1.0,(AV223/(AV223-AR223*$H$15)))</f>
        <v>0</v>
      </c>
      <c r="AU223">
        <f>(AT223-1)*100</f>
        <v>0</v>
      </c>
      <c r="AV223">
        <f>MAX(0,($B$15+$C$15*EE223)/(1+$D$15*EE223)*DX223/(DZ223+273)*$E$15)</f>
        <v>0</v>
      </c>
      <c r="AW223" t="s">
        <v>429</v>
      </c>
      <c r="AX223" t="s">
        <v>429</v>
      </c>
      <c r="AY223">
        <v>0</v>
      </c>
      <c r="AZ223">
        <v>0</v>
      </c>
      <c r="BA223">
        <f>1-AY223/AZ223</f>
        <v>0</v>
      </c>
      <c r="BB223">
        <v>0</v>
      </c>
      <c r="BC223" t="s">
        <v>429</v>
      </c>
      <c r="BD223" t="s">
        <v>429</v>
      </c>
      <c r="BE223">
        <v>0</v>
      </c>
      <c r="BF223">
        <v>0</v>
      </c>
      <c r="BG223">
        <f>1-BE223/BF223</f>
        <v>0</v>
      </c>
      <c r="BH223">
        <v>0.5</v>
      </c>
      <c r="BI223">
        <f>DH223</f>
        <v>0</v>
      </c>
      <c r="BJ223">
        <f>K223</f>
        <v>0</v>
      </c>
      <c r="BK223">
        <f>BG223*BH223*BI223</f>
        <v>0</v>
      </c>
      <c r="BL223">
        <f>(BJ223-BB223)/BI223</f>
        <v>0</v>
      </c>
      <c r="BM223">
        <f>(AZ223-BF223)/BF223</f>
        <v>0</v>
      </c>
      <c r="BN223">
        <f>AY223/(BA223+AY223/BF223)</f>
        <v>0</v>
      </c>
      <c r="BO223" t="s">
        <v>429</v>
      </c>
      <c r="BP223">
        <v>0</v>
      </c>
      <c r="BQ223">
        <f>IF(BP223&lt;&gt;0, BP223, BN223)</f>
        <v>0</v>
      </c>
      <c r="BR223">
        <f>1-BQ223/BF223</f>
        <v>0</v>
      </c>
      <c r="BS223">
        <f>(BF223-BE223)/(BF223-BQ223)</f>
        <v>0</v>
      </c>
      <c r="BT223">
        <f>(AZ223-BF223)/(AZ223-BQ223)</f>
        <v>0</v>
      </c>
      <c r="BU223">
        <f>(BF223-BE223)/(BF223-AY223)</f>
        <v>0</v>
      </c>
      <c r="BV223">
        <f>(AZ223-BF223)/(AZ223-AY223)</f>
        <v>0</v>
      </c>
      <c r="BW223">
        <f>(BS223*BQ223/BE223)</f>
        <v>0</v>
      </c>
      <c r="BX223">
        <f>(1-BW223)</f>
        <v>0</v>
      </c>
      <c r="DG223">
        <f>$B$13*EF223+$C$13*EG223+$F$13*ER223*(1-EU223)</f>
        <v>0</v>
      </c>
      <c r="DH223">
        <f>DG223*DI223</f>
        <v>0</v>
      </c>
      <c r="DI223">
        <f>($B$13*$D$11+$C$13*$D$11+$F$13*((FE223+EW223)/MAX(FE223+EW223+FF223, 0.1)*$I$11+FF223/MAX(FE223+EW223+FF223, 0.1)*$J$11))/($B$13+$C$13+$F$13)</f>
        <v>0</v>
      </c>
      <c r="DJ223">
        <f>($B$13*$K$11+$C$13*$K$11+$F$13*((FE223+EW223)/MAX(FE223+EW223+FF223, 0.1)*$P$11+FF223/MAX(FE223+EW223+FF223, 0.1)*$Q$11))/($B$13+$C$13+$F$13)</f>
        <v>0</v>
      </c>
      <c r="DK223">
        <v>1.65</v>
      </c>
      <c r="DL223">
        <v>0.5</v>
      </c>
      <c r="DM223" t="s">
        <v>430</v>
      </c>
      <c r="DN223">
        <v>2</v>
      </c>
      <c r="DO223" t="b">
        <v>1</v>
      </c>
      <c r="DP223">
        <v>1686165775.6</v>
      </c>
      <c r="DQ223">
        <v>1287.662222222222</v>
      </c>
      <c r="DR223">
        <v>1328.325925925926</v>
      </c>
      <c r="DS223">
        <v>19.18816666666667</v>
      </c>
      <c r="DT223">
        <v>18.12437777777778</v>
      </c>
      <c r="DU223">
        <v>1289.747407407407</v>
      </c>
      <c r="DV223">
        <v>19.60746296296296</v>
      </c>
      <c r="DW223">
        <v>500.0025555555555</v>
      </c>
      <c r="DX223">
        <v>90.21521851851851</v>
      </c>
      <c r="DY223">
        <v>0.09996134814814817</v>
      </c>
      <c r="DZ223">
        <v>26.97250370370371</v>
      </c>
      <c r="EA223">
        <v>27.99495185185185</v>
      </c>
      <c r="EB223">
        <v>999.9000000000001</v>
      </c>
      <c r="EC223">
        <v>0</v>
      </c>
      <c r="ED223">
        <v>0</v>
      </c>
      <c r="EE223">
        <v>9997.848518518518</v>
      </c>
      <c r="EF223">
        <v>0</v>
      </c>
      <c r="EG223">
        <v>520.3168888888888</v>
      </c>
      <c r="EH223">
        <v>-40.66301851851852</v>
      </c>
      <c r="EI223">
        <v>1312.855555555555</v>
      </c>
      <c r="EJ223">
        <v>1352.845925925926</v>
      </c>
      <c r="EK223">
        <v>1.06379037037037</v>
      </c>
      <c r="EL223">
        <v>1328.325925925926</v>
      </c>
      <c r="EM223">
        <v>18.12437777777778</v>
      </c>
      <c r="EN223">
        <v>1.731064814814815</v>
      </c>
      <c r="EO223">
        <v>1.635094444444444</v>
      </c>
      <c r="EP223">
        <v>15.17783333333334</v>
      </c>
      <c r="EQ223">
        <v>14.29358148148148</v>
      </c>
      <c r="ER223">
        <v>1999.98962962963</v>
      </c>
      <c r="ES223">
        <v>0.9799978888888889</v>
      </c>
      <c r="ET223">
        <v>0.02000181481481482</v>
      </c>
      <c r="EU223">
        <v>0</v>
      </c>
      <c r="EV223">
        <v>254.2919259259259</v>
      </c>
      <c r="EW223">
        <v>5.00078</v>
      </c>
      <c r="EX223">
        <v>7173.437777777777</v>
      </c>
      <c r="EY223">
        <v>16379.54444444445</v>
      </c>
      <c r="EZ223">
        <v>42.21051851851852</v>
      </c>
      <c r="FA223">
        <v>43.44166666666665</v>
      </c>
      <c r="FB223">
        <v>42.59014814814815</v>
      </c>
      <c r="FC223">
        <v>42.73807407407407</v>
      </c>
      <c r="FD223">
        <v>42.94648148148148</v>
      </c>
      <c r="FE223">
        <v>1955.089259259259</v>
      </c>
      <c r="FF223">
        <v>39.9</v>
      </c>
      <c r="FG223">
        <v>0</v>
      </c>
      <c r="FH223">
        <v>1686165783.2</v>
      </c>
      <c r="FI223">
        <v>0</v>
      </c>
      <c r="FJ223">
        <v>88.97013016463583</v>
      </c>
      <c r="FK223">
        <v>0.9588772202465508</v>
      </c>
      <c r="FL223">
        <v>-104.9200474208178</v>
      </c>
      <c r="FM223">
        <v>28040.86122983909</v>
      </c>
      <c r="FN223">
        <v>15</v>
      </c>
      <c r="FO223">
        <v>1686237652.1</v>
      </c>
      <c r="FP223" t="s">
        <v>431</v>
      </c>
      <c r="FQ223">
        <v>1686237637.6</v>
      </c>
      <c r="FR223">
        <v>1686237652.1</v>
      </c>
      <c r="FS223">
        <v>1</v>
      </c>
      <c r="FT223">
        <v>0.184</v>
      </c>
      <c r="FU223">
        <v>-0.079</v>
      </c>
      <c r="FV223">
        <v>-1.228</v>
      </c>
      <c r="FW223">
        <v>-0.379</v>
      </c>
      <c r="FX223">
        <v>962</v>
      </c>
      <c r="FY223">
        <v>1</v>
      </c>
      <c r="FZ223">
        <v>0.05</v>
      </c>
      <c r="GA223">
        <v>0.15</v>
      </c>
      <c r="GB223">
        <v>-5.402221923321799</v>
      </c>
      <c r="GC223">
        <v>-0.03141629201571752</v>
      </c>
      <c r="GD223">
        <v>34.48455155750705</v>
      </c>
      <c r="GE223">
        <v>1</v>
      </c>
      <c r="GF223">
        <v>0.9687348655351725</v>
      </c>
      <c r="GG223">
        <v>0.003195843881700629</v>
      </c>
      <c r="GH223">
        <v>0.6619843250492332</v>
      </c>
      <c r="GI223">
        <v>1</v>
      </c>
      <c r="GJ223">
        <v>2</v>
      </c>
      <c r="GK223">
        <v>2</v>
      </c>
      <c r="GL223" t="s">
        <v>432</v>
      </c>
      <c r="GM223">
        <v>3.10203</v>
      </c>
      <c r="GN223">
        <v>2.75819</v>
      </c>
      <c r="GO223">
        <v>0.188312</v>
      </c>
      <c r="GP223">
        <v>0.191726</v>
      </c>
      <c r="GQ223">
        <v>0.093026</v>
      </c>
      <c r="GR223">
        <v>0.0884228</v>
      </c>
      <c r="GS223">
        <v>20753.3</v>
      </c>
      <c r="GT223">
        <v>20329.5</v>
      </c>
      <c r="GU223">
        <v>26128.3</v>
      </c>
      <c r="GV223">
        <v>25508.1</v>
      </c>
      <c r="GW223">
        <v>38046.9</v>
      </c>
      <c r="GX223">
        <v>35235.1</v>
      </c>
      <c r="GY223">
        <v>45691.4</v>
      </c>
      <c r="GZ223">
        <v>41809.6</v>
      </c>
      <c r="HA223">
        <v>1.84127</v>
      </c>
      <c r="HB223">
        <v>1.74067</v>
      </c>
      <c r="HC223">
        <v>0.0272617</v>
      </c>
      <c r="HD223">
        <v>0</v>
      </c>
      <c r="HE223">
        <v>27.5499</v>
      </c>
      <c r="HF223">
        <v>999.9</v>
      </c>
      <c r="HG223">
        <v>34.7</v>
      </c>
      <c r="HH223">
        <v>41.3</v>
      </c>
      <c r="HI223">
        <v>30.5584</v>
      </c>
      <c r="HJ223">
        <v>62.1776</v>
      </c>
      <c r="HK223">
        <v>27.7364</v>
      </c>
      <c r="HL223">
        <v>1</v>
      </c>
      <c r="HM223">
        <v>0.501502</v>
      </c>
      <c r="HN223">
        <v>3.40435</v>
      </c>
      <c r="HO223">
        <v>20.2743</v>
      </c>
      <c r="HP223">
        <v>5.20995</v>
      </c>
      <c r="HQ223">
        <v>11.9824</v>
      </c>
      <c r="HR223">
        <v>4.96345</v>
      </c>
      <c r="HS223">
        <v>3.27443</v>
      </c>
      <c r="HT223">
        <v>9999</v>
      </c>
      <c r="HU223">
        <v>9999</v>
      </c>
      <c r="HV223">
        <v>9999</v>
      </c>
      <c r="HW223">
        <v>63.1</v>
      </c>
      <c r="HX223">
        <v>1.86398</v>
      </c>
      <c r="HY223">
        <v>1.8602</v>
      </c>
      <c r="HZ223">
        <v>1.85852</v>
      </c>
      <c r="IA223">
        <v>1.85989</v>
      </c>
      <c r="IB223">
        <v>1.85986</v>
      </c>
      <c r="IC223">
        <v>1.85843</v>
      </c>
      <c r="ID223">
        <v>1.85749</v>
      </c>
      <c r="IE223">
        <v>1.85242</v>
      </c>
      <c r="IF223">
        <v>0</v>
      </c>
      <c r="IG223">
        <v>0</v>
      </c>
      <c r="IH223">
        <v>0</v>
      </c>
      <c r="II223">
        <v>0</v>
      </c>
      <c r="IJ223" t="s">
        <v>433</v>
      </c>
      <c r="IK223" t="s">
        <v>434</v>
      </c>
      <c r="IL223" t="s">
        <v>435</v>
      </c>
      <c r="IM223" t="s">
        <v>435</v>
      </c>
      <c r="IN223" t="s">
        <v>435</v>
      </c>
      <c r="IO223" t="s">
        <v>435</v>
      </c>
      <c r="IP223">
        <v>0</v>
      </c>
      <c r="IQ223">
        <v>100</v>
      </c>
      <c r="IR223">
        <v>100</v>
      </c>
      <c r="IS223">
        <v>-2.11</v>
      </c>
      <c r="IT223">
        <v>-0.4193</v>
      </c>
      <c r="IU223">
        <v>-0.978965299820194</v>
      </c>
      <c r="IV223">
        <v>-0.0009990091014681097</v>
      </c>
      <c r="IW223">
        <v>2.104149348677739E-07</v>
      </c>
      <c r="IX223">
        <v>-7.744919442628664E-11</v>
      </c>
      <c r="IY223">
        <v>-0.2997322961878402</v>
      </c>
      <c r="IZ223">
        <v>-0.02716134682049196</v>
      </c>
      <c r="JA223">
        <v>0.00140419417660109</v>
      </c>
      <c r="JB223">
        <v>-1.682636133130545E-05</v>
      </c>
      <c r="JC223">
        <v>3</v>
      </c>
      <c r="JD223">
        <v>2001</v>
      </c>
      <c r="JE223">
        <v>1</v>
      </c>
      <c r="JF223">
        <v>25</v>
      </c>
      <c r="JG223">
        <v>-1197.6</v>
      </c>
      <c r="JH223">
        <v>-1197.8</v>
      </c>
      <c r="JI223">
        <v>2.95288</v>
      </c>
      <c r="JJ223">
        <v>2.63306</v>
      </c>
      <c r="JK223">
        <v>1.49658</v>
      </c>
      <c r="JL223">
        <v>2.38525</v>
      </c>
      <c r="JM223">
        <v>1.54785</v>
      </c>
      <c r="JN223">
        <v>2.44629</v>
      </c>
      <c r="JO223">
        <v>44.0847</v>
      </c>
      <c r="JP223">
        <v>13.6855</v>
      </c>
      <c r="JQ223">
        <v>18</v>
      </c>
      <c r="JR223">
        <v>497.767</v>
      </c>
      <c r="JS223">
        <v>447.144</v>
      </c>
      <c r="JT223">
        <v>23.6828</v>
      </c>
      <c r="JU223">
        <v>33.3082</v>
      </c>
      <c r="JV223">
        <v>29.9989</v>
      </c>
      <c r="JW223">
        <v>33.4785</v>
      </c>
      <c r="JX223">
        <v>33.4327</v>
      </c>
      <c r="JY223">
        <v>59.4168</v>
      </c>
      <c r="JZ223">
        <v>37.1257</v>
      </c>
      <c r="KA223">
        <v>0</v>
      </c>
      <c r="KB223">
        <v>23.6858</v>
      </c>
      <c r="KC223">
        <v>1374.24</v>
      </c>
      <c r="KD223">
        <v>18.2072</v>
      </c>
      <c r="KE223">
        <v>99.84829999999999</v>
      </c>
      <c r="KF223">
        <v>99.47199999999999</v>
      </c>
    </row>
    <row r="224" spans="1:292">
      <c r="A224">
        <v>204</v>
      </c>
      <c r="B224">
        <v>1686165788.1</v>
      </c>
      <c r="C224">
        <v>5422.599999904633</v>
      </c>
      <c r="D224" t="s">
        <v>842</v>
      </c>
      <c r="E224" t="s">
        <v>843</v>
      </c>
      <c r="F224">
        <v>5</v>
      </c>
      <c r="G224" t="s">
        <v>679</v>
      </c>
      <c r="H224">
        <v>1686165780.314285</v>
      </c>
      <c r="I224">
        <f>(J224)/1000</f>
        <v>0</v>
      </c>
      <c r="J224">
        <f>IF(DO224, AM224, AG224)</f>
        <v>0</v>
      </c>
      <c r="K224">
        <f>IF(DO224, AH224, AF224)</f>
        <v>0</v>
      </c>
      <c r="L224">
        <f>DQ224 - IF(AT224&gt;1, K224*DK224*100.0/(AV224*EE224), 0)</f>
        <v>0</v>
      </c>
      <c r="M224">
        <f>((S224-I224/2)*L224-K224)/(S224+I224/2)</f>
        <v>0</v>
      </c>
      <c r="N224">
        <f>M224*(DX224+DY224)/1000.0</f>
        <v>0</v>
      </c>
      <c r="O224">
        <f>(DQ224 - IF(AT224&gt;1, K224*DK224*100.0/(AV224*EE224), 0))*(DX224+DY224)/1000.0</f>
        <v>0</v>
      </c>
      <c r="P224">
        <f>2.0/((1/R224-1/Q224)+SIGN(R224)*SQRT((1/R224-1/Q224)*(1/R224-1/Q224) + 4*DL224/((DL224+1)*(DL224+1))*(2*1/R224*1/Q224-1/Q224*1/Q224)))</f>
        <v>0</v>
      </c>
      <c r="Q224">
        <f>IF(LEFT(DM224,1)&lt;&gt;"0",IF(LEFT(DM224,1)="1",3.0,DN224),$D$5+$E$5*(EE224*DX224/($K$5*1000))+$F$5*(EE224*DX224/($K$5*1000))*MAX(MIN(DK224,$J$5),$I$5)*MAX(MIN(DK224,$J$5),$I$5)+$G$5*MAX(MIN(DK224,$J$5),$I$5)*(EE224*DX224/($K$5*1000))+$H$5*(EE224*DX224/($K$5*1000))*(EE224*DX224/($K$5*1000)))</f>
        <v>0</v>
      </c>
      <c r="R224">
        <f>I224*(1000-(1000*0.61365*exp(17.502*V224/(240.97+V224))/(DX224+DY224)+DS224)/2)/(1000*0.61365*exp(17.502*V224/(240.97+V224))/(DX224+DY224)-DS224)</f>
        <v>0</v>
      </c>
      <c r="S224">
        <f>1/((DL224+1)/(P224/1.6)+1/(Q224/1.37)) + DL224/((DL224+1)/(P224/1.6) + DL224/(Q224/1.37))</f>
        <v>0</v>
      </c>
      <c r="T224">
        <f>(DG224*DJ224)</f>
        <v>0</v>
      </c>
      <c r="U224">
        <f>(DZ224+(T224+2*0.95*5.67E-8*(((DZ224+$B$9)+273)^4-(DZ224+273)^4)-44100*I224)/(1.84*29.3*Q224+8*0.95*5.67E-8*(DZ224+273)^3))</f>
        <v>0</v>
      </c>
      <c r="V224">
        <f>($C$9*EA224+$D$9*EB224+$E$9*U224)</f>
        <v>0</v>
      </c>
      <c r="W224">
        <f>0.61365*exp(17.502*V224/(240.97+V224))</f>
        <v>0</v>
      </c>
      <c r="X224">
        <f>(Y224/Z224*100)</f>
        <v>0</v>
      </c>
      <c r="Y224">
        <f>DS224*(DX224+DY224)/1000</f>
        <v>0</v>
      </c>
      <c r="Z224">
        <f>0.61365*exp(17.502*DZ224/(240.97+DZ224))</f>
        <v>0</v>
      </c>
      <c r="AA224">
        <f>(W224-DS224*(DX224+DY224)/1000)</f>
        <v>0</v>
      </c>
      <c r="AB224">
        <f>(-I224*44100)</f>
        <v>0</v>
      </c>
      <c r="AC224">
        <f>2*29.3*Q224*0.92*(DZ224-V224)</f>
        <v>0</v>
      </c>
      <c r="AD224">
        <f>2*0.95*5.67E-8*(((DZ224+$B$9)+273)^4-(V224+273)^4)</f>
        <v>0</v>
      </c>
      <c r="AE224">
        <f>T224+AD224+AB224+AC224</f>
        <v>0</v>
      </c>
      <c r="AF224">
        <f>DW224*AT224*(DR224-DQ224*(1000-AT224*DT224)/(1000-AT224*DS224))/(100*DK224)</f>
        <v>0</v>
      </c>
      <c r="AG224">
        <f>1000*DW224*AT224*(DS224-DT224)/(100*DK224*(1000-AT224*DS224))</f>
        <v>0</v>
      </c>
      <c r="AH224">
        <f>(AI224 - AJ224 - DX224*1E3/(8.314*(DZ224+273.15)) * AL224/DW224 * AK224) * DW224/(100*DK224) * (1000 - DT224)/1000</f>
        <v>0</v>
      </c>
      <c r="AI224">
        <v>1384.432224850796</v>
      </c>
      <c r="AJ224">
        <v>1353.904242424242</v>
      </c>
      <c r="AK224">
        <v>3.326817493451936</v>
      </c>
      <c r="AL224">
        <v>66.69682277142016</v>
      </c>
      <c r="AM224">
        <f>(AO224 - AN224 + DX224*1E3/(8.314*(DZ224+273.15)) * AQ224/DW224 * AP224) * DW224/(100*DK224) * 1000/(1000 - AO224)</f>
        <v>0</v>
      </c>
      <c r="AN224">
        <v>18.12085369430441</v>
      </c>
      <c r="AO224">
        <v>19.17731696969697</v>
      </c>
      <c r="AP224">
        <v>-2.166577310488E-05</v>
      </c>
      <c r="AQ224">
        <v>103.8665153416574</v>
      </c>
      <c r="AR224">
        <v>0</v>
      </c>
      <c r="AS224">
        <v>0</v>
      </c>
      <c r="AT224">
        <f>IF(AR224*$H$15&gt;=AV224,1.0,(AV224/(AV224-AR224*$H$15)))</f>
        <v>0</v>
      </c>
      <c r="AU224">
        <f>(AT224-1)*100</f>
        <v>0</v>
      </c>
      <c r="AV224">
        <f>MAX(0,($B$15+$C$15*EE224)/(1+$D$15*EE224)*DX224/(DZ224+273)*$E$15)</f>
        <v>0</v>
      </c>
      <c r="AW224" t="s">
        <v>429</v>
      </c>
      <c r="AX224" t="s">
        <v>429</v>
      </c>
      <c r="AY224">
        <v>0</v>
      </c>
      <c r="AZ224">
        <v>0</v>
      </c>
      <c r="BA224">
        <f>1-AY224/AZ224</f>
        <v>0</v>
      </c>
      <c r="BB224">
        <v>0</v>
      </c>
      <c r="BC224" t="s">
        <v>429</v>
      </c>
      <c r="BD224" t="s">
        <v>429</v>
      </c>
      <c r="BE224">
        <v>0</v>
      </c>
      <c r="BF224">
        <v>0</v>
      </c>
      <c r="BG224">
        <f>1-BE224/BF224</f>
        <v>0</v>
      </c>
      <c r="BH224">
        <v>0.5</v>
      </c>
      <c r="BI224">
        <f>DH224</f>
        <v>0</v>
      </c>
      <c r="BJ224">
        <f>K224</f>
        <v>0</v>
      </c>
      <c r="BK224">
        <f>BG224*BH224*BI224</f>
        <v>0</v>
      </c>
      <c r="BL224">
        <f>(BJ224-BB224)/BI224</f>
        <v>0</v>
      </c>
      <c r="BM224">
        <f>(AZ224-BF224)/BF224</f>
        <v>0</v>
      </c>
      <c r="BN224">
        <f>AY224/(BA224+AY224/BF224)</f>
        <v>0</v>
      </c>
      <c r="BO224" t="s">
        <v>429</v>
      </c>
      <c r="BP224">
        <v>0</v>
      </c>
      <c r="BQ224">
        <f>IF(BP224&lt;&gt;0, BP224, BN224)</f>
        <v>0</v>
      </c>
      <c r="BR224">
        <f>1-BQ224/BF224</f>
        <v>0</v>
      </c>
      <c r="BS224">
        <f>(BF224-BE224)/(BF224-BQ224)</f>
        <v>0</v>
      </c>
      <c r="BT224">
        <f>(AZ224-BF224)/(AZ224-BQ224)</f>
        <v>0</v>
      </c>
      <c r="BU224">
        <f>(BF224-BE224)/(BF224-AY224)</f>
        <v>0</v>
      </c>
      <c r="BV224">
        <f>(AZ224-BF224)/(AZ224-AY224)</f>
        <v>0</v>
      </c>
      <c r="BW224">
        <f>(BS224*BQ224/BE224)</f>
        <v>0</v>
      </c>
      <c r="BX224">
        <f>(1-BW224)</f>
        <v>0</v>
      </c>
      <c r="DG224">
        <f>$B$13*EF224+$C$13*EG224+$F$13*ER224*(1-EU224)</f>
        <v>0</v>
      </c>
      <c r="DH224">
        <f>DG224*DI224</f>
        <v>0</v>
      </c>
      <c r="DI224">
        <f>($B$13*$D$11+$C$13*$D$11+$F$13*((FE224+EW224)/MAX(FE224+EW224+FF224, 0.1)*$I$11+FF224/MAX(FE224+EW224+FF224, 0.1)*$J$11))/($B$13+$C$13+$F$13)</f>
        <v>0</v>
      </c>
      <c r="DJ224">
        <f>($B$13*$K$11+$C$13*$K$11+$F$13*((FE224+EW224)/MAX(FE224+EW224+FF224, 0.1)*$P$11+FF224/MAX(FE224+EW224+FF224, 0.1)*$Q$11))/($B$13+$C$13+$F$13)</f>
        <v>0</v>
      </c>
      <c r="DK224">
        <v>1.65</v>
      </c>
      <c r="DL224">
        <v>0.5</v>
      </c>
      <c r="DM224" t="s">
        <v>430</v>
      </c>
      <c r="DN224">
        <v>2</v>
      </c>
      <c r="DO224" t="b">
        <v>1</v>
      </c>
      <c r="DP224">
        <v>1686165780.314285</v>
      </c>
      <c r="DQ224">
        <v>1303.594285714286</v>
      </c>
      <c r="DR224">
        <v>1344.109642857143</v>
      </c>
      <c r="DS224">
        <v>19.18629285714286</v>
      </c>
      <c r="DT224">
        <v>18.123725</v>
      </c>
      <c r="DU224">
        <v>1305.692857142857</v>
      </c>
      <c r="DV224">
        <v>19.60560357142857</v>
      </c>
      <c r="DW224">
        <v>500.0021428571429</v>
      </c>
      <c r="DX224">
        <v>90.21473571428571</v>
      </c>
      <c r="DY224">
        <v>0.09997960714285715</v>
      </c>
      <c r="DZ224">
        <v>26.97845714285714</v>
      </c>
      <c r="EA224">
        <v>27.99778214285714</v>
      </c>
      <c r="EB224">
        <v>999.9000000000002</v>
      </c>
      <c r="EC224">
        <v>0</v>
      </c>
      <c r="ED224">
        <v>0</v>
      </c>
      <c r="EE224">
        <v>9997.436071428572</v>
      </c>
      <c r="EF224">
        <v>0</v>
      </c>
      <c r="EG224">
        <v>517.883</v>
      </c>
      <c r="EH224">
        <v>-40.51540714285714</v>
      </c>
      <c r="EI224">
        <v>1329.095357142857</v>
      </c>
      <c r="EJ224">
        <v>1368.920357142857</v>
      </c>
      <c r="EK224">
        <v>1.062560357142857</v>
      </c>
      <c r="EL224">
        <v>1344.109642857143</v>
      </c>
      <c r="EM224">
        <v>18.123725</v>
      </c>
      <c r="EN224">
        <v>1.730886071428572</v>
      </c>
      <c r="EO224">
        <v>1.635027142857143</v>
      </c>
      <c r="EP224">
        <v>15.17622857142857</v>
      </c>
      <c r="EQ224">
        <v>14.29295357142857</v>
      </c>
      <c r="ER224">
        <v>1999.978214285714</v>
      </c>
      <c r="ES224">
        <v>0.97999775</v>
      </c>
      <c r="ET224">
        <v>0.02000195714285715</v>
      </c>
      <c r="EU224">
        <v>0</v>
      </c>
      <c r="EV224">
        <v>254.1375357142858</v>
      </c>
      <c r="EW224">
        <v>5.00078</v>
      </c>
      <c r="EX224">
        <v>7167.673928571429</v>
      </c>
      <c r="EY224">
        <v>16379.45357142857</v>
      </c>
      <c r="EZ224">
        <v>42.20075000000001</v>
      </c>
      <c r="FA224">
        <v>43.42149999999999</v>
      </c>
      <c r="FB224">
        <v>42.59360714285715</v>
      </c>
      <c r="FC224">
        <v>42.72289285714284</v>
      </c>
      <c r="FD224">
        <v>42.93046428571427</v>
      </c>
      <c r="FE224">
        <v>1955.0775</v>
      </c>
      <c r="FF224">
        <v>39.9</v>
      </c>
      <c r="FG224">
        <v>0</v>
      </c>
      <c r="FH224">
        <v>1686165788.6</v>
      </c>
      <c r="FI224">
        <v>0</v>
      </c>
      <c r="FJ224">
        <v>89.03918859188322</v>
      </c>
      <c r="FK224">
        <v>0.9593473547243005</v>
      </c>
      <c r="FL224">
        <v>-104.9923192860847</v>
      </c>
      <c r="FM224">
        <v>28032.12599432849</v>
      </c>
      <c r="FN224">
        <v>15</v>
      </c>
      <c r="FO224">
        <v>1686237652.1</v>
      </c>
      <c r="FP224" t="s">
        <v>431</v>
      </c>
      <c r="FQ224">
        <v>1686237637.6</v>
      </c>
      <c r="FR224">
        <v>1686237652.1</v>
      </c>
      <c r="FS224">
        <v>1</v>
      </c>
      <c r="FT224">
        <v>0.184</v>
      </c>
      <c r="FU224">
        <v>-0.079</v>
      </c>
      <c r="FV224">
        <v>-1.228</v>
      </c>
      <c r="FW224">
        <v>-0.379</v>
      </c>
      <c r="FX224">
        <v>962</v>
      </c>
      <c r="FY224">
        <v>1</v>
      </c>
      <c r="FZ224">
        <v>0.05</v>
      </c>
      <c r="GA224">
        <v>0.15</v>
      </c>
      <c r="GB224">
        <v>-5.414306716622536</v>
      </c>
      <c r="GC224">
        <v>-0.03158930510675993</v>
      </c>
      <c r="GD224">
        <v>34.48463881091509</v>
      </c>
      <c r="GE224">
        <v>1</v>
      </c>
      <c r="GF224">
        <v>0.9687669001780091</v>
      </c>
      <c r="GG224">
        <v>0.003194494621658082</v>
      </c>
      <c r="GH224">
        <v>0.6618713929317214</v>
      </c>
      <c r="GI224">
        <v>1</v>
      </c>
      <c r="GJ224">
        <v>2</v>
      </c>
      <c r="GK224">
        <v>2</v>
      </c>
      <c r="GL224" t="s">
        <v>432</v>
      </c>
      <c r="GM224">
        <v>3.1021</v>
      </c>
      <c r="GN224">
        <v>2.75817</v>
      </c>
      <c r="GO224">
        <v>0.189743</v>
      </c>
      <c r="GP224">
        <v>0.193093</v>
      </c>
      <c r="GQ224">
        <v>0.0930049</v>
      </c>
      <c r="GR224">
        <v>0.0884577</v>
      </c>
      <c r="GS224">
        <v>20717.1</v>
      </c>
      <c r="GT224">
        <v>20295.5</v>
      </c>
      <c r="GU224">
        <v>26128.8</v>
      </c>
      <c r="GV224">
        <v>25508.5</v>
      </c>
      <c r="GW224">
        <v>38048.7</v>
      </c>
      <c r="GX224">
        <v>35234.4</v>
      </c>
      <c r="GY224">
        <v>45692.4</v>
      </c>
      <c r="GZ224">
        <v>41810.2</v>
      </c>
      <c r="HA224">
        <v>1.84147</v>
      </c>
      <c r="HB224">
        <v>1.74085</v>
      </c>
      <c r="HC224">
        <v>0.0284687</v>
      </c>
      <c r="HD224">
        <v>0</v>
      </c>
      <c r="HE224">
        <v>27.5464</v>
      </c>
      <c r="HF224">
        <v>999.9</v>
      </c>
      <c r="HG224">
        <v>34.7</v>
      </c>
      <c r="HH224">
        <v>41.3</v>
      </c>
      <c r="HI224">
        <v>30.5575</v>
      </c>
      <c r="HJ224">
        <v>61.9776</v>
      </c>
      <c r="HK224">
        <v>27.4599</v>
      </c>
      <c r="HL224">
        <v>1</v>
      </c>
      <c r="HM224">
        <v>0.500188</v>
      </c>
      <c r="HN224">
        <v>3.40378</v>
      </c>
      <c r="HO224">
        <v>20.2741</v>
      </c>
      <c r="HP224">
        <v>5.20965</v>
      </c>
      <c r="HQ224">
        <v>11.9828</v>
      </c>
      <c r="HR224">
        <v>4.9633</v>
      </c>
      <c r="HS224">
        <v>3.27423</v>
      </c>
      <c r="HT224">
        <v>9999</v>
      </c>
      <c r="HU224">
        <v>9999</v>
      </c>
      <c r="HV224">
        <v>9999</v>
      </c>
      <c r="HW224">
        <v>63.1</v>
      </c>
      <c r="HX224">
        <v>1.86399</v>
      </c>
      <c r="HY224">
        <v>1.8602</v>
      </c>
      <c r="HZ224">
        <v>1.85852</v>
      </c>
      <c r="IA224">
        <v>1.85989</v>
      </c>
      <c r="IB224">
        <v>1.85984</v>
      </c>
      <c r="IC224">
        <v>1.85843</v>
      </c>
      <c r="ID224">
        <v>1.85749</v>
      </c>
      <c r="IE224">
        <v>1.85242</v>
      </c>
      <c r="IF224">
        <v>0</v>
      </c>
      <c r="IG224">
        <v>0</v>
      </c>
      <c r="IH224">
        <v>0</v>
      </c>
      <c r="II224">
        <v>0</v>
      </c>
      <c r="IJ224" t="s">
        <v>433</v>
      </c>
      <c r="IK224" t="s">
        <v>434</v>
      </c>
      <c r="IL224" t="s">
        <v>435</v>
      </c>
      <c r="IM224" t="s">
        <v>435</v>
      </c>
      <c r="IN224" t="s">
        <v>435</v>
      </c>
      <c r="IO224" t="s">
        <v>435</v>
      </c>
      <c r="IP224">
        <v>0</v>
      </c>
      <c r="IQ224">
        <v>100</v>
      </c>
      <c r="IR224">
        <v>100</v>
      </c>
      <c r="IS224">
        <v>-2.12</v>
      </c>
      <c r="IT224">
        <v>-0.4194</v>
      </c>
      <c r="IU224">
        <v>-0.978965299820194</v>
      </c>
      <c r="IV224">
        <v>-0.0009990091014681097</v>
      </c>
      <c r="IW224">
        <v>2.104149348677739E-07</v>
      </c>
      <c r="IX224">
        <v>-7.744919442628664E-11</v>
      </c>
      <c r="IY224">
        <v>-0.2997322961878402</v>
      </c>
      <c r="IZ224">
        <v>-0.02716134682049196</v>
      </c>
      <c r="JA224">
        <v>0.00140419417660109</v>
      </c>
      <c r="JB224">
        <v>-1.682636133130545E-05</v>
      </c>
      <c r="JC224">
        <v>3</v>
      </c>
      <c r="JD224">
        <v>2001</v>
      </c>
      <c r="JE224">
        <v>1</v>
      </c>
      <c r="JF224">
        <v>25</v>
      </c>
      <c r="JG224">
        <v>-1197.5</v>
      </c>
      <c r="JH224">
        <v>-1197.7</v>
      </c>
      <c r="JI224">
        <v>2.98706</v>
      </c>
      <c r="JJ224">
        <v>2.64526</v>
      </c>
      <c r="JK224">
        <v>1.49658</v>
      </c>
      <c r="JL224">
        <v>2.38525</v>
      </c>
      <c r="JM224">
        <v>1.54785</v>
      </c>
      <c r="JN224">
        <v>2.38647</v>
      </c>
      <c r="JO224">
        <v>44.0847</v>
      </c>
      <c r="JP224">
        <v>13.668</v>
      </c>
      <c r="JQ224">
        <v>18</v>
      </c>
      <c r="JR224">
        <v>497.808</v>
      </c>
      <c r="JS224">
        <v>447.185</v>
      </c>
      <c r="JT224">
        <v>23.6861</v>
      </c>
      <c r="JU224">
        <v>33.2962</v>
      </c>
      <c r="JV224">
        <v>29.9989</v>
      </c>
      <c r="JW224">
        <v>33.4673</v>
      </c>
      <c r="JX224">
        <v>33.4228</v>
      </c>
      <c r="JY224">
        <v>59.9734</v>
      </c>
      <c r="JZ224">
        <v>36.8397</v>
      </c>
      <c r="KA224">
        <v>0</v>
      </c>
      <c r="KB224">
        <v>23.6861</v>
      </c>
      <c r="KC224">
        <v>1387.64</v>
      </c>
      <c r="KD224">
        <v>18.2239</v>
      </c>
      <c r="KE224">
        <v>99.85039999999999</v>
      </c>
      <c r="KF224">
        <v>99.4734</v>
      </c>
    </row>
    <row r="225" spans="1:292">
      <c r="A225">
        <v>205</v>
      </c>
      <c r="B225">
        <v>1686165792.6</v>
      </c>
      <c r="C225">
        <v>5427.099999904633</v>
      </c>
      <c r="D225" t="s">
        <v>844</v>
      </c>
      <c r="E225" t="s">
        <v>845</v>
      </c>
      <c r="F225">
        <v>5</v>
      </c>
      <c r="G225" t="s">
        <v>679</v>
      </c>
      <c r="H225">
        <v>1686165784.760714</v>
      </c>
      <c r="I225">
        <f>(J225)/1000</f>
        <v>0</v>
      </c>
      <c r="J225">
        <f>IF(DO225, AM225, AG225)</f>
        <v>0</v>
      </c>
      <c r="K225">
        <f>IF(DO225, AH225, AF225)</f>
        <v>0</v>
      </c>
      <c r="L225">
        <f>DQ225 - IF(AT225&gt;1, K225*DK225*100.0/(AV225*EE225), 0)</f>
        <v>0</v>
      </c>
      <c r="M225">
        <f>((S225-I225/2)*L225-K225)/(S225+I225/2)</f>
        <v>0</v>
      </c>
      <c r="N225">
        <f>M225*(DX225+DY225)/1000.0</f>
        <v>0</v>
      </c>
      <c r="O225">
        <f>(DQ225 - IF(AT225&gt;1, K225*DK225*100.0/(AV225*EE225), 0))*(DX225+DY225)/1000.0</f>
        <v>0</v>
      </c>
      <c r="P225">
        <f>2.0/((1/R225-1/Q225)+SIGN(R225)*SQRT((1/R225-1/Q225)*(1/R225-1/Q225) + 4*DL225/((DL225+1)*(DL225+1))*(2*1/R225*1/Q225-1/Q225*1/Q225)))</f>
        <v>0</v>
      </c>
      <c r="Q225">
        <f>IF(LEFT(DM225,1)&lt;&gt;"0",IF(LEFT(DM225,1)="1",3.0,DN225),$D$5+$E$5*(EE225*DX225/($K$5*1000))+$F$5*(EE225*DX225/($K$5*1000))*MAX(MIN(DK225,$J$5),$I$5)*MAX(MIN(DK225,$J$5),$I$5)+$G$5*MAX(MIN(DK225,$J$5),$I$5)*(EE225*DX225/($K$5*1000))+$H$5*(EE225*DX225/($K$5*1000))*(EE225*DX225/($K$5*1000)))</f>
        <v>0</v>
      </c>
      <c r="R225">
        <f>I225*(1000-(1000*0.61365*exp(17.502*V225/(240.97+V225))/(DX225+DY225)+DS225)/2)/(1000*0.61365*exp(17.502*V225/(240.97+V225))/(DX225+DY225)-DS225)</f>
        <v>0</v>
      </c>
      <c r="S225">
        <f>1/((DL225+1)/(P225/1.6)+1/(Q225/1.37)) + DL225/((DL225+1)/(P225/1.6) + DL225/(Q225/1.37))</f>
        <v>0</v>
      </c>
      <c r="T225">
        <f>(DG225*DJ225)</f>
        <v>0</v>
      </c>
      <c r="U225">
        <f>(DZ225+(T225+2*0.95*5.67E-8*(((DZ225+$B$9)+273)^4-(DZ225+273)^4)-44100*I225)/(1.84*29.3*Q225+8*0.95*5.67E-8*(DZ225+273)^3))</f>
        <v>0</v>
      </c>
      <c r="V225">
        <f>($C$9*EA225+$D$9*EB225+$E$9*U225)</f>
        <v>0</v>
      </c>
      <c r="W225">
        <f>0.61365*exp(17.502*V225/(240.97+V225))</f>
        <v>0</v>
      </c>
      <c r="X225">
        <f>(Y225/Z225*100)</f>
        <v>0</v>
      </c>
      <c r="Y225">
        <f>DS225*(DX225+DY225)/1000</f>
        <v>0</v>
      </c>
      <c r="Z225">
        <f>0.61365*exp(17.502*DZ225/(240.97+DZ225))</f>
        <v>0</v>
      </c>
      <c r="AA225">
        <f>(W225-DS225*(DX225+DY225)/1000)</f>
        <v>0</v>
      </c>
      <c r="AB225">
        <f>(-I225*44100)</f>
        <v>0</v>
      </c>
      <c r="AC225">
        <f>2*29.3*Q225*0.92*(DZ225-V225)</f>
        <v>0</v>
      </c>
      <c r="AD225">
        <f>2*0.95*5.67E-8*(((DZ225+$B$9)+273)^4-(V225+273)^4)</f>
        <v>0</v>
      </c>
      <c r="AE225">
        <f>T225+AD225+AB225+AC225</f>
        <v>0</v>
      </c>
      <c r="AF225">
        <f>DW225*AT225*(DR225-DQ225*(1000-AT225*DT225)/(1000-AT225*DS225))/(100*DK225)</f>
        <v>0</v>
      </c>
      <c r="AG225">
        <f>1000*DW225*AT225*(DS225-DT225)/(100*DK225*(1000-AT225*DS225))</f>
        <v>0</v>
      </c>
      <c r="AH225">
        <f>(AI225 - AJ225 - DX225*1E3/(8.314*(DZ225+273.15)) * AL225/DW225 * AK225) * DW225/(100*DK225) * (1000 - DT225)/1000</f>
        <v>0</v>
      </c>
      <c r="AI225">
        <v>1400.283004001398</v>
      </c>
      <c r="AJ225">
        <v>1369.04309090909</v>
      </c>
      <c r="AK225">
        <v>3.375638805032564</v>
      </c>
      <c r="AL225">
        <v>66.69682277142016</v>
      </c>
      <c r="AM225">
        <f>(AO225 - AN225 + DX225*1E3/(8.314*(DZ225+273.15)) * AQ225/DW225 * AP225) * DW225/(100*DK225) * 1000/(1000 - AO225)</f>
        <v>0</v>
      </c>
      <c r="AN225">
        <v>18.15658760337467</v>
      </c>
      <c r="AO225">
        <v>19.1770709090909</v>
      </c>
      <c r="AP225">
        <v>-4.238168624138514E-06</v>
      </c>
      <c r="AQ225">
        <v>103.8665153416574</v>
      </c>
      <c r="AR225">
        <v>0</v>
      </c>
      <c r="AS225">
        <v>0</v>
      </c>
      <c r="AT225">
        <f>IF(AR225*$H$15&gt;=AV225,1.0,(AV225/(AV225-AR225*$H$15)))</f>
        <v>0</v>
      </c>
      <c r="AU225">
        <f>(AT225-1)*100</f>
        <v>0</v>
      </c>
      <c r="AV225">
        <f>MAX(0,($B$15+$C$15*EE225)/(1+$D$15*EE225)*DX225/(DZ225+273)*$E$15)</f>
        <v>0</v>
      </c>
      <c r="AW225" t="s">
        <v>429</v>
      </c>
      <c r="AX225" t="s">
        <v>429</v>
      </c>
      <c r="AY225">
        <v>0</v>
      </c>
      <c r="AZ225">
        <v>0</v>
      </c>
      <c r="BA225">
        <f>1-AY225/AZ225</f>
        <v>0</v>
      </c>
      <c r="BB225">
        <v>0</v>
      </c>
      <c r="BC225" t="s">
        <v>429</v>
      </c>
      <c r="BD225" t="s">
        <v>429</v>
      </c>
      <c r="BE225">
        <v>0</v>
      </c>
      <c r="BF225">
        <v>0</v>
      </c>
      <c r="BG225">
        <f>1-BE225/BF225</f>
        <v>0</v>
      </c>
      <c r="BH225">
        <v>0.5</v>
      </c>
      <c r="BI225">
        <f>DH225</f>
        <v>0</v>
      </c>
      <c r="BJ225">
        <f>K225</f>
        <v>0</v>
      </c>
      <c r="BK225">
        <f>BG225*BH225*BI225</f>
        <v>0</v>
      </c>
      <c r="BL225">
        <f>(BJ225-BB225)/BI225</f>
        <v>0</v>
      </c>
      <c r="BM225">
        <f>(AZ225-BF225)/BF225</f>
        <v>0</v>
      </c>
      <c r="BN225">
        <f>AY225/(BA225+AY225/BF225)</f>
        <v>0</v>
      </c>
      <c r="BO225" t="s">
        <v>429</v>
      </c>
      <c r="BP225">
        <v>0</v>
      </c>
      <c r="BQ225">
        <f>IF(BP225&lt;&gt;0, BP225, BN225)</f>
        <v>0</v>
      </c>
      <c r="BR225">
        <f>1-BQ225/BF225</f>
        <v>0</v>
      </c>
      <c r="BS225">
        <f>(BF225-BE225)/(BF225-BQ225)</f>
        <v>0</v>
      </c>
      <c r="BT225">
        <f>(AZ225-BF225)/(AZ225-BQ225)</f>
        <v>0</v>
      </c>
      <c r="BU225">
        <f>(BF225-BE225)/(BF225-AY225)</f>
        <v>0</v>
      </c>
      <c r="BV225">
        <f>(AZ225-BF225)/(AZ225-AY225)</f>
        <v>0</v>
      </c>
      <c r="BW225">
        <f>(BS225*BQ225/BE225)</f>
        <v>0</v>
      </c>
      <c r="BX225">
        <f>(1-BW225)</f>
        <v>0</v>
      </c>
      <c r="DG225">
        <f>$B$13*EF225+$C$13*EG225+$F$13*ER225*(1-EU225)</f>
        <v>0</v>
      </c>
      <c r="DH225">
        <f>DG225*DI225</f>
        <v>0</v>
      </c>
      <c r="DI225">
        <f>($B$13*$D$11+$C$13*$D$11+$F$13*((FE225+EW225)/MAX(FE225+EW225+FF225, 0.1)*$I$11+FF225/MAX(FE225+EW225+FF225, 0.1)*$J$11))/($B$13+$C$13+$F$13)</f>
        <v>0</v>
      </c>
      <c r="DJ225">
        <f>($B$13*$K$11+$C$13*$K$11+$F$13*((FE225+EW225)/MAX(FE225+EW225+FF225, 0.1)*$P$11+FF225/MAX(FE225+EW225+FF225, 0.1)*$Q$11))/($B$13+$C$13+$F$13)</f>
        <v>0</v>
      </c>
      <c r="DK225">
        <v>1.65</v>
      </c>
      <c r="DL225">
        <v>0.5</v>
      </c>
      <c r="DM225" t="s">
        <v>430</v>
      </c>
      <c r="DN225">
        <v>2</v>
      </c>
      <c r="DO225" t="b">
        <v>1</v>
      </c>
      <c r="DP225">
        <v>1686165784.760714</v>
      </c>
      <c r="DQ225">
        <v>1318.487142857143</v>
      </c>
      <c r="DR225">
        <v>1358.843214285714</v>
      </c>
      <c r="DS225">
        <v>19.18198214285714</v>
      </c>
      <c r="DT225">
        <v>18.13275357142857</v>
      </c>
      <c r="DU225">
        <v>1320.598214285714</v>
      </c>
      <c r="DV225">
        <v>19.601325</v>
      </c>
      <c r="DW225">
        <v>500.0173571428572</v>
      </c>
      <c r="DX225">
        <v>90.21463571428571</v>
      </c>
      <c r="DY225">
        <v>0.1000172357142857</v>
      </c>
      <c r="DZ225">
        <v>26.98364642857143</v>
      </c>
      <c r="EA225">
        <v>28.00298214285714</v>
      </c>
      <c r="EB225">
        <v>999.9000000000002</v>
      </c>
      <c r="EC225">
        <v>0</v>
      </c>
      <c r="ED225">
        <v>0</v>
      </c>
      <c r="EE225">
        <v>10001.87642857143</v>
      </c>
      <c r="EF225">
        <v>0</v>
      </c>
      <c r="EG225">
        <v>515.6640714285713</v>
      </c>
      <c r="EH225">
        <v>-40.35621428571429</v>
      </c>
      <c r="EI225">
        <v>1344.273928571429</v>
      </c>
      <c r="EJ225">
        <v>1383.938928571429</v>
      </c>
      <c r="EK225">
        <v>1.049223214285714</v>
      </c>
      <c r="EL225">
        <v>1358.843214285714</v>
      </c>
      <c r="EM225">
        <v>18.13275357142857</v>
      </c>
      <c r="EN225">
        <v>1.730495357142857</v>
      </c>
      <c r="EO225">
        <v>1.635839285714286</v>
      </c>
      <c r="EP225">
        <v>15.17271428571429</v>
      </c>
      <c r="EQ225">
        <v>14.30061428571429</v>
      </c>
      <c r="ER225">
        <v>1999.995357142858</v>
      </c>
      <c r="ES225">
        <v>0.9799978571428571</v>
      </c>
      <c r="ET225">
        <v>0.02000185357142857</v>
      </c>
      <c r="EU225">
        <v>0</v>
      </c>
      <c r="EV225">
        <v>254.0808214285715</v>
      </c>
      <c r="EW225">
        <v>5.00078</v>
      </c>
      <c r="EX225">
        <v>7163.372857142856</v>
      </c>
      <c r="EY225">
        <v>16379.59285714286</v>
      </c>
      <c r="EZ225">
        <v>42.18960714285714</v>
      </c>
      <c r="FA225">
        <v>43.406</v>
      </c>
      <c r="FB225">
        <v>42.5980357142857</v>
      </c>
      <c r="FC225">
        <v>42.70067857142857</v>
      </c>
      <c r="FD225">
        <v>42.91264285714285</v>
      </c>
      <c r="FE225">
        <v>1955.092857142857</v>
      </c>
      <c r="FF225">
        <v>39.9</v>
      </c>
      <c r="FG225">
        <v>0</v>
      </c>
      <c r="FH225">
        <v>1686165792.8</v>
      </c>
      <c r="FI225">
        <v>0</v>
      </c>
      <c r="FJ225">
        <v>89.09287102890603</v>
      </c>
      <c r="FK225">
        <v>0.9597122511808818</v>
      </c>
      <c r="FL225">
        <v>-105.0484407021481</v>
      </c>
      <c r="FM225">
        <v>28025.33495324845</v>
      </c>
      <c r="FN225">
        <v>15</v>
      </c>
      <c r="FO225">
        <v>1686237652.1</v>
      </c>
      <c r="FP225" t="s">
        <v>431</v>
      </c>
      <c r="FQ225">
        <v>1686237637.6</v>
      </c>
      <c r="FR225">
        <v>1686237652.1</v>
      </c>
      <c r="FS225">
        <v>1</v>
      </c>
      <c r="FT225">
        <v>0.184</v>
      </c>
      <c r="FU225">
        <v>-0.079</v>
      </c>
      <c r="FV225">
        <v>-1.228</v>
      </c>
      <c r="FW225">
        <v>-0.379</v>
      </c>
      <c r="FX225">
        <v>962</v>
      </c>
      <c r="FY225">
        <v>1</v>
      </c>
      <c r="FZ225">
        <v>0.05</v>
      </c>
      <c r="GA225">
        <v>0.15</v>
      </c>
      <c r="GB225">
        <v>-5.429102946525444</v>
      </c>
      <c r="GC225">
        <v>-0.03180107077792198</v>
      </c>
      <c r="GD225">
        <v>34.48477668851936</v>
      </c>
      <c r="GE225">
        <v>1</v>
      </c>
      <c r="GF225">
        <v>0.9687936767360263</v>
      </c>
      <c r="GG225">
        <v>0.003192650386164364</v>
      </c>
      <c r="GH225">
        <v>0.6617320969717826</v>
      </c>
      <c r="GI225">
        <v>1</v>
      </c>
      <c r="GJ225">
        <v>2</v>
      </c>
      <c r="GK225">
        <v>2</v>
      </c>
      <c r="GL225" t="s">
        <v>432</v>
      </c>
      <c r="GM225">
        <v>3.102</v>
      </c>
      <c r="GN225">
        <v>2.7582</v>
      </c>
      <c r="GO225">
        <v>0.191037</v>
      </c>
      <c r="GP225">
        <v>0.194373</v>
      </c>
      <c r="GQ225">
        <v>0.0930092</v>
      </c>
      <c r="GR225">
        <v>0.08859549999999999</v>
      </c>
      <c r="GS225">
        <v>20684.4</v>
      </c>
      <c r="GT225">
        <v>20263.6</v>
      </c>
      <c r="GU225">
        <v>26129.2</v>
      </c>
      <c r="GV225">
        <v>25508.8</v>
      </c>
      <c r="GW225">
        <v>38049.4</v>
      </c>
      <c r="GX225">
        <v>35229.6</v>
      </c>
      <c r="GY225">
        <v>45693.2</v>
      </c>
      <c r="GZ225">
        <v>41810.7</v>
      </c>
      <c r="HA225">
        <v>1.84123</v>
      </c>
      <c r="HB225">
        <v>1.74123</v>
      </c>
      <c r="HC225">
        <v>0.0286847</v>
      </c>
      <c r="HD225">
        <v>0</v>
      </c>
      <c r="HE225">
        <v>27.5438</v>
      </c>
      <c r="HF225">
        <v>999.9</v>
      </c>
      <c r="HG225">
        <v>34.7</v>
      </c>
      <c r="HH225">
        <v>41.3</v>
      </c>
      <c r="HI225">
        <v>30.5546</v>
      </c>
      <c r="HJ225">
        <v>62.3576</v>
      </c>
      <c r="HK225">
        <v>27.4359</v>
      </c>
      <c r="HL225">
        <v>1</v>
      </c>
      <c r="HM225">
        <v>0.499627</v>
      </c>
      <c r="HN225">
        <v>4.01387</v>
      </c>
      <c r="HO225">
        <v>20.2577</v>
      </c>
      <c r="HP225">
        <v>5.2104</v>
      </c>
      <c r="HQ225">
        <v>11.9845</v>
      </c>
      <c r="HR225">
        <v>4.9633</v>
      </c>
      <c r="HS225">
        <v>3.27438</v>
      </c>
      <c r="HT225">
        <v>9999</v>
      </c>
      <c r="HU225">
        <v>9999</v>
      </c>
      <c r="HV225">
        <v>9999</v>
      </c>
      <c r="HW225">
        <v>63.1</v>
      </c>
      <c r="HX225">
        <v>1.86398</v>
      </c>
      <c r="HY225">
        <v>1.8602</v>
      </c>
      <c r="HZ225">
        <v>1.85852</v>
      </c>
      <c r="IA225">
        <v>1.85989</v>
      </c>
      <c r="IB225">
        <v>1.85985</v>
      </c>
      <c r="IC225">
        <v>1.85843</v>
      </c>
      <c r="ID225">
        <v>1.85747</v>
      </c>
      <c r="IE225">
        <v>1.85241</v>
      </c>
      <c r="IF225">
        <v>0</v>
      </c>
      <c r="IG225">
        <v>0</v>
      </c>
      <c r="IH225">
        <v>0</v>
      </c>
      <c r="II225">
        <v>0</v>
      </c>
      <c r="IJ225" t="s">
        <v>433</v>
      </c>
      <c r="IK225" t="s">
        <v>434</v>
      </c>
      <c r="IL225" t="s">
        <v>435</v>
      </c>
      <c r="IM225" t="s">
        <v>435</v>
      </c>
      <c r="IN225" t="s">
        <v>435</v>
      </c>
      <c r="IO225" t="s">
        <v>435</v>
      </c>
      <c r="IP225">
        <v>0</v>
      </c>
      <c r="IQ225">
        <v>100</v>
      </c>
      <c r="IR225">
        <v>100</v>
      </c>
      <c r="IS225">
        <v>-2.13</v>
      </c>
      <c r="IT225">
        <v>-0.4193</v>
      </c>
      <c r="IU225">
        <v>-0.978965299820194</v>
      </c>
      <c r="IV225">
        <v>-0.0009990091014681097</v>
      </c>
      <c r="IW225">
        <v>2.104149348677739E-07</v>
      </c>
      <c r="IX225">
        <v>-7.744919442628664E-11</v>
      </c>
      <c r="IY225">
        <v>-0.2997322961878402</v>
      </c>
      <c r="IZ225">
        <v>-0.02716134682049196</v>
      </c>
      <c r="JA225">
        <v>0.00140419417660109</v>
      </c>
      <c r="JB225">
        <v>-1.682636133130545E-05</v>
      </c>
      <c r="JC225">
        <v>3</v>
      </c>
      <c r="JD225">
        <v>2001</v>
      </c>
      <c r="JE225">
        <v>1</v>
      </c>
      <c r="JF225">
        <v>25</v>
      </c>
      <c r="JG225">
        <v>-1197.4</v>
      </c>
      <c r="JH225">
        <v>-1197.7</v>
      </c>
      <c r="JI225">
        <v>3.01147</v>
      </c>
      <c r="JJ225">
        <v>2.64404</v>
      </c>
      <c r="JK225">
        <v>1.49658</v>
      </c>
      <c r="JL225">
        <v>2.38525</v>
      </c>
      <c r="JM225">
        <v>1.54907</v>
      </c>
      <c r="JN225">
        <v>2.34863</v>
      </c>
      <c r="JO225">
        <v>44.0847</v>
      </c>
      <c r="JP225">
        <v>13.6329</v>
      </c>
      <c r="JQ225">
        <v>18</v>
      </c>
      <c r="JR225">
        <v>497.589</v>
      </c>
      <c r="JS225">
        <v>447.358</v>
      </c>
      <c r="JT225">
        <v>23.6764</v>
      </c>
      <c r="JU225">
        <v>33.2832</v>
      </c>
      <c r="JV225">
        <v>29.9993</v>
      </c>
      <c r="JW225">
        <v>33.4583</v>
      </c>
      <c r="JX225">
        <v>33.4137</v>
      </c>
      <c r="JY225">
        <v>60.4411</v>
      </c>
      <c r="JZ225">
        <v>36.8397</v>
      </c>
      <c r="KA225">
        <v>0</v>
      </c>
      <c r="KB225">
        <v>23.3602</v>
      </c>
      <c r="KC225">
        <v>1401.13</v>
      </c>
      <c r="KD225">
        <v>18.2354</v>
      </c>
      <c r="KE225">
        <v>99.8522</v>
      </c>
      <c r="KF225">
        <v>99.4747</v>
      </c>
    </row>
    <row r="226" spans="1:292">
      <c r="A226">
        <v>206</v>
      </c>
      <c r="B226">
        <v>1686165798.1</v>
      </c>
      <c r="C226">
        <v>5432.599999904633</v>
      </c>
      <c r="D226" t="s">
        <v>846</v>
      </c>
      <c r="E226" t="s">
        <v>847</v>
      </c>
      <c r="F226">
        <v>5</v>
      </c>
      <c r="G226" t="s">
        <v>679</v>
      </c>
      <c r="H226">
        <v>1686165790.332142</v>
      </c>
      <c r="I226">
        <f>(J226)/1000</f>
        <v>0</v>
      </c>
      <c r="J226">
        <f>IF(DO226, AM226, AG226)</f>
        <v>0</v>
      </c>
      <c r="K226">
        <f>IF(DO226, AH226, AF226)</f>
        <v>0</v>
      </c>
      <c r="L226">
        <f>DQ226 - IF(AT226&gt;1, K226*DK226*100.0/(AV226*EE226), 0)</f>
        <v>0</v>
      </c>
      <c r="M226">
        <f>((S226-I226/2)*L226-K226)/(S226+I226/2)</f>
        <v>0</v>
      </c>
      <c r="N226">
        <f>M226*(DX226+DY226)/1000.0</f>
        <v>0</v>
      </c>
      <c r="O226">
        <f>(DQ226 - IF(AT226&gt;1, K226*DK226*100.0/(AV226*EE226), 0))*(DX226+DY226)/1000.0</f>
        <v>0</v>
      </c>
      <c r="P226">
        <f>2.0/((1/R226-1/Q226)+SIGN(R226)*SQRT((1/R226-1/Q226)*(1/R226-1/Q226) + 4*DL226/((DL226+1)*(DL226+1))*(2*1/R226*1/Q226-1/Q226*1/Q226)))</f>
        <v>0</v>
      </c>
      <c r="Q226">
        <f>IF(LEFT(DM226,1)&lt;&gt;"0",IF(LEFT(DM226,1)="1",3.0,DN226),$D$5+$E$5*(EE226*DX226/($K$5*1000))+$F$5*(EE226*DX226/($K$5*1000))*MAX(MIN(DK226,$J$5),$I$5)*MAX(MIN(DK226,$J$5),$I$5)+$G$5*MAX(MIN(DK226,$J$5),$I$5)*(EE226*DX226/($K$5*1000))+$H$5*(EE226*DX226/($K$5*1000))*(EE226*DX226/($K$5*1000)))</f>
        <v>0</v>
      </c>
      <c r="R226">
        <f>I226*(1000-(1000*0.61365*exp(17.502*V226/(240.97+V226))/(DX226+DY226)+DS226)/2)/(1000*0.61365*exp(17.502*V226/(240.97+V226))/(DX226+DY226)-DS226)</f>
        <v>0</v>
      </c>
      <c r="S226">
        <f>1/((DL226+1)/(P226/1.6)+1/(Q226/1.37)) + DL226/((DL226+1)/(P226/1.6) + DL226/(Q226/1.37))</f>
        <v>0</v>
      </c>
      <c r="T226">
        <f>(DG226*DJ226)</f>
        <v>0</v>
      </c>
      <c r="U226">
        <f>(DZ226+(T226+2*0.95*5.67E-8*(((DZ226+$B$9)+273)^4-(DZ226+273)^4)-44100*I226)/(1.84*29.3*Q226+8*0.95*5.67E-8*(DZ226+273)^3))</f>
        <v>0</v>
      </c>
      <c r="V226">
        <f>($C$9*EA226+$D$9*EB226+$E$9*U226)</f>
        <v>0</v>
      </c>
      <c r="W226">
        <f>0.61365*exp(17.502*V226/(240.97+V226))</f>
        <v>0</v>
      </c>
      <c r="X226">
        <f>(Y226/Z226*100)</f>
        <v>0</v>
      </c>
      <c r="Y226">
        <f>DS226*(DX226+DY226)/1000</f>
        <v>0</v>
      </c>
      <c r="Z226">
        <f>0.61365*exp(17.502*DZ226/(240.97+DZ226))</f>
        <v>0</v>
      </c>
      <c r="AA226">
        <f>(W226-DS226*(DX226+DY226)/1000)</f>
        <v>0</v>
      </c>
      <c r="AB226">
        <f>(-I226*44100)</f>
        <v>0</v>
      </c>
      <c r="AC226">
        <f>2*29.3*Q226*0.92*(DZ226-V226)</f>
        <v>0</v>
      </c>
      <c r="AD226">
        <f>2*0.95*5.67E-8*(((DZ226+$B$9)+273)^4-(V226+273)^4)</f>
        <v>0</v>
      </c>
      <c r="AE226">
        <f>T226+AD226+AB226+AC226</f>
        <v>0</v>
      </c>
      <c r="AF226">
        <f>DW226*AT226*(DR226-DQ226*(1000-AT226*DT226)/(1000-AT226*DS226))/(100*DK226)</f>
        <v>0</v>
      </c>
      <c r="AG226">
        <f>1000*DW226*AT226*(DS226-DT226)/(100*DK226*(1000-AT226*DS226))</f>
        <v>0</v>
      </c>
      <c r="AH226">
        <f>(AI226 - AJ226 - DX226*1E3/(8.314*(DZ226+273.15)) * AL226/DW226 * AK226) * DW226/(100*DK226) * (1000 - DT226)/1000</f>
        <v>0</v>
      </c>
      <c r="AI226">
        <v>1417.985865967169</v>
      </c>
      <c r="AJ226">
        <v>1387.471212121212</v>
      </c>
      <c r="AK226">
        <v>3.335464762598103</v>
      </c>
      <c r="AL226">
        <v>66.69682277142016</v>
      </c>
      <c r="AM226">
        <f>(AO226 - AN226 + DX226*1E3/(8.314*(DZ226+273.15)) * AQ226/DW226 * AP226) * DW226/(100*DK226) * 1000/(1000 - AO226)</f>
        <v>0</v>
      </c>
      <c r="AN226">
        <v>18.17318759629141</v>
      </c>
      <c r="AO226">
        <v>19.18030848484848</v>
      </c>
      <c r="AP226">
        <v>1.023830133688286E-05</v>
      </c>
      <c r="AQ226">
        <v>103.8665153416574</v>
      </c>
      <c r="AR226">
        <v>0</v>
      </c>
      <c r="AS226">
        <v>0</v>
      </c>
      <c r="AT226">
        <f>IF(AR226*$H$15&gt;=AV226,1.0,(AV226/(AV226-AR226*$H$15)))</f>
        <v>0</v>
      </c>
      <c r="AU226">
        <f>(AT226-1)*100</f>
        <v>0</v>
      </c>
      <c r="AV226">
        <f>MAX(0,($B$15+$C$15*EE226)/(1+$D$15*EE226)*DX226/(DZ226+273)*$E$15)</f>
        <v>0</v>
      </c>
      <c r="AW226" t="s">
        <v>429</v>
      </c>
      <c r="AX226" t="s">
        <v>429</v>
      </c>
      <c r="AY226">
        <v>0</v>
      </c>
      <c r="AZ226">
        <v>0</v>
      </c>
      <c r="BA226">
        <f>1-AY226/AZ226</f>
        <v>0</v>
      </c>
      <c r="BB226">
        <v>0</v>
      </c>
      <c r="BC226" t="s">
        <v>429</v>
      </c>
      <c r="BD226" t="s">
        <v>429</v>
      </c>
      <c r="BE226">
        <v>0</v>
      </c>
      <c r="BF226">
        <v>0</v>
      </c>
      <c r="BG226">
        <f>1-BE226/BF226</f>
        <v>0</v>
      </c>
      <c r="BH226">
        <v>0.5</v>
      </c>
      <c r="BI226">
        <f>DH226</f>
        <v>0</v>
      </c>
      <c r="BJ226">
        <f>K226</f>
        <v>0</v>
      </c>
      <c r="BK226">
        <f>BG226*BH226*BI226</f>
        <v>0</v>
      </c>
      <c r="BL226">
        <f>(BJ226-BB226)/BI226</f>
        <v>0</v>
      </c>
      <c r="BM226">
        <f>(AZ226-BF226)/BF226</f>
        <v>0</v>
      </c>
      <c r="BN226">
        <f>AY226/(BA226+AY226/BF226)</f>
        <v>0</v>
      </c>
      <c r="BO226" t="s">
        <v>429</v>
      </c>
      <c r="BP226">
        <v>0</v>
      </c>
      <c r="BQ226">
        <f>IF(BP226&lt;&gt;0, BP226, BN226)</f>
        <v>0</v>
      </c>
      <c r="BR226">
        <f>1-BQ226/BF226</f>
        <v>0</v>
      </c>
      <c r="BS226">
        <f>(BF226-BE226)/(BF226-BQ226)</f>
        <v>0</v>
      </c>
      <c r="BT226">
        <f>(AZ226-BF226)/(AZ226-BQ226)</f>
        <v>0</v>
      </c>
      <c r="BU226">
        <f>(BF226-BE226)/(BF226-AY226)</f>
        <v>0</v>
      </c>
      <c r="BV226">
        <f>(AZ226-BF226)/(AZ226-AY226)</f>
        <v>0</v>
      </c>
      <c r="BW226">
        <f>(BS226*BQ226/BE226)</f>
        <v>0</v>
      </c>
      <c r="BX226">
        <f>(1-BW226)</f>
        <v>0</v>
      </c>
      <c r="DG226">
        <f>$B$13*EF226+$C$13*EG226+$F$13*ER226*(1-EU226)</f>
        <v>0</v>
      </c>
      <c r="DH226">
        <f>DG226*DI226</f>
        <v>0</v>
      </c>
      <c r="DI226">
        <f>($B$13*$D$11+$C$13*$D$11+$F$13*((FE226+EW226)/MAX(FE226+EW226+FF226, 0.1)*$I$11+FF226/MAX(FE226+EW226+FF226, 0.1)*$J$11))/($B$13+$C$13+$F$13)</f>
        <v>0</v>
      </c>
      <c r="DJ226">
        <f>($B$13*$K$11+$C$13*$K$11+$F$13*((FE226+EW226)/MAX(FE226+EW226+FF226, 0.1)*$P$11+FF226/MAX(FE226+EW226+FF226, 0.1)*$Q$11))/($B$13+$C$13+$F$13)</f>
        <v>0</v>
      </c>
      <c r="DK226">
        <v>1.65</v>
      </c>
      <c r="DL226">
        <v>0.5</v>
      </c>
      <c r="DM226" t="s">
        <v>430</v>
      </c>
      <c r="DN226">
        <v>2</v>
      </c>
      <c r="DO226" t="b">
        <v>1</v>
      </c>
      <c r="DP226">
        <v>1686165790.332142</v>
      </c>
      <c r="DQ226">
        <v>1336.973928571429</v>
      </c>
      <c r="DR226">
        <v>1377.004285714286</v>
      </c>
      <c r="DS226">
        <v>19.17946428571429</v>
      </c>
      <c r="DT226">
        <v>18.15021428571429</v>
      </c>
      <c r="DU226">
        <v>1339.099642857143</v>
      </c>
      <c r="DV226">
        <v>19.59883214285714</v>
      </c>
      <c r="DW226">
        <v>500.022107142857</v>
      </c>
      <c r="DX226">
        <v>90.21441428571428</v>
      </c>
      <c r="DY226">
        <v>0.1000331321428571</v>
      </c>
      <c r="DZ226">
        <v>26.98781071428571</v>
      </c>
      <c r="EA226">
        <v>28.01136071428572</v>
      </c>
      <c r="EB226">
        <v>999.9000000000002</v>
      </c>
      <c r="EC226">
        <v>0</v>
      </c>
      <c r="ED226">
        <v>0</v>
      </c>
      <c r="EE226">
        <v>9999.442500000001</v>
      </c>
      <c r="EF226">
        <v>0</v>
      </c>
      <c r="EG226">
        <v>512.9130357142857</v>
      </c>
      <c r="EH226">
        <v>-40.03108571428571</v>
      </c>
      <c r="EI226">
        <v>1363.118214285714</v>
      </c>
      <c r="EJ226">
        <v>1402.460357142857</v>
      </c>
      <c r="EK226">
        <v>1.029241785714286</v>
      </c>
      <c r="EL226">
        <v>1377.004285714286</v>
      </c>
      <c r="EM226">
        <v>18.15021428571429</v>
      </c>
      <c r="EN226">
        <v>1.730263928571429</v>
      </c>
      <c r="EO226">
        <v>1.637411071428571</v>
      </c>
      <c r="EP226">
        <v>15.17063571428572</v>
      </c>
      <c r="EQ226">
        <v>14.31544642857143</v>
      </c>
      <c r="ER226">
        <v>1999.998928571429</v>
      </c>
      <c r="ES226">
        <v>0.9799978571428571</v>
      </c>
      <c r="ET226">
        <v>0.02000185000000001</v>
      </c>
      <c r="EU226">
        <v>0</v>
      </c>
      <c r="EV226">
        <v>253.9203571428572</v>
      </c>
      <c r="EW226">
        <v>5.00078</v>
      </c>
      <c r="EX226">
        <v>7156.971428571429</v>
      </c>
      <c r="EY226">
        <v>16379.62142857143</v>
      </c>
      <c r="EZ226">
        <v>42.17164285714284</v>
      </c>
      <c r="FA226">
        <v>43.37935714285715</v>
      </c>
      <c r="FB226">
        <v>42.58674999999999</v>
      </c>
      <c r="FC226">
        <v>42.69614285714285</v>
      </c>
      <c r="FD226">
        <v>42.88810714285714</v>
      </c>
      <c r="FE226">
        <v>1955.094642857143</v>
      </c>
      <c r="FF226">
        <v>39.9</v>
      </c>
      <c r="FG226">
        <v>0</v>
      </c>
      <c r="FH226">
        <v>1686165798.2</v>
      </c>
      <c r="FI226">
        <v>0</v>
      </c>
      <c r="FJ226">
        <v>89.16171170158405</v>
      </c>
      <c r="FK226">
        <v>0.9601779224849184</v>
      </c>
      <c r="FL226">
        <v>-105.1204780963119</v>
      </c>
      <c r="FM226">
        <v>28016.60768123752</v>
      </c>
      <c r="FN226">
        <v>15</v>
      </c>
      <c r="FO226">
        <v>1686237652.1</v>
      </c>
      <c r="FP226" t="s">
        <v>431</v>
      </c>
      <c r="FQ226">
        <v>1686237637.6</v>
      </c>
      <c r="FR226">
        <v>1686237652.1</v>
      </c>
      <c r="FS226">
        <v>1</v>
      </c>
      <c r="FT226">
        <v>0.184</v>
      </c>
      <c r="FU226">
        <v>-0.079</v>
      </c>
      <c r="FV226">
        <v>-1.228</v>
      </c>
      <c r="FW226">
        <v>-0.379</v>
      </c>
      <c r="FX226">
        <v>962</v>
      </c>
      <c r="FY226">
        <v>1</v>
      </c>
      <c r="FZ226">
        <v>0.05</v>
      </c>
      <c r="GA226">
        <v>0.15</v>
      </c>
      <c r="GB226">
        <v>-5.442395015991078</v>
      </c>
      <c r="GC226">
        <v>-0.03199096474199976</v>
      </c>
      <c r="GD226">
        <v>34.48474720263137</v>
      </c>
      <c r="GE226">
        <v>1</v>
      </c>
      <c r="GF226">
        <v>0.9688087597082035</v>
      </c>
      <c r="GG226">
        <v>0.003190828100661546</v>
      </c>
      <c r="GH226">
        <v>0.6616047380280861</v>
      </c>
      <c r="GI226">
        <v>1</v>
      </c>
      <c r="GJ226">
        <v>2</v>
      </c>
      <c r="GK226">
        <v>2</v>
      </c>
      <c r="GL226" t="s">
        <v>432</v>
      </c>
      <c r="GM226">
        <v>3.10202</v>
      </c>
      <c r="GN226">
        <v>2.758</v>
      </c>
      <c r="GO226">
        <v>0.192583</v>
      </c>
      <c r="GP226">
        <v>0.195919</v>
      </c>
      <c r="GQ226">
        <v>0.09301769999999999</v>
      </c>
      <c r="GR226">
        <v>0.0885947</v>
      </c>
      <c r="GS226">
        <v>20645.3</v>
      </c>
      <c r="GT226">
        <v>20225.1</v>
      </c>
      <c r="GU226">
        <v>26129.7</v>
      </c>
      <c r="GV226">
        <v>25509.2</v>
      </c>
      <c r="GW226">
        <v>38049.9</v>
      </c>
      <c r="GX226">
        <v>35230.2</v>
      </c>
      <c r="GY226">
        <v>45694.1</v>
      </c>
      <c r="GZ226">
        <v>41811.2</v>
      </c>
      <c r="HA226">
        <v>1.8415</v>
      </c>
      <c r="HB226">
        <v>1.74135</v>
      </c>
      <c r="HC226">
        <v>0.0295117</v>
      </c>
      <c r="HD226">
        <v>0</v>
      </c>
      <c r="HE226">
        <v>27.54</v>
      </c>
      <c r="HF226">
        <v>999.9</v>
      </c>
      <c r="HG226">
        <v>34.7</v>
      </c>
      <c r="HH226">
        <v>41.3</v>
      </c>
      <c r="HI226">
        <v>30.5574</v>
      </c>
      <c r="HJ226">
        <v>62.0876</v>
      </c>
      <c r="HK226">
        <v>27.5641</v>
      </c>
      <c r="HL226">
        <v>1</v>
      </c>
      <c r="HM226">
        <v>0.5046929999999999</v>
      </c>
      <c r="HN226">
        <v>4.40499</v>
      </c>
      <c r="HO226">
        <v>20.2497</v>
      </c>
      <c r="HP226">
        <v>5.2101</v>
      </c>
      <c r="HQ226">
        <v>11.9843</v>
      </c>
      <c r="HR226">
        <v>4.9633</v>
      </c>
      <c r="HS226">
        <v>3.27425</v>
      </c>
      <c r="HT226">
        <v>9999</v>
      </c>
      <c r="HU226">
        <v>9999</v>
      </c>
      <c r="HV226">
        <v>9999</v>
      </c>
      <c r="HW226">
        <v>63.1</v>
      </c>
      <c r="HX226">
        <v>1.86397</v>
      </c>
      <c r="HY226">
        <v>1.8602</v>
      </c>
      <c r="HZ226">
        <v>1.85852</v>
      </c>
      <c r="IA226">
        <v>1.85989</v>
      </c>
      <c r="IB226">
        <v>1.85984</v>
      </c>
      <c r="IC226">
        <v>1.85842</v>
      </c>
      <c r="ID226">
        <v>1.85746</v>
      </c>
      <c r="IE226">
        <v>1.85242</v>
      </c>
      <c r="IF226">
        <v>0</v>
      </c>
      <c r="IG226">
        <v>0</v>
      </c>
      <c r="IH226">
        <v>0</v>
      </c>
      <c r="II226">
        <v>0</v>
      </c>
      <c r="IJ226" t="s">
        <v>433</v>
      </c>
      <c r="IK226" t="s">
        <v>434</v>
      </c>
      <c r="IL226" t="s">
        <v>435</v>
      </c>
      <c r="IM226" t="s">
        <v>435</v>
      </c>
      <c r="IN226" t="s">
        <v>435</v>
      </c>
      <c r="IO226" t="s">
        <v>435</v>
      </c>
      <c r="IP226">
        <v>0</v>
      </c>
      <c r="IQ226">
        <v>100</v>
      </c>
      <c r="IR226">
        <v>100</v>
      </c>
      <c r="IS226">
        <v>-2.15</v>
      </c>
      <c r="IT226">
        <v>-0.4194</v>
      </c>
      <c r="IU226">
        <v>-0.978965299820194</v>
      </c>
      <c r="IV226">
        <v>-0.0009990091014681097</v>
      </c>
      <c r="IW226">
        <v>2.104149348677739E-07</v>
      </c>
      <c r="IX226">
        <v>-7.744919442628664E-11</v>
      </c>
      <c r="IY226">
        <v>-0.2997322961878402</v>
      </c>
      <c r="IZ226">
        <v>-0.02716134682049196</v>
      </c>
      <c r="JA226">
        <v>0.00140419417660109</v>
      </c>
      <c r="JB226">
        <v>-1.682636133130545E-05</v>
      </c>
      <c r="JC226">
        <v>3</v>
      </c>
      <c r="JD226">
        <v>2001</v>
      </c>
      <c r="JE226">
        <v>1</v>
      </c>
      <c r="JF226">
        <v>25</v>
      </c>
      <c r="JG226">
        <v>-1197.3</v>
      </c>
      <c r="JH226">
        <v>-1197.6</v>
      </c>
      <c r="JI226">
        <v>3.04565</v>
      </c>
      <c r="JJ226">
        <v>2.63916</v>
      </c>
      <c r="JK226">
        <v>1.49658</v>
      </c>
      <c r="JL226">
        <v>2.38525</v>
      </c>
      <c r="JM226">
        <v>1.54785</v>
      </c>
      <c r="JN226">
        <v>2.39014</v>
      </c>
      <c r="JO226">
        <v>44.0571</v>
      </c>
      <c r="JP226">
        <v>13.6592</v>
      </c>
      <c r="JQ226">
        <v>18</v>
      </c>
      <c r="JR226">
        <v>497.668</v>
      </c>
      <c r="JS226">
        <v>447.356</v>
      </c>
      <c r="JT226">
        <v>23.3998</v>
      </c>
      <c r="JU226">
        <v>33.2684</v>
      </c>
      <c r="JV226">
        <v>30.0023</v>
      </c>
      <c r="JW226">
        <v>33.4457</v>
      </c>
      <c r="JX226">
        <v>33.402</v>
      </c>
      <c r="JY226">
        <v>61.1403</v>
      </c>
      <c r="JZ226">
        <v>36.8397</v>
      </c>
      <c r="KA226">
        <v>0</v>
      </c>
      <c r="KB226">
        <v>23.3455</v>
      </c>
      <c r="KC226">
        <v>1421.8</v>
      </c>
      <c r="KD226">
        <v>18.246</v>
      </c>
      <c r="KE226">
        <v>99.8541</v>
      </c>
      <c r="KF226">
        <v>99.4761</v>
      </c>
    </row>
    <row r="227" spans="1:292">
      <c r="A227">
        <v>207</v>
      </c>
      <c r="B227">
        <v>1686165803.1</v>
      </c>
      <c r="C227">
        <v>5437.599999904633</v>
      </c>
      <c r="D227" t="s">
        <v>848</v>
      </c>
      <c r="E227" t="s">
        <v>849</v>
      </c>
      <c r="F227">
        <v>5</v>
      </c>
      <c r="G227" t="s">
        <v>679</v>
      </c>
      <c r="H227">
        <v>1686165795.618518</v>
      </c>
      <c r="I227">
        <f>(J227)/1000</f>
        <v>0</v>
      </c>
      <c r="J227">
        <f>IF(DO227, AM227, AG227)</f>
        <v>0</v>
      </c>
      <c r="K227">
        <f>IF(DO227, AH227, AF227)</f>
        <v>0</v>
      </c>
      <c r="L227">
        <f>DQ227 - IF(AT227&gt;1, K227*DK227*100.0/(AV227*EE227), 0)</f>
        <v>0</v>
      </c>
      <c r="M227">
        <f>((S227-I227/2)*L227-K227)/(S227+I227/2)</f>
        <v>0</v>
      </c>
      <c r="N227">
        <f>M227*(DX227+DY227)/1000.0</f>
        <v>0</v>
      </c>
      <c r="O227">
        <f>(DQ227 - IF(AT227&gt;1, K227*DK227*100.0/(AV227*EE227), 0))*(DX227+DY227)/1000.0</f>
        <v>0</v>
      </c>
      <c r="P227">
        <f>2.0/((1/R227-1/Q227)+SIGN(R227)*SQRT((1/R227-1/Q227)*(1/R227-1/Q227) + 4*DL227/((DL227+1)*(DL227+1))*(2*1/R227*1/Q227-1/Q227*1/Q227)))</f>
        <v>0</v>
      </c>
      <c r="Q227">
        <f>IF(LEFT(DM227,1)&lt;&gt;"0",IF(LEFT(DM227,1)="1",3.0,DN227),$D$5+$E$5*(EE227*DX227/($K$5*1000))+$F$5*(EE227*DX227/($K$5*1000))*MAX(MIN(DK227,$J$5),$I$5)*MAX(MIN(DK227,$J$5),$I$5)+$G$5*MAX(MIN(DK227,$J$5),$I$5)*(EE227*DX227/($K$5*1000))+$H$5*(EE227*DX227/($K$5*1000))*(EE227*DX227/($K$5*1000)))</f>
        <v>0</v>
      </c>
      <c r="R227">
        <f>I227*(1000-(1000*0.61365*exp(17.502*V227/(240.97+V227))/(DX227+DY227)+DS227)/2)/(1000*0.61365*exp(17.502*V227/(240.97+V227))/(DX227+DY227)-DS227)</f>
        <v>0</v>
      </c>
      <c r="S227">
        <f>1/((DL227+1)/(P227/1.6)+1/(Q227/1.37)) + DL227/((DL227+1)/(P227/1.6) + DL227/(Q227/1.37))</f>
        <v>0</v>
      </c>
      <c r="T227">
        <f>(DG227*DJ227)</f>
        <v>0</v>
      </c>
      <c r="U227">
        <f>(DZ227+(T227+2*0.95*5.67E-8*(((DZ227+$B$9)+273)^4-(DZ227+273)^4)-44100*I227)/(1.84*29.3*Q227+8*0.95*5.67E-8*(DZ227+273)^3))</f>
        <v>0</v>
      </c>
      <c r="V227">
        <f>($C$9*EA227+$D$9*EB227+$E$9*U227)</f>
        <v>0</v>
      </c>
      <c r="W227">
        <f>0.61365*exp(17.502*V227/(240.97+V227))</f>
        <v>0</v>
      </c>
      <c r="X227">
        <f>(Y227/Z227*100)</f>
        <v>0</v>
      </c>
      <c r="Y227">
        <f>DS227*(DX227+DY227)/1000</f>
        <v>0</v>
      </c>
      <c r="Z227">
        <f>0.61365*exp(17.502*DZ227/(240.97+DZ227))</f>
        <v>0</v>
      </c>
      <c r="AA227">
        <f>(W227-DS227*(DX227+DY227)/1000)</f>
        <v>0</v>
      </c>
      <c r="AB227">
        <f>(-I227*44100)</f>
        <v>0</v>
      </c>
      <c r="AC227">
        <f>2*29.3*Q227*0.92*(DZ227-V227)</f>
        <v>0</v>
      </c>
      <c r="AD227">
        <f>2*0.95*5.67E-8*(((DZ227+$B$9)+273)^4-(V227+273)^4)</f>
        <v>0</v>
      </c>
      <c r="AE227">
        <f>T227+AD227+AB227+AC227</f>
        <v>0</v>
      </c>
      <c r="AF227">
        <f>DW227*AT227*(DR227-DQ227*(1000-AT227*DT227)/(1000-AT227*DS227))/(100*DK227)</f>
        <v>0</v>
      </c>
      <c r="AG227">
        <f>1000*DW227*AT227*(DS227-DT227)/(100*DK227*(1000-AT227*DS227))</f>
        <v>0</v>
      </c>
      <c r="AH227">
        <f>(AI227 - AJ227 - DX227*1E3/(8.314*(DZ227+273.15)) * AL227/DW227 * AK227) * DW227/(100*DK227) * (1000 - DT227)/1000</f>
        <v>0</v>
      </c>
      <c r="AI227">
        <v>1436.188755490364</v>
      </c>
      <c r="AJ227">
        <v>1404.678848484848</v>
      </c>
      <c r="AK227">
        <v>3.477163872652613</v>
      </c>
      <c r="AL227">
        <v>66.69682277142016</v>
      </c>
      <c r="AM227">
        <f>(AO227 - AN227 + DX227*1E3/(8.314*(DZ227+273.15)) * AQ227/DW227 * AP227) * DW227/(100*DK227) * 1000/(1000 - AO227)</f>
        <v>0</v>
      </c>
      <c r="AN227">
        <v>18.16936138285861</v>
      </c>
      <c r="AO227">
        <v>19.17172303030302</v>
      </c>
      <c r="AP227">
        <v>-2.293168209279825E-05</v>
      </c>
      <c r="AQ227">
        <v>103.8665153416574</v>
      </c>
      <c r="AR227">
        <v>0</v>
      </c>
      <c r="AS227">
        <v>0</v>
      </c>
      <c r="AT227">
        <f>IF(AR227*$H$15&gt;=AV227,1.0,(AV227/(AV227-AR227*$H$15)))</f>
        <v>0</v>
      </c>
      <c r="AU227">
        <f>(AT227-1)*100</f>
        <v>0</v>
      </c>
      <c r="AV227">
        <f>MAX(0,($B$15+$C$15*EE227)/(1+$D$15*EE227)*DX227/(DZ227+273)*$E$15)</f>
        <v>0</v>
      </c>
      <c r="AW227" t="s">
        <v>429</v>
      </c>
      <c r="AX227" t="s">
        <v>429</v>
      </c>
      <c r="AY227">
        <v>0</v>
      </c>
      <c r="AZ227">
        <v>0</v>
      </c>
      <c r="BA227">
        <f>1-AY227/AZ227</f>
        <v>0</v>
      </c>
      <c r="BB227">
        <v>0</v>
      </c>
      <c r="BC227" t="s">
        <v>429</v>
      </c>
      <c r="BD227" t="s">
        <v>429</v>
      </c>
      <c r="BE227">
        <v>0</v>
      </c>
      <c r="BF227">
        <v>0</v>
      </c>
      <c r="BG227">
        <f>1-BE227/BF227</f>
        <v>0</v>
      </c>
      <c r="BH227">
        <v>0.5</v>
      </c>
      <c r="BI227">
        <f>DH227</f>
        <v>0</v>
      </c>
      <c r="BJ227">
        <f>K227</f>
        <v>0</v>
      </c>
      <c r="BK227">
        <f>BG227*BH227*BI227</f>
        <v>0</v>
      </c>
      <c r="BL227">
        <f>(BJ227-BB227)/BI227</f>
        <v>0</v>
      </c>
      <c r="BM227">
        <f>(AZ227-BF227)/BF227</f>
        <v>0</v>
      </c>
      <c r="BN227">
        <f>AY227/(BA227+AY227/BF227)</f>
        <v>0</v>
      </c>
      <c r="BO227" t="s">
        <v>429</v>
      </c>
      <c r="BP227">
        <v>0</v>
      </c>
      <c r="BQ227">
        <f>IF(BP227&lt;&gt;0, BP227, BN227)</f>
        <v>0</v>
      </c>
      <c r="BR227">
        <f>1-BQ227/BF227</f>
        <v>0</v>
      </c>
      <c r="BS227">
        <f>(BF227-BE227)/(BF227-BQ227)</f>
        <v>0</v>
      </c>
      <c r="BT227">
        <f>(AZ227-BF227)/(AZ227-BQ227)</f>
        <v>0</v>
      </c>
      <c r="BU227">
        <f>(BF227-BE227)/(BF227-AY227)</f>
        <v>0</v>
      </c>
      <c r="BV227">
        <f>(AZ227-BF227)/(AZ227-AY227)</f>
        <v>0</v>
      </c>
      <c r="BW227">
        <f>(BS227*BQ227/BE227)</f>
        <v>0</v>
      </c>
      <c r="BX227">
        <f>(1-BW227)</f>
        <v>0</v>
      </c>
      <c r="DG227">
        <f>$B$13*EF227+$C$13*EG227+$F$13*ER227*(1-EU227)</f>
        <v>0</v>
      </c>
      <c r="DH227">
        <f>DG227*DI227</f>
        <v>0</v>
      </c>
      <c r="DI227">
        <f>($B$13*$D$11+$C$13*$D$11+$F$13*((FE227+EW227)/MAX(FE227+EW227+FF227, 0.1)*$I$11+FF227/MAX(FE227+EW227+FF227, 0.1)*$J$11))/($B$13+$C$13+$F$13)</f>
        <v>0</v>
      </c>
      <c r="DJ227">
        <f>($B$13*$K$11+$C$13*$K$11+$F$13*((FE227+EW227)/MAX(FE227+EW227+FF227, 0.1)*$P$11+FF227/MAX(FE227+EW227+FF227, 0.1)*$Q$11))/($B$13+$C$13+$F$13)</f>
        <v>0</v>
      </c>
      <c r="DK227">
        <v>1.65</v>
      </c>
      <c r="DL227">
        <v>0.5</v>
      </c>
      <c r="DM227" t="s">
        <v>430</v>
      </c>
      <c r="DN227">
        <v>2</v>
      </c>
      <c r="DO227" t="b">
        <v>1</v>
      </c>
      <c r="DP227">
        <v>1686165795.618518</v>
      </c>
      <c r="DQ227">
        <v>1354.391111111111</v>
      </c>
      <c r="DR227">
        <v>1394.785185185185</v>
      </c>
      <c r="DS227">
        <v>19.17751111111111</v>
      </c>
      <c r="DT227">
        <v>18.16683703703704</v>
      </c>
      <c r="DU227">
        <v>1356.531481481482</v>
      </c>
      <c r="DV227">
        <v>19.59689629629629</v>
      </c>
      <c r="DW227">
        <v>500.0033333333333</v>
      </c>
      <c r="DX227">
        <v>90.21402222222223</v>
      </c>
      <c r="DY227">
        <v>0.09994253703703705</v>
      </c>
      <c r="DZ227">
        <v>26.98808888888889</v>
      </c>
      <c r="EA227">
        <v>28.01628518518519</v>
      </c>
      <c r="EB227">
        <v>999.9000000000001</v>
      </c>
      <c r="EC227">
        <v>0</v>
      </c>
      <c r="ED227">
        <v>0</v>
      </c>
      <c r="EE227">
        <v>10006.57333333333</v>
      </c>
      <c r="EF227">
        <v>0</v>
      </c>
      <c r="EG227">
        <v>510.5437037037037</v>
      </c>
      <c r="EH227">
        <v>-40.39423703703704</v>
      </c>
      <c r="EI227">
        <v>1380.873333333333</v>
      </c>
      <c r="EJ227">
        <v>1420.593333333333</v>
      </c>
      <c r="EK227">
        <v>1.010673333333333</v>
      </c>
      <c r="EL227">
        <v>1394.785185185185</v>
      </c>
      <c r="EM227">
        <v>18.16683703703704</v>
      </c>
      <c r="EN227">
        <v>1.73008037037037</v>
      </c>
      <c r="EO227">
        <v>1.638902962962963</v>
      </c>
      <c r="EP227">
        <v>15.16898518518519</v>
      </c>
      <c r="EQ227">
        <v>14.32953333333334</v>
      </c>
      <c r="ER227">
        <v>1999.994074074074</v>
      </c>
      <c r="ES227">
        <v>0.9799977777777777</v>
      </c>
      <c r="ET227">
        <v>0.02000192962962963</v>
      </c>
      <c r="EU227">
        <v>0</v>
      </c>
      <c r="EV227">
        <v>253.8231111111112</v>
      </c>
      <c r="EW227">
        <v>5.00078</v>
      </c>
      <c r="EX227">
        <v>7148.411851851852</v>
      </c>
      <c r="EY227">
        <v>16379.57407407407</v>
      </c>
      <c r="EZ227">
        <v>42.15477777777777</v>
      </c>
      <c r="FA227">
        <v>43.3632962962963</v>
      </c>
      <c r="FB227">
        <v>42.56914814814814</v>
      </c>
      <c r="FC227">
        <v>42.68266666666667</v>
      </c>
      <c r="FD227">
        <v>42.87703703703703</v>
      </c>
      <c r="FE227">
        <v>1955.088148148148</v>
      </c>
      <c r="FF227">
        <v>39.9</v>
      </c>
      <c r="FG227">
        <v>0</v>
      </c>
      <c r="FH227">
        <v>1686165803.6</v>
      </c>
      <c r="FI227">
        <v>0</v>
      </c>
      <c r="FJ227">
        <v>89.23047222325408</v>
      </c>
      <c r="FK227">
        <v>0.9606418341384725</v>
      </c>
      <c r="FL227">
        <v>-105.1924307372296</v>
      </c>
      <c r="FM227">
        <v>28007.88222576152</v>
      </c>
      <c r="FN227">
        <v>15</v>
      </c>
      <c r="FO227">
        <v>1686237652.1</v>
      </c>
      <c r="FP227" t="s">
        <v>431</v>
      </c>
      <c r="FQ227">
        <v>1686237637.6</v>
      </c>
      <c r="FR227">
        <v>1686237652.1</v>
      </c>
      <c r="FS227">
        <v>1</v>
      </c>
      <c r="FT227">
        <v>0.184</v>
      </c>
      <c r="FU227">
        <v>-0.079</v>
      </c>
      <c r="FV227">
        <v>-1.228</v>
      </c>
      <c r="FW227">
        <v>-0.379</v>
      </c>
      <c r="FX227">
        <v>962</v>
      </c>
      <c r="FY227">
        <v>1</v>
      </c>
      <c r="FZ227">
        <v>0.05</v>
      </c>
      <c r="GA227">
        <v>0.15</v>
      </c>
      <c r="GB227">
        <v>-5.458765612439679</v>
      </c>
      <c r="GC227">
        <v>-0.03222536322592442</v>
      </c>
      <c r="GD227">
        <v>34.4851442375385</v>
      </c>
      <c r="GE227">
        <v>1</v>
      </c>
      <c r="GF227">
        <v>0.9688264474232752</v>
      </c>
      <c r="GG227">
        <v>0.003188635994553244</v>
      </c>
      <c r="GH227">
        <v>0.6614519820882839</v>
      </c>
      <c r="GI227">
        <v>1</v>
      </c>
      <c r="GJ227">
        <v>2</v>
      </c>
      <c r="GK227">
        <v>2</v>
      </c>
      <c r="GL227" t="s">
        <v>432</v>
      </c>
      <c r="GM227">
        <v>3.10198</v>
      </c>
      <c r="GN227">
        <v>2.75831</v>
      </c>
      <c r="GO227">
        <v>0.194028</v>
      </c>
      <c r="GP227">
        <v>0.197357</v>
      </c>
      <c r="GQ227">
        <v>0.0929875</v>
      </c>
      <c r="GR227">
        <v>0.088586</v>
      </c>
      <c r="GS227">
        <v>20608.4</v>
      </c>
      <c r="GT227">
        <v>20188.9</v>
      </c>
      <c r="GU227">
        <v>26129.8</v>
      </c>
      <c r="GV227">
        <v>25509.3</v>
      </c>
      <c r="GW227">
        <v>38051.5</v>
      </c>
      <c r="GX227">
        <v>35231</v>
      </c>
      <c r="GY227">
        <v>45694.3</v>
      </c>
      <c r="GZ227">
        <v>41811.6</v>
      </c>
      <c r="HA227">
        <v>1.84162</v>
      </c>
      <c r="HB227">
        <v>1.74175</v>
      </c>
      <c r="HC227">
        <v>0.02902</v>
      </c>
      <c r="HD227">
        <v>0</v>
      </c>
      <c r="HE227">
        <v>27.5365</v>
      </c>
      <c r="HF227">
        <v>999.9</v>
      </c>
      <c r="HG227">
        <v>34.7</v>
      </c>
      <c r="HH227">
        <v>41.3</v>
      </c>
      <c r="HI227">
        <v>30.5549</v>
      </c>
      <c r="HJ227">
        <v>61.9176</v>
      </c>
      <c r="HK227">
        <v>27.6162</v>
      </c>
      <c r="HL227">
        <v>1</v>
      </c>
      <c r="HM227">
        <v>0.502162</v>
      </c>
      <c r="HN227">
        <v>4.10587</v>
      </c>
      <c r="HO227">
        <v>20.2579</v>
      </c>
      <c r="HP227">
        <v>5.2101</v>
      </c>
      <c r="HQ227">
        <v>11.9846</v>
      </c>
      <c r="HR227">
        <v>4.9633</v>
      </c>
      <c r="HS227">
        <v>3.2741</v>
      </c>
      <c r="HT227">
        <v>9999</v>
      </c>
      <c r="HU227">
        <v>9999</v>
      </c>
      <c r="HV227">
        <v>9999</v>
      </c>
      <c r="HW227">
        <v>63.1</v>
      </c>
      <c r="HX227">
        <v>1.864</v>
      </c>
      <c r="HY227">
        <v>1.8602</v>
      </c>
      <c r="HZ227">
        <v>1.85852</v>
      </c>
      <c r="IA227">
        <v>1.85989</v>
      </c>
      <c r="IB227">
        <v>1.85986</v>
      </c>
      <c r="IC227">
        <v>1.85844</v>
      </c>
      <c r="ID227">
        <v>1.85749</v>
      </c>
      <c r="IE227">
        <v>1.85242</v>
      </c>
      <c r="IF227">
        <v>0</v>
      </c>
      <c r="IG227">
        <v>0</v>
      </c>
      <c r="IH227">
        <v>0</v>
      </c>
      <c r="II227">
        <v>0</v>
      </c>
      <c r="IJ227" t="s">
        <v>433</v>
      </c>
      <c r="IK227" t="s">
        <v>434</v>
      </c>
      <c r="IL227" t="s">
        <v>435</v>
      </c>
      <c r="IM227" t="s">
        <v>435</v>
      </c>
      <c r="IN227" t="s">
        <v>435</v>
      </c>
      <c r="IO227" t="s">
        <v>435</v>
      </c>
      <c r="IP227">
        <v>0</v>
      </c>
      <c r="IQ227">
        <v>100</v>
      </c>
      <c r="IR227">
        <v>100</v>
      </c>
      <c r="IS227">
        <v>-2.16</v>
      </c>
      <c r="IT227">
        <v>-0.4194</v>
      </c>
      <c r="IU227">
        <v>-0.978965299820194</v>
      </c>
      <c r="IV227">
        <v>-0.0009990091014681097</v>
      </c>
      <c r="IW227">
        <v>2.104149348677739E-07</v>
      </c>
      <c r="IX227">
        <v>-7.744919442628664E-11</v>
      </c>
      <c r="IY227">
        <v>-0.2997322961878402</v>
      </c>
      <c r="IZ227">
        <v>-0.02716134682049196</v>
      </c>
      <c r="JA227">
        <v>0.00140419417660109</v>
      </c>
      <c r="JB227">
        <v>-1.682636133130545E-05</v>
      </c>
      <c r="JC227">
        <v>3</v>
      </c>
      <c r="JD227">
        <v>2001</v>
      </c>
      <c r="JE227">
        <v>1</v>
      </c>
      <c r="JF227">
        <v>25</v>
      </c>
      <c r="JG227">
        <v>-1197.2</v>
      </c>
      <c r="JH227">
        <v>-1197.5</v>
      </c>
      <c r="JI227">
        <v>3.07251</v>
      </c>
      <c r="JJ227">
        <v>2.63428</v>
      </c>
      <c r="JK227">
        <v>1.49658</v>
      </c>
      <c r="JL227">
        <v>2.38525</v>
      </c>
      <c r="JM227">
        <v>1.54785</v>
      </c>
      <c r="JN227">
        <v>2.45361</v>
      </c>
      <c r="JO227">
        <v>44.0571</v>
      </c>
      <c r="JP227">
        <v>13.668</v>
      </c>
      <c r="JQ227">
        <v>18</v>
      </c>
      <c r="JR227">
        <v>497.665</v>
      </c>
      <c r="JS227">
        <v>447.537</v>
      </c>
      <c r="JT227">
        <v>23.3148</v>
      </c>
      <c r="JU227">
        <v>33.2549</v>
      </c>
      <c r="JV227">
        <v>29.9993</v>
      </c>
      <c r="JW227">
        <v>33.4348</v>
      </c>
      <c r="JX227">
        <v>33.3919</v>
      </c>
      <c r="JY227">
        <v>61.651</v>
      </c>
      <c r="JZ227">
        <v>36.5554</v>
      </c>
      <c r="KA227">
        <v>0</v>
      </c>
      <c r="KB227">
        <v>23.3242</v>
      </c>
      <c r="KC227">
        <v>1442.13</v>
      </c>
      <c r="KD227">
        <v>18.2674</v>
      </c>
      <c r="KE227">
        <v>99.8544</v>
      </c>
      <c r="KF227">
        <v>99.47669999999999</v>
      </c>
    </row>
    <row r="228" spans="1:292">
      <c r="A228">
        <v>208</v>
      </c>
      <c r="B228">
        <v>1686165808.1</v>
      </c>
      <c r="C228">
        <v>5442.599999904633</v>
      </c>
      <c r="D228" t="s">
        <v>850</v>
      </c>
      <c r="E228" t="s">
        <v>851</v>
      </c>
      <c r="F228">
        <v>5</v>
      </c>
      <c r="G228" t="s">
        <v>679</v>
      </c>
      <c r="H228">
        <v>1686165800.332142</v>
      </c>
      <c r="I228">
        <f>(J228)/1000</f>
        <v>0</v>
      </c>
      <c r="J228">
        <f>IF(DO228, AM228, AG228)</f>
        <v>0</v>
      </c>
      <c r="K228">
        <f>IF(DO228, AH228, AF228)</f>
        <v>0</v>
      </c>
      <c r="L228">
        <f>DQ228 - IF(AT228&gt;1, K228*DK228*100.0/(AV228*EE228), 0)</f>
        <v>0</v>
      </c>
      <c r="M228">
        <f>((S228-I228/2)*L228-K228)/(S228+I228/2)</f>
        <v>0</v>
      </c>
      <c r="N228">
        <f>M228*(DX228+DY228)/1000.0</f>
        <v>0</v>
      </c>
      <c r="O228">
        <f>(DQ228 - IF(AT228&gt;1, K228*DK228*100.0/(AV228*EE228), 0))*(DX228+DY228)/1000.0</f>
        <v>0</v>
      </c>
      <c r="P228">
        <f>2.0/((1/R228-1/Q228)+SIGN(R228)*SQRT((1/R228-1/Q228)*(1/R228-1/Q228) + 4*DL228/((DL228+1)*(DL228+1))*(2*1/R228*1/Q228-1/Q228*1/Q228)))</f>
        <v>0</v>
      </c>
      <c r="Q228">
        <f>IF(LEFT(DM228,1)&lt;&gt;"0",IF(LEFT(DM228,1)="1",3.0,DN228),$D$5+$E$5*(EE228*DX228/($K$5*1000))+$F$5*(EE228*DX228/($K$5*1000))*MAX(MIN(DK228,$J$5),$I$5)*MAX(MIN(DK228,$J$5),$I$5)+$G$5*MAX(MIN(DK228,$J$5),$I$5)*(EE228*DX228/($K$5*1000))+$H$5*(EE228*DX228/($K$5*1000))*(EE228*DX228/($K$5*1000)))</f>
        <v>0</v>
      </c>
      <c r="R228">
        <f>I228*(1000-(1000*0.61365*exp(17.502*V228/(240.97+V228))/(DX228+DY228)+DS228)/2)/(1000*0.61365*exp(17.502*V228/(240.97+V228))/(DX228+DY228)-DS228)</f>
        <v>0</v>
      </c>
      <c r="S228">
        <f>1/((DL228+1)/(P228/1.6)+1/(Q228/1.37)) + DL228/((DL228+1)/(P228/1.6) + DL228/(Q228/1.37))</f>
        <v>0</v>
      </c>
      <c r="T228">
        <f>(DG228*DJ228)</f>
        <v>0</v>
      </c>
      <c r="U228">
        <f>(DZ228+(T228+2*0.95*5.67E-8*(((DZ228+$B$9)+273)^4-(DZ228+273)^4)-44100*I228)/(1.84*29.3*Q228+8*0.95*5.67E-8*(DZ228+273)^3))</f>
        <v>0</v>
      </c>
      <c r="V228">
        <f>($C$9*EA228+$D$9*EB228+$E$9*U228)</f>
        <v>0</v>
      </c>
      <c r="W228">
        <f>0.61365*exp(17.502*V228/(240.97+V228))</f>
        <v>0</v>
      </c>
      <c r="X228">
        <f>(Y228/Z228*100)</f>
        <v>0</v>
      </c>
      <c r="Y228">
        <f>DS228*(DX228+DY228)/1000</f>
        <v>0</v>
      </c>
      <c r="Z228">
        <f>0.61365*exp(17.502*DZ228/(240.97+DZ228))</f>
        <v>0</v>
      </c>
      <c r="AA228">
        <f>(W228-DS228*(DX228+DY228)/1000)</f>
        <v>0</v>
      </c>
      <c r="AB228">
        <f>(-I228*44100)</f>
        <v>0</v>
      </c>
      <c r="AC228">
        <f>2*29.3*Q228*0.92*(DZ228-V228)</f>
        <v>0</v>
      </c>
      <c r="AD228">
        <f>2*0.95*5.67E-8*(((DZ228+$B$9)+273)^4-(V228+273)^4)</f>
        <v>0</v>
      </c>
      <c r="AE228">
        <f>T228+AD228+AB228+AC228</f>
        <v>0</v>
      </c>
      <c r="AF228">
        <f>DW228*AT228*(DR228-DQ228*(1000-AT228*DT228)/(1000-AT228*DS228))/(100*DK228)</f>
        <v>0</v>
      </c>
      <c r="AG228">
        <f>1000*DW228*AT228*(DS228-DT228)/(100*DK228*(1000-AT228*DS228))</f>
        <v>0</v>
      </c>
      <c r="AH228">
        <f>(AI228 - AJ228 - DX228*1E3/(8.314*(DZ228+273.15)) * AL228/DW228 * AK228) * DW228/(100*DK228) * (1000 - DT228)/1000</f>
        <v>0</v>
      </c>
      <c r="AI228">
        <v>1452.5834181569</v>
      </c>
      <c r="AJ228">
        <v>1421.583515151515</v>
      </c>
      <c r="AK228">
        <v>3.354544172536687</v>
      </c>
      <c r="AL228">
        <v>66.69682277142016</v>
      </c>
      <c r="AM228">
        <f>(AO228 - AN228 + DX228*1E3/(8.314*(DZ228+273.15)) * AQ228/DW228 * AP228) * DW228/(100*DK228) * 1000/(1000 - AO228)</f>
        <v>0</v>
      </c>
      <c r="AN228">
        <v>18.18117372571987</v>
      </c>
      <c r="AO228">
        <v>19.16310909090909</v>
      </c>
      <c r="AP228">
        <v>-2.271257322116974E-05</v>
      </c>
      <c r="AQ228">
        <v>103.8665153416574</v>
      </c>
      <c r="AR228">
        <v>0</v>
      </c>
      <c r="AS228">
        <v>0</v>
      </c>
      <c r="AT228">
        <f>IF(AR228*$H$15&gt;=AV228,1.0,(AV228/(AV228-AR228*$H$15)))</f>
        <v>0</v>
      </c>
      <c r="AU228">
        <f>(AT228-1)*100</f>
        <v>0</v>
      </c>
      <c r="AV228">
        <f>MAX(0,($B$15+$C$15*EE228)/(1+$D$15*EE228)*DX228/(DZ228+273)*$E$15)</f>
        <v>0</v>
      </c>
      <c r="AW228" t="s">
        <v>429</v>
      </c>
      <c r="AX228" t="s">
        <v>429</v>
      </c>
      <c r="AY228">
        <v>0</v>
      </c>
      <c r="AZ228">
        <v>0</v>
      </c>
      <c r="BA228">
        <f>1-AY228/AZ228</f>
        <v>0</v>
      </c>
      <c r="BB228">
        <v>0</v>
      </c>
      <c r="BC228" t="s">
        <v>429</v>
      </c>
      <c r="BD228" t="s">
        <v>429</v>
      </c>
      <c r="BE228">
        <v>0</v>
      </c>
      <c r="BF228">
        <v>0</v>
      </c>
      <c r="BG228">
        <f>1-BE228/BF228</f>
        <v>0</v>
      </c>
      <c r="BH228">
        <v>0.5</v>
      </c>
      <c r="BI228">
        <f>DH228</f>
        <v>0</v>
      </c>
      <c r="BJ228">
        <f>K228</f>
        <v>0</v>
      </c>
      <c r="BK228">
        <f>BG228*BH228*BI228</f>
        <v>0</v>
      </c>
      <c r="BL228">
        <f>(BJ228-BB228)/BI228</f>
        <v>0</v>
      </c>
      <c r="BM228">
        <f>(AZ228-BF228)/BF228</f>
        <v>0</v>
      </c>
      <c r="BN228">
        <f>AY228/(BA228+AY228/BF228)</f>
        <v>0</v>
      </c>
      <c r="BO228" t="s">
        <v>429</v>
      </c>
      <c r="BP228">
        <v>0</v>
      </c>
      <c r="BQ228">
        <f>IF(BP228&lt;&gt;0, BP228, BN228)</f>
        <v>0</v>
      </c>
      <c r="BR228">
        <f>1-BQ228/BF228</f>
        <v>0</v>
      </c>
      <c r="BS228">
        <f>(BF228-BE228)/(BF228-BQ228)</f>
        <v>0</v>
      </c>
      <c r="BT228">
        <f>(AZ228-BF228)/(AZ228-BQ228)</f>
        <v>0</v>
      </c>
      <c r="BU228">
        <f>(BF228-BE228)/(BF228-AY228)</f>
        <v>0</v>
      </c>
      <c r="BV228">
        <f>(AZ228-BF228)/(AZ228-AY228)</f>
        <v>0</v>
      </c>
      <c r="BW228">
        <f>(BS228*BQ228/BE228)</f>
        <v>0</v>
      </c>
      <c r="BX228">
        <f>(1-BW228)</f>
        <v>0</v>
      </c>
      <c r="DG228">
        <f>$B$13*EF228+$C$13*EG228+$F$13*ER228*(1-EU228)</f>
        <v>0</v>
      </c>
      <c r="DH228">
        <f>DG228*DI228</f>
        <v>0</v>
      </c>
      <c r="DI228">
        <f>($B$13*$D$11+$C$13*$D$11+$F$13*((FE228+EW228)/MAX(FE228+EW228+FF228, 0.1)*$I$11+FF228/MAX(FE228+EW228+FF228, 0.1)*$J$11))/($B$13+$C$13+$F$13)</f>
        <v>0</v>
      </c>
      <c r="DJ228">
        <f>($B$13*$K$11+$C$13*$K$11+$F$13*((FE228+EW228)/MAX(FE228+EW228+FF228, 0.1)*$P$11+FF228/MAX(FE228+EW228+FF228, 0.1)*$Q$11))/($B$13+$C$13+$F$13)</f>
        <v>0</v>
      </c>
      <c r="DK228">
        <v>1.65</v>
      </c>
      <c r="DL228">
        <v>0.5</v>
      </c>
      <c r="DM228" t="s">
        <v>430</v>
      </c>
      <c r="DN228">
        <v>2</v>
      </c>
      <c r="DO228" t="b">
        <v>1</v>
      </c>
      <c r="DP228">
        <v>1686165800.332142</v>
      </c>
      <c r="DQ228">
        <v>1370.0975</v>
      </c>
      <c r="DR228">
        <v>1410.41</v>
      </c>
      <c r="DS228">
        <v>19.17404285714286</v>
      </c>
      <c r="DT228">
        <v>18.176525</v>
      </c>
      <c r="DU228">
        <v>1372.251071428571</v>
      </c>
      <c r="DV228">
        <v>19.59346071428572</v>
      </c>
      <c r="DW228">
        <v>499.9871071428572</v>
      </c>
      <c r="DX228">
        <v>90.21329999999999</v>
      </c>
      <c r="DY228">
        <v>0.09997286428571428</v>
      </c>
      <c r="DZ228">
        <v>26.98334642857143</v>
      </c>
      <c r="EA228">
        <v>28.015225</v>
      </c>
      <c r="EB228">
        <v>999.9000000000002</v>
      </c>
      <c r="EC228">
        <v>0</v>
      </c>
      <c r="ED228">
        <v>0</v>
      </c>
      <c r="EE228">
        <v>10001.33821428572</v>
      </c>
      <c r="EF228">
        <v>0</v>
      </c>
      <c r="EG228">
        <v>508.6029285714285</v>
      </c>
      <c r="EH228">
        <v>-40.31276071428571</v>
      </c>
      <c r="EI228">
        <v>1396.881071428572</v>
      </c>
      <c r="EJ228">
        <v>1436.521071428571</v>
      </c>
      <c r="EK228">
        <v>0.9975262857142858</v>
      </c>
      <c r="EL228">
        <v>1410.41</v>
      </c>
      <c r="EM228">
        <v>18.176525</v>
      </c>
      <c r="EN228">
        <v>1.729754285714286</v>
      </c>
      <c r="EO228">
        <v>1.639764285714286</v>
      </c>
      <c r="EP228">
        <v>15.16605357142857</v>
      </c>
      <c r="EQ228">
        <v>14.33764642857143</v>
      </c>
      <c r="ER228">
        <v>1999.993571428571</v>
      </c>
      <c r="ES228">
        <v>0.9799977500000001</v>
      </c>
      <c r="ET228">
        <v>0.02000196071428572</v>
      </c>
      <c r="EU228">
        <v>0</v>
      </c>
      <c r="EV228">
        <v>253.6537499999999</v>
      </c>
      <c r="EW228">
        <v>5.00078</v>
      </c>
      <c r="EX228">
        <v>7138.373571428572</v>
      </c>
      <c r="EY228">
        <v>16379.57142857143</v>
      </c>
      <c r="EZ228">
        <v>42.14707142857143</v>
      </c>
      <c r="FA228">
        <v>43.34799999999999</v>
      </c>
      <c r="FB228">
        <v>42.55328571428571</v>
      </c>
      <c r="FC228">
        <v>42.67385714285713</v>
      </c>
      <c r="FD228">
        <v>42.87692857142856</v>
      </c>
      <c r="FE228">
        <v>1955.086785714286</v>
      </c>
      <c r="FF228">
        <v>39.9</v>
      </c>
      <c r="FG228">
        <v>0</v>
      </c>
      <c r="FH228">
        <v>1686165808.4</v>
      </c>
      <c r="FI228">
        <v>0</v>
      </c>
      <c r="FJ228">
        <v>89.29146346082436</v>
      </c>
      <c r="FK228">
        <v>0.9610516286943642</v>
      </c>
      <c r="FL228">
        <v>-105.2563142902528</v>
      </c>
      <c r="FM228">
        <v>28000.12797177869</v>
      </c>
      <c r="FN228">
        <v>15</v>
      </c>
      <c r="FO228">
        <v>1686237652.1</v>
      </c>
      <c r="FP228" t="s">
        <v>431</v>
      </c>
      <c r="FQ228">
        <v>1686237637.6</v>
      </c>
      <c r="FR228">
        <v>1686237652.1</v>
      </c>
      <c r="FS228">
        <v>1</v>
      </c>
      <c r="FT228">
        <v>0.184</v>
      </c>
      <c r="FU228">
        <v>-0.079</v>
      </c>
      <c r="FV228">
        <v>-1.228</v>
      </c>
      <c r="FW228">
        <v>-0.379</v>
      </c>
      <c r="FX228">
        <v>962</v>
      </c>
      <c r="FY228">
        <v>1</v>
      </c>
      <c r="FZ228">
        <v>0.05</v>
      </c>
      <c r="GA228">
        <v>0.15</v>
      </c>
      <c r="GB228">
        <v>-5.470849944389665</v>
      </c>
      <c r="GC228">
        <v>-0.03239800224808789</v>
      </c>
      <c r="GD228">
        <v>34.48524933540808</v>
      </c>
      <c r="GE228">
        <v>1</v>
      </c>
      <c r="GF228">
        <v>0.9688318443811784</v>
      </c>
      <c r="GG228">
        <v>0.003186868120691945</v>
      </c>
      <c r="GH228">
        <v>0.6613372637726072</v>
      </c>
      <c r="GI228">
        <v>1</v>
      </c>
      <c r="GJ228">
        <v>2</v>
      </c>
      <c r="GK228">
        <v>2</v>
      </c>
      <c r="GL228" t="s">
        <v>432</v>
      </c>
      <c r="GM228">
        <v>3.102</v>
      </c>
      <c r="GN228">
        <v>2.75813</v>
      </c>
      <c r="GO228">
        <v>0.195429</v>
      </c>
      <c r="GP228">
        <v>0.198695</v>
      </c>
      <c r="GQ228">
        <v>0.09297</v>
      </c>
      <c r="GR228">
        <v>0.08884789999999999</v>
      </c>
      <c r="GS228">
        <v>20573</v>
      </c>
      <c r="GT228">
        <v>20155.6</v>
      </c>
      <c r="GU228">
        <v>26130.4</v>
      </c>
      <c r="GV228">
        <v>25509.7</v>
      </c>
      <c r="GW228">
        <v>38053.4</v>
      </c>
      <c r="GX228">
        <v>35221.2</v>
      </c>
      <c r="GY228">
        <v>45695.5</v>
      </c>
      <c r="GZ228">
        <v>41811.8</v>
      </c>
      <c r="HA228">
        <v>1.8417</v>
      </c>
      <c r="HB228">
        <v>1.74198</v>
      </c>
      <c r="HC228">
        <v>0.0289232</v>
      </c>
      <c r="HD228">
        <v>0</v>
      </c>
      <c r="HE228">
        <v>27.533</v>
      </c>
      <c r="HF228">
        <v>999.9</v>
      </c>
      <c r="HG228">
        <v>34.7</v>
      </c>
      <c r="HH228">
        <v>41.3</v>
      </c>
      <c r="HI228">
        <v>30.5587</v>
      </c>
      <c r="HJ228">
        <v>62.1676</v>
      </c>
      <c r="HK228">
        <v>27.6803</v>
      </c>
      <c r="HL228">
        <v>1</v>
      </c>
      <c r="HM228">
        <v>0.499741</v>
      </c>
      <c r="HN228">
        <v>3.90792</v>
      </c>
      <c r="HO228">
        <v>20.2629</v>
      </c>
      <c r="HP228">
        <v>5.21055</v>
      </c>
      <c r="HQ228">
        <v>11.9849</v>
      </c>
      <c r="HR228">
        <v>4.96255</v>
      </c>
      <c r="HS228">
        <v>3.27418</v>
      </c>
      <c r="HT228">
        <v>9999</v>
      </c>
      <c r="HU228">
        <v>9999</v>
      </c>
      <c r="HV228">
        <v>9999</v>
      </c>
      <c r="HW228">
        <v>63.1</v>
      </c>
      <c r="HX228">
        <v>1.864</v>
      </c>
      <c r="HY228">
        <v>1.8602</v>
      </c>
      <c r="HZ228">
        <v>1.85852</v>
      </c>
      <c r="IA228">
        <v>1.85988</v>
      </c>
      <c r="IB228">
        <v>1.85986</v>
      </c>
      <c r="IC228">
        <v>1.85843</v>
      </c>
      <c r="ID228">
        <v>1.85747</v>
      </c>
      <c r="IE228">
        <v>1.85242</v>
      </c>
      <c r="IF228">
        <v>0</v>
      </c>
      <c r="IG228">
        <v>0</v>
      </c>
      <c r="IH228">
        <v>0</v>
      </c>
      <c r="II228">
        <v>0</v>
      </c>
      <c r="IJ228" t="s">
        <v>433</v>
      </c>
      <c r="IK228" t="s">
        <v>434</v>
      </c>
      <c r="IL228" t="s">
        <v>435</v>
      </c>
      <c r="IM228" t="s">
        <v>435</v>
      </c>
      <c r="IN228" t="s">
        <v>435</v>
      </c>
      <c r="IO228" t="s">
        <v>435</v>
      </c>
      <c r="IP228">
        <v>0</v>
      </c>
      <c r="IQ228">
        <v>100</v>
      </c>
      <c r="IR228">
        <v>100</v>
      </c>
      <c r="IS228">
        <v>-2.17</v>
      </c>
      <c r="IT228">
        <v>-0.4195</v>
      </c>
      <c r="IU228">
        <v>-0.978965299820194</v>
      </c>
      <c r="IV228">
        <v>-0.0009990091014681097</v>
      </c>
      <c r="IW228">
        <v>2.104149348677739E-07</v>
      </c>
      <c r="IX228">
        <v>-7.744919442628664E-11</v>
      </c>
      <c r="IY228">
        <v>-0.2997322961878402</v>
      </c>
      <c r="IZ228">
        <v>-0.02716134682049196</v>
      </c>
      <c r="JA228">
        <v>0.00140419417660109</v>
      </c>
      <c r="JB228">
        <v>-1.682636133130545E-05</v>
      </c>
      <c r="JC228">
        <v>3</v>
      </c>
      <c r="JD228">
        <v>2001</v>
      </c>
      <c r="JE228">
        <v>1</v>
      </c>
      <c r="JF228">
        <v>25</v>
      </c>
      <c r="JG228">
        <v>-1197.2</v>
      </c>
      <c r="JH228">
        <v>-1197.4</v>
      </c>
      <c r="JI228">
        <v>3.10181</v>
      </c>
      <c r="JJ228">
        <v>2.63306</v>
      </c>
      <c r="JK228">
        <v>1.49658</v>
      </c>
      <c r="JL228">
        <v>2.38525</v>
      </c>
      <c r="JM228">
        <v>1.54785</v>
      </c>
      <c r="JN228">
        <v>2.44995</v>
      </c>
      <c r="JO228">
        <v>44.0571</v>
      </c>
      <c r="JP228">
        <v>13.668</v>
      </c>
      <c r="JQ228">
        <v>18</v>
      </c>
      <c r="JR228">
        <v>497.629</v>
      </c>
      <c r="JS228">
        <v>447.605</v>
      </c>
      <c r="JT228">
        <v>23.2855</v>
      </c>
      <c r="JU228">
        <v>33.2397</v>
      </c>
      <c r="JV228">
        <v>29.9984</v>
      </c>
      <c r="JW228">
        <v>33.4234</v>
      </c>
      <c r="JX228">
        <v>33.3813</v>
      </c>
      <c r="JY228">
        <v>62.2757</v>
      </c>
      <c r="JZ228">
        <v>36.5554</v>
      </c>
      <c r="KA228">
        <v>0</v>
      </c>
      <c r="KB228">
        <v>23.3135</v>
      </c>
      <c r="KC228">
        <v>1455.82</v>
      </c>
      <c r="KD228">
        <v>18.2818</v>
      </c>
      <c r="KE228">
        <v>99.8569</v>
      </c>
      <c r="KF228">
        <v>99.4776</v>
      </c>
    </row>
    <row r="229" spans="1:292">
      <c r="A229">
        <v>209</v>
      </c>
      <c r="B229">
        <v>1686165813.1</v>
      </c>
      <c r="C229">
        <v>5447.599999904633</v>
      </c>
      <c r="D229" t="s">
        <v>852</v>
      </c>
      <c r="E229" t="s">
        <v>853</v>
      </c>
      <c r="F229">
        <v>5</v>
      </c>
      <c r="G229" t="s">
        <v>679</v>
      </c>
      <c r="H229">
        <v>1686165805.6</v>
      </c>
      <c r="I229">
        <f>(J229)/1000</f>
        <v>0</v>
      </c>
      <c r="J229">
        <f>IF(DO229, AM229, AG229)</f>
        <v>0</v>
      </c>
      <c r="K229">
        <f>IF(DO229, AH229, AF229)</f>
        <v>0</v>
      </c>
      <c r="L229">
        <f>DQ229 - IF(AT229&gt;1, K229*DK229*100.0/(AV229*EE229), 0)</f>
        <v>0</v>
      </c>
      <c r="M229">
        <f>((S229-I229/2)*L229-K229)/(S229+I229/2)</f>
        <v>0</v>
      </c>
      <c r="N229">
        <f>M229*(DX229+DY229)/1000.0</f>
        <v>0</v>
      </c>
      <c r="O229">
        <f>(DQ229 - IF(AT229&gt;1, K229*DK229*100.0/(AV229*EE229), 0))*(DX229+DY229)/1000.0</f>
        <v>0</v>
      </c>
      <c r="P229">
        <f>2.0/((1/R229-1/Q229)+SIGN(R229)*SQRT((1/R229-1/Q229)*(1/R229-1/Q229) + 4*DL229/((DL229+1)*(DL229+1))*(2*1/R229*1/Q229-1/Q229*1/Q229)))</f>
        <v>0</v>
      </c>
      <c r="Q229">
        <f>IF(LEFT(DM229,1)&lt;&gt;"0",IF(LEFT(DM229,1)="1",3.0,DN229),$D$5+$E$5*(EE229*DX229/($K$5*1000))+$F$5*(EE229*DX229/($K$5*1000))*MAX(MIN(DK229,$J$5),$I$5)*MAX(MIN(DK229,$J$5),$I$5)+$G$5*MAX(MIN(DK229,$J$5),$I$5)*(EE229*DX229/($K$5*1000))+$H$5*(EE229*DX229/($K$5*1000))*(EE229*DX229/($K$5*1000)))</f>
        <v>0</v>
      </c>
      <c r="R229">
        <f>I229*(1000-(1000*0.61365*exp(17.502*V229/(240.97+V229))/(DX229+DY229)+DS229)/2)/(1000*0.61365*exp(17.502*V229/(240.97+V229))/(DX229+DY229)-DS229)</f>
        <v>0</v>
      </c>
      <c r="S229">
        <f>1/((DL229+1)/(P229/1.6)+1/(Q229/1.37)) + DL229/((DL229+1)/(P229/1.6) + DL229/(Q229/1.37))</f>
        <v>0</v>
      </c>
      <c r="T229">
        <f>(DG229*DJ229)</f>
        <v>0</v>
      </c>
      <c r="U229">
        <f>(DZ229+(T229+2*0.95*5.67E-8*(((DZ229+$B$9)+273)^4-(DZ229+273)^4)-44100*I229)/(1.84*29.3*Q229+8*0.95*5.67E-8*(DZ229+273)^3))</f>
        <v>0</v>
      </c>
      <c r="V229">
        <f>($C$9*EA229+$D$9*EB229+$E$9*U229)</f>
        <v>0</v>
      </c>
      <c r="W229">
        <f>0.61365*exp(17.502*V229/(240.97+V229))</f>
        <v>0</v>
      </c>
      <c r="X229">
        <f>(Y229/Z229*100)</f>
        <v>0</v>
      </c>
      <c r="Y229">
        <f>DS229*(DX229+DY229)/1000</f>
        <v>0</v>
      </c>
      <c r="Z229">
        <f>0.61365*exp(17.502*DZ229/(240.97+DZ229))</f>
        <v>0</v>
      </c>
      <c r="AA229">
        <f>(W229-DS229*(DX229+DY229)/1000)</f>
        <v>0</v>
      </c>
      <c r="AB229">
        <f>(-I229*44100)</f>
        <v>0</v>
      </c>
      <c r="AC229">
        <f>2*29.3*Q229*0.92*(DZ229-V229)</f>
        <v>0</v>
      </c>
      <c r="AD229">
        <f>2*0.95*5.67E-8*(((DZ229+$B$9)+273)^4-(V229+273)^4)</f>
        <v>0</v>
      </c>
      <c r="AE229">
        <f>T229+AD229+AB229+AC229</f>
        <v>0</v>
      </c>
      <c r="AF229">
        <f>DW229*AT229*(DR229-DQ229*(1000-AT229*DT229)/(1000-AT229*DS229))/(100*DK229)</f>
        <v>0</v>
      </c>
      <c r="AG229">
        <f>1000*DW229*AT229*(DS229-DT229)/(100*DK229*(1000-AT229*DS229))</f>
        <v>0</v>
      </c>
      <c r="AH229">
        <f>(AI229 - AJ229 - DX229*1E3/(8.314*(DZ229+273.15)) * AL229/DW229 * AK229) * DW229/(100*DK229) * (1000 - DT229)/1000</f>
        <v>0</v>
      </c>
      <c r="AI229">
        <v>1469.767028262157</v>
      </c>
      <c r="AJ229">
        <v>1438.598303030302</v>
      </c>
      <c r="AK229">
        <v>3.431548461686441</v>
      </c>
      <c r="AL229">
        <v>66.69682277142016</v>
      </c>
      <c r="AM229">
        <f>(AO229 - AN229 + DX229*1E3/(8.314*(DZ229+273.15)) * AQ229/DW229 * AP229) * DW229/(100*DK229) * 1000/(1000 - AO229)</f>
        <v>0</v>
      </c>
      <c r="AN229">
        <v>18.27228749660113</v>
      </c>
      <c r="AO229">
        <v>19.18886484848485</v>
      </c>
      <c r="AP229">
        <v>0.005762705116114483</v>
      </c>
      <c r="AQ229">
        <v>103.8665153416574</v>
      </c>
      <c r="AR229">
        <v>0</v>
      </c>
      <c r="AS229">
        <v>0</v>
      </c>
      <c r="AT229">
        <f>IF(AR229*$H$15&gt;=AV229,1.0,(AV229/(AV229-AR229*$H$15)))</f>
        <v>0</v>
      </c>
      <c r="AU229">
        <f>(AT229-1)*100</f>
        <v>0</v>
      </c>
      <c r="AV229">
        <f>MAX(0,($B$15+$C$15*EE229)/(1+$D$15*EE229)*DX229/(DZ229+273)*$E$15)</f>
        <v>0</v>
      </c>
      <c r="AW229" t="s">
        <v>429</v>
      </c>
      <c r="AX229" t="s">
        <v>429</v>
      </c>
      <c r="AY229">
        <v>0</v>
      </c>
      <c r="AZ229">
        <v>0</v>
      </c>
      <c r="BA229">
        <f>1-AY229/AZ229</f>
        <v>0</v>
      </c>
      <c r="BB229">
        <v>0</v>
      </c>
      <c r="BC229" t="s">
        <v>429</v>
      </c>
      <c r="BD229" t="s">
        <v>429</v>
      </c>
      <c r="BE229">
        <v>0</v>
      </c>
      <c r="BF229">
        <v>0</v>
      </c>
      <c r="BG229">
        <f>1-BE229/BF229</f>
        <v>0</v>
      </c>
      <c r="BH229">
        <v>0.5</v>
      </c>
      <c r="BI229">
        <f>DH229</f>
        <v>0</v>
      </c>
      <c r="BJ229">
        <f>K229</f>
        <v>0</v>
      </c>
      <c r="BK229">
        <f>BG229*BH229*BI229</f>
        <v>0</v>
      </c>
      <c r="BL229">
        <f>(BJ229-BB229)/BI229</f>
        <v>0</v>
      </c>
      <c r="BM229">
        <f>(AZ229-BF229)/BF229</f>
        <v>0</v>
      </c>
      <c r="BN229">
        <f>AY229/(BA229+AY229/BF229)</f>
        <v>0</v>
      </c>
      <c r="BO229" t="s">
        <v>429</v>
      </c>
      <c r="BP229">
        <v>0</v>
      </c>
      <c r="BQ229">
        <f>IF(BP229&lt;&gt;0, BP229, BN229)</f>
        <v>0</v>
      </c>
      <c r="BR229">
        <f>1-BQ229/BF229</f>
        <v>0</v>
      </c>
      <c r="BS229">
        <f>(BF229-BE229)/(BF229-BQ229)</f>
        <v>0</v>
      </c>
      <c r="BT229">
        <f>(AZ229-BF229)/(AZ229-BQ229)</f>
        <v>0</v>
      </c>
      <c r="BU229">
        <f>(BF229-BE229)/(BF229-AY229)</f>
        <v>0</v>
      </c>
      <c r="BV229">
        <f>(AZ229-BF229)/(AZ229-AY229)</f>
        <v>0</v>
      </c>
      <c r="BW229">
        <f>(BS229*BQ229/BE229)</f>
        <v>0</v>
      </c>
      <c r="BX229">
        <f>(1-BW229)</f>
        <v>0</v>
      </c>
      <c r="DG229">
        <f>$B$13*EF229+$C$13*EG229+$F$13*ER229*(1-EU229)</f>
        <v>0</v>
      </c>
      <c r="DH229">
        <f>DG229*DI229</f>
        <v>0</v>
      </c>
      <c r="DI229">
        <f>($B$13*$D$11+$C$13*$D$11+$F$13*((FE229+EW229)/MAX(FE229+EW229+FF229, 0.1)*$I$11+FF229/MAX(FE229+EW229+FF229, 0.1)*$J$11))/($B$13+$C$13+$F$13)</f>
        <v>0</v>
      </c>
      <c r="DJ229">
        <f>($B$13*$K$11+$C$13*$K$11+$F$13*((FE229+EW229)/MAX(FE229+EW229+FF229, 0.1)*$P$11+FF229/MAX(FE229+EW229+FF229, 0.1)*$Q$11))/($B$13+$C$13+$F$13)</f>
        <v>0</v>
      </c>
      <c r="DK229">
        <v>1.65</v>
      </c>
      <c r="DL229">
        <v>0.5</v>
      </c>
      <c r="DM229" t="s">
        <v>430</v>
      </c>
      <c r="DN229">
        <v>2</v>
      </c>
      <c r="DO229" t="b">
        <v>1</v>
      </c>
      <c r="DP229">
        <v>1686165805.6</v>
      </c>
      <c r="DQ229">
        <v>1387.622222222222</v>
      </c>
      <c r="DR229">
        <v>1428.185925925926</v>
      </c>
      <c r="DS229">
        <v>19.17258518518518</v>
      </c>
      <c r="DT229">
        <v>18.2089037037037</v>
      </c>
      <c r="DU229">
        <v>1389.791851851852</v>
      </c>
      <c r="DV229">
        <v>19.59201481481482</v>
      </c>
      <c r="DW229">
        <v>499.9951851851852</v>
      </c>
      <c r="DX229">
        <v>90.21245555555558</v>
      </c>
      <c r="DY229">
        <v>0.09996827037037036</v>
      </c>
      <c r="DZ229">
        <v>26.9754074074074</v>
      </c>
      <c r="EA229">
        <v>28.00729259259259</v>
      </c>
      <c r="EB229">
        <v>999.9000000000001</v>
      </c>
      <c r="EC229">
        <v>0</v>
      </c>
      <c r="ED229">
        <v>0</v>
      </c>
      <c r="EE229">
        <v>9998.814444444444</v>
      </c>
      <c r="EF229">
        <v>0</v>
      </c>
      <c r="EG229">
        <v>506.6073333333334</v>
      </c>
      <c r="EH229">
        <v>-40.56282962962963</v>
      </c>
      <c r="EI229">
        <v>1414.746296296296</v>
      </c>
      <c r="EJ229">
        <v>1454.672962962963</v>
      </c>
      <c r="EK229">
        <v>0.9636915185185183</v>
      </c>
      <c r="EL229">
        <v>1428.185925925926</v>
      </c>
      <c r="EM229">
        <v>18.2089037037037</v>
      </c>
      <c r="EN229">
        <v>1.729606666666667</v>
      </c>
      <c r="EO229">
        <v>1.642669259259259</v>
      </c>
      <c r="EP229">
        <v>15.16472962962963</v>
      </c>
      <c r="EQ229">
        <v>14.36497407407408</v>
      </c>
      <c r="ER229">
        <v>1999.984074074074</v>
      </c>
      <c r="ES229">
        <v>0.9799976666666667</v>
      </c>
      <c r="ET229">
        <v>0.02000204074074075</v>
      </c>
      <c r="EU229">
        <v>0</v>
      </c>
      <c r="EV229">
        <v>253.5730740740741</v>
      </c>
      <c r="EW229">
        <v>5.00078</v>
      </c>
      <c r="EX229">
        <v>7132.650370370371</v>
      </c>
      <c r="EY229">
        <v>16379.48888888889</v>
      </c>
      <c r="EZ229">
        <v>42.16414814814814</v>
      </c>
      <c r="FA229">
        <v>43.33066666666665</v>
      </c>
      <c r="FB229">
        <v>42.52066666666666</v>
      </c>
      <c r="FC229">
        <v>42.65722222222222</v>
      </c>
      <c r="FD229">
        <v>42.88622222222222</v>
      </c>
      <c r="FE229">
        <v>1955.078148148148</v>
      </c>
      <c r="FF229">
        <v>39.9</v>
      </c>
      <c r="FG229">
        <v>0</v>
      </c>
      <c r="FH229">
        <v>1686165813.2</v>
      </c>
      <c r="FI229">
        <v>0</v>
      </c>
      <c r="FJ229">
        <v>89.35241855976243</v>
      </c>
      <c r="FK229">
        <v>0.961460515301955</v>
      </c>
      <c r="FL229">
        <v>-105.3199949293334</v>
      </c>
      <c r="FM229">
        <v>27992.38284678917</v>
      </c>
      <c r="FN229">
        <v>15</v>
      </c>
      <c r="FO229">
        <v>1686237652.1</v>
      </c>
      <c r="FP229" t="s">
        <v>431</v>
      </c>
      <c r="FQ229">
        <v>1686237637.6</v>
      </c>
      <c r="FR229">
        <v>1686237652.1</v>
      </c>
      <c r="FS229">
        <v>1</v>
      </c>
      <c r="FT229">
        <v>0.184</v>
      </c>
      <c r="FU229">
        <v>-0.079</v>
      </c>
      <c r="FV229">
        <v>-1.228</v>
      </c>
      <c r="FW229">
        <v>-0.379</v>
      </c>
      <c r="FX229">
        <v>962</v>
      </c>
      <c r="FY229">
        <v>1</v>
      </c>
      <c r="FZ229">
        <v>0.05</v>
      </c>
      <c r="GA229">
        <v>0.15</v>
      </c>
      <c r="GB229">
        <v>-5.482976253193358</v>
      </c>
      <c r="GC229">
        <v>-0.03257122806958921</v>
      </c>
      <c r="GD229">
        <v>34.48540131868791</v>
      </c>
      <c r="GE229">
        <v>1</v>
      </c>
      <c r="GF229">
        <v>0.9688120367117433</v>
      </c>
      <c r="GG229">
        <v>0.003184701836316994</v>
      </c>
      <c r="GH229">
        <v>0.6612233222532162</v>
      </c>
      <c r="GI229">
        <v>1</v>
      </c>
      <c r="GJ229">
        <v>2</v>
      </c>
      <c r="GK229">
        <v>2</v>
      </c>
      <c r="GL229" t="s">
        <v>432</v>
      </c>
      <c r="GM229">
        <v>3.10202</v>
      </c>
      <c r="GN229">
        <v>2.75773</v>
      </c>
      <c r="GO229">
        <v>0.196836</v>
      </c>
      <c r="GP229">
        <v>0.200106</v>
      </c>
      <c r="GQ229">
        <v>0.0930636</v>
      </c>
      <c r="GR229">
        <v>0.0889672</v>
      </c>
      <c r="GS229">
        <v>20537.6</v>
      </c>
      <c r="GT229">
        <v>20120.7</v>
      </c>
      <c r="GU229">
        <v>26131.1</v>
      </c>
      <c r="GV229">
        <v>25510.4</v>
      </c>
      <c r="GW229">
        <v>38050.5</v>
      </c>
      <c r="GX229">
        <v>35217.7</v>
      </c>
      <c r="GY229">
        <v>45696.6</v>
      </c>
      <c r="GZ229">
        <v>41813</v>
      </c>
      <c r="HA229">
        <v>1.8416</v>
      </c>
      <c r="HB229">
        <v>1.74218</v>
      </c>
      <c r="HC229">
        <v>0.0284985</v>
      </c>
      <c r="HD229">
        <v>0</v>
      </c>
      <c r="HE229">
        <v>27.528</v>
      </c>
      <c r="HF229">
        <v>999.9</v>
      </c>
      <c r="HG229">
        <v>34.7</v>
      </c>
      <c r="HH229">
        <v>41.3</v>
      </c>
      <c r="HI229">
        <v>30.5579</v>
      </c>
      <c r="HJ229">
        <v>61.9976</v>
      </c>
      <c r="HK229">
        <v>27.4479</v>
      </c>
      <c r="HL229">
        <v>1</v>
      </c>
      <c r="HM229">
        <v>0.497187</v>
      </c>
      <c r="HN229">
        <v>3.7846</v>
      </c>
      <c r="HO229">
        <v>20.2657</v>
      </c>
      <c r="HP229">
        <v>5.20875</v>
      </c>
      <c r="HQ229">
        <v>11.9833</v>
      </c>
      <c r="HR229">
        <v>4.9626</v>
      </c>
      <c r="HS229">
        <v>3.2739</v>
      </c>
      <c r="HT229">
        <v>9999</v>
      </c>
      <c r="HU229">
        <v>9999</v>
      </c>
      <c r="HV229">
        <v>9999</v>
      </c>
      <c r="HW229">
        <v>63.1</v>
      </c>
      <c r="HX229">
        <v>1.86399</v>
      </c>
      <c r="HY229">
        <v>1.8602</v>
      </c>
      <c r="HZ229">
        <v>1.85852</v>
      </c>
      <c r="IA229">
        <v>1.85989</v>
      </c>
      <c r="IB229">
        <v>1.85985</v>
      </c>
      <c r="IC229">
        <v>1.85838</v>
      </c>
      <c r="ID229">
        <v>1.85749</v>
      </c>
      <c r="IE229">
        <v>1.85241</v>
      </c>
      <c r="IF229">
        <v>0</v>
      </c>
      <c r="IG229">
        <v>0</v>
      </c>
      <c r="IH229">
        <v>0</v>
      </c>
      <c r="II229">
        <v>0</v>
      </c>
      <c r="IJ229" t="s">
        <v>433</v>
      </c>
      <c r="IK229" t="s">
        <v>434</v>
      </c>
      <c r="IL229" t="s">
        <v>435</v>
      </c>
      <c r="IM229" t="s">
        <v>435</v>
      </c>
      <c r="IN229" t="s">
        <v>435</v>
      </c>
      <c r="IO229" t="s">
        <v>435</v>
      </c>
      <c r="IP229">
        <v>0</v>
      </c>
      <c r="IQ229">
        <v>100</v>
      </c>
      <c r="IR229">
        <v>100</v>
      </c>
      <c r="IS229">
        <v>-2.19</v>
      </c>
      <c r="IT229">
        <v>-0.4193</v>
      </c>
      <c r="IU229">
        <v>-0.978965299820194</v>
      </c>
      <c r="IV229">
        <v>-0.0009990091014681097</v>
      </c>
      <c r="IW229">
        <v>2.104149348677739E-07</v>
      </c>
      <c r="IX229">
        <v>-7.744919442628664E-11</v>
      </c>
      <c r="IY229">
        <v>-0.2997322961878402</v>
      </c>
      <c r="IZ229">
        <v>-0.02716134682049196</v>
      </c>
      <c r="JA229">
        <v>0.00140419417660109</v>
      </c>
      <c r="JB229">
        <v>-1.682636133130545E-05</v>
      </c>
      <c r="JC229">
        <v>3</v>
      </c>
      <c r="JD229">
        <v>2001</v>
      </c>
      <c r="JE229">
        <v>1</v>
      </c>
      <c r="JF229">
        <v>25</v>
      </c>
      <c r="JG229">
        <v>-1197.1</v>
      </c>
      <c r="JH229">
        <v>-1197.3</v>
      </c>
      <c r="JI229">
        <v>3.12866</v>
      </c>
      <c r="JJ229">
        <v>2.64526</v>
      </c>
      <c r="JK229">
        <v>1.49658</v>
      </c>
      <c r="JL229">
        <v>2.38525</v>
      </c>
      <c r="JM229">
        <v>1.54785</v>
      </c>
      <c r="JN229">
        <v>2.37183</v>
      </c>
      <c r="JO229">
        <v>44.0571</v>
      </c>
      <c r="JP229">
        <v>13.668</v>
      </c>
      <c r="JQ229">
        <v>18</v>
      </c>
      <c r="JR229">
        <v>497.487</v>
      </c>
      <c r="JS229">
        <v>447.664</v>
      </c>
      <c r="JT229">
        <v>23.2847</v>
      </c>
      <c r="JU229">
        <v>33.2279</v>
      </c>
      <c r="JV229">
        <v>29.9979</v>
      </c>
      <c r="JW229">
        <v>33.4122</v>
      </c>
      <c r="JX229">
        <v>33.3717</v>
      </c>
      <c r="JY229">
        <v>62.8755</v>
      </c>
      <c r="JZ229">
        <v>36.5554</v>
      </c>
      <c r="KA229">
        <v>0</v>
      </c>
      <c r="KB229">
        <v>23.3132</v>
      </c>
      <c r="KC229">
        <v>1475.96</v>
      </c>
      <c r="KD229">
        <v>18.2663</v>
      </c>
      <c r="KE229">
        <v>99.8595</v>
      </c>
      <c r="KF229">
        <v>99.4804</v>
      </c>
    </row>
    <row r="230" spans="1:292">
      <c r="A230">
        <v>210</v>
      </c>
      <c r="B230">
        <v>1686165818.1</v>
      </c>
      <c r="C230">
        <v>5452.599999904633</v>
      </c>
      <c r="D230" t="s">
        <v>854</v>
      </c>
      <c r="E230" t="s">
        <v>855</v>
      </c>
      <c r="F230">
        <v>5</v>
      </c>
      <c r="G230" t="s">
        <v>679</v>
      </c>
      <c r="H230">
        <v>1686165810.314285</v>
      </c>
      <c r="I230">
        <f>(J230)/1000</f>
        <v>0</v>
      </c>
      <c r="J230">
        <f>IF(DO230, AM230, AG230)</f>
        <v>0</v>
      </c>
      <c r="K230">
        <f>IF(DO230, AH230, AF230)</f>
        <v>0</v>
      </c>
      <c r="L230">
        <f>DQ230 - IF(AT230&gt;1, K230*DK230*100.0/(AV230*EE230), 0)</f>
        <v>0</v>
      </c>
      <c r="M230">
        <f>((S230-I230/2)*L230-K230)/(S230+I230/2)</f>
        <v>0</v>
      </c>
      <c r="N230">
        <f>M230*(DX230+DY230)/1000.0</f>
        <v>0</v>
      </c>
      <c r="O230">
        <f>(DQ230 - IF(AT230&gt;1, K230*DK230*100.0/(AV230*EE230), 0))*(DX230+DY230)/1000.0</f>
        <v>0</v>
      </c>
      <c r="P230">
        <f>2.0/((1/R230-1/Q230)+SIGN(R230)*SQRT((1/R230-1/Q230)*(1/R230-1/Q230) + 4*DL230/((DL230+1)*(DL230+1))*(2*1/R230*1/Q230-1/Q230*1/Q230)))</f>
        <v>0</v>
      </c>
      <c r="Q230">
        <f>IF(LEFT(DM230,1)&lt;&gt;"0",IF(LEFT(DM230,1)="1",3.0,DN230),$D$5+$E$5*(EE230*DX230/($K$5*1000))+$F$5*(EE230*DX230/($K$5*1000))*MAX(MIN(DK230,$J$5),$I$5)*MAX(MIN(DK230,$J$5),$I$5)+$G$5*MAX(MIN(DK230,$J$5),$I$5)*(EE230*DX230/($K$5*1000))+$H$5*(EE230*DX230/($K$5*1000))*(EE230*DX230/($K$5*1000)))</f>
        <v>0</v>
      </c>
      <c r="R230">
        <f>I230*(1000-(1000*0.61365*exp(17.502*V230/(240.97+V230))/(DX230+DY230)+DS230)/2)/(1000*0.61365*exp(17.502*V230/(240.97+V230))/(DX230+DY230)-DS230)</f>
        <v>0</v>
      </c>
      <c r="S230">
        <f>1/((DL230+1)/(P230/1.6)+1/(Q230/1.37)) + DL230/((DL230+1)/(P230/1.6) + DL230/(Q230/1.37))</f>
        <v>0</v>
      </c>
      <c r="T230">
        <f>(DG230*DJ230)</f>
        <v>0</v>
      </c>
      <c r="U230">
        <f>(DZ230+(T230+2*0.95*5.67E-8*(((DZ230+$B$9)+273)^4-(DZ230+273)^4)-44100*I230)/(1.84*29.3*Q230+8*0.95*5.67E-8*(DZ230+273)^3))</f>
        <v>0</v>
      </c>
      <c r="V230">
        <f>($C$9*EA230+$D$9*EB230+$E$9*U230)</f>
        <v>0</v>
      </c>
      <c r="W230">
        <f>0.61365*exp(17.502*V230/(240.97+V230))</f>
        <v>0</v>
      </c>
      <c r="X230">
        <f>(Y230/Z230*100)</f>
        <v>0</v>
      </c>
      <c r="Y230">
        <f>DS230*(DX230+DY230)/1000</f>
        <v>0</v>
      </c>
      <c r="Z230">
        <f>0.61365*exp(17.502*DZ230/(240.97+DZ230))</f>
        <v>0</v>
      </c>
      <c r="AA230">
        <f>(W230-DS230*(DX230+DY230)/1000)</f>
        <v>0</v>
      </c>
      <c r="AB230">
        <f>(-I230*44100)</f>
        <v>0</v>
      </c>
      <c r="AC230">
        <f>2*29.3*Q230*0.92*(DZ230-V230)</f>
        <v>0</v>
      </c>
      <c r="AD230">
        <f>2*0.95*5.67E-8*(((DZ230+$B$9)+273)^4-(V230+273)^4)</f>
        <v>0</v>
      </c>
      <c r="AE230">
        <f>T230+AD230+AB230+AC230</f>
        <v>0</v>
      </c>
      <c r="AF230">
        <f>DW230*AT230*(DR230-DQ230*(1000-AT230*DT230)/(1000-AT230*DS230))/(100*DK230)</f>
        <v>0</v>
      </c>
      <c r="AG230">
        <f>1000*DW230*AT230*(DS230-DT230)/(100*DK230*(1000-AT230*DS230))</f>
        <v>0</v>
      </c>
      <c r="AH230">
        <f>(AI230 - AJ230 - DX230*1E3/(8.314*(DZ230+273.15)) * AL230/DW230 * AK230) * DW230/(100*DK230) * (1000 - DT230)/1000</f>
        <v>0</v>
      </c>
      <c r="AI230">
        <v>1486.529468621617</v>
      </c>
      <c r="AJ230">
        <v>1455.396909090909</v>
      </c>
      <c r="AK230">
        <v>3.335850878883155</v>
      </c>
      <c r="AL230">
        <v>66.69682277142016</v>
      </c>
      <c r="AM230">
        <f>(AO230 - AN230 + DX230*1E3/(8.314*(DZ230+273.15)) * AQ230/DW230 * AP230) * DW230/(100*DK230) * 1000/(1000 - AO230)</f>
        <v>0</v>
      </c>
      <c r="AN230">
        <v>18.27338698377884</v>
      </c>
      <c r="AO230">
        <v>19.20346666666666</v>
      </c>
      <c r="AP230">
        <v>0.001292652352285026</v>
      </c>
      <c r="AQ230">
        <v>103.8665153416574</v>
      </c>
      <c r="AR230">
        <v>0</v>
      </c>
      <c r="AS230">
        <v>0</v>
      </c>
      <c r="AT230">
        <f>IF(AR230*$H$15&gt;=AV230,1.0,(AV230/(AV230-AR230*$H$15)))</f>
        <v>0</v>
      </c>
      <c r="AU230">
        <f>(AT230-1)*100</f>
        <v>0</v>
      </c>
      <c r="AV230">
        <f>MAX(0,($B$15+$C$15*EE230)/(1+$D$15*EE230)*DX230/(DZ230+273)*$E$15)</f>
        <v>0</v>
      </c>
      <c r="AW230" t="s">
        <v>429</v>
      </c>
      <c r="AX230" t="s">
        <v>429</v>
      </c>
      <c r="AY230">
        <v>0</v>
      </c>
      <c r="AZ230">
        <v>0</v>
      </c>
      <c r="BA230">
        <f>1-AY230/AZ230</f>
        <v>0</v>
      </c>
      <c r="BB230">
        <v>0</v>
      </c>
      <c r="BC230" t="s">
        <v>429</v>
      </c>
      <c r="BD230" t="s">
        <v>429</v>
      </c>
      <c r="BE230">
        <v>0</v>
      </c>
      <c r="BF230">
        <v>0</v>
      </c>
      <c r="BG230">
        <f>1-BE230/BF230</f>
        <v>0</v>
      </c>
      <c r="BH230">
        <v>0.5</v>
      </c>
      <c r="BI230">
        <f>DH230</f>
        <v>0</v>
      </c>
      <c r="BJ230">
        <f>K230</f>
        <v>0</v>
      </c>
      <c r="BK230">
        <f>BG230*BH230*BI230</f>
        <v>0</v>
      </c>
      <c r="BL230">
        <f>(BJ230-BB230)/BI230</f>
        <v>0</v>
      </c>
      <c r="BM230">
        <f>(AZ230-BF230)/BF230</f>
        <v>0</v>
      </c>
      <c r="BN230">
        <f>AY230/(BA230+AY230/BF230)</f>
        <v>0</v>
      </c>
      <c r="BO230" t="s">
        <v>429</v>
      </c>
      <c r="BP230">
        <v>0</v>
      </c>
      <c r="BQ230">
        <f>IF(BP230&lt;&gt;0, BP230, BN230)</f>
        <v>0</v>
      </c>
      <c r="BR230">
        <f>1-BQ230/BF230</f>
        <v>0</v>
      </c>
      <c r="BS230">
        <f>(BF230-BE230)/(BF230-BQ230)</f>
        <v>0</v>
      </c>
      <c r="BT230">
        <f>(AZ230-BF230)/(AZ230-BQ230)</f>
        <v>0</v>
      </c>
      <c r="BU230">
        <f>(BF230-BE230)/(BF230-AY230)</f>
        <v>0</v>
      </c>
      <c r="BV230">
        <f>(AZ230-BF230)/(AZ230-AY230)</f>
        <v>0</v>
      </c>
      <c r="BW230">
        <f>(BS230*BQ230/BE230)</f>
        <v>0</v>
      </c>
      <c r="BX230">
        <f>(1-BW230)</f>
        <v>0</v>
      </c>
      <c r="DG230">
        <f>$B$13*EF230+$C$13*EG230+$F$13*ER230*(1-EU230)</f>
        <v>0</v>
      </c>
      <c r="DH230">
        <f>DG230*DI230</f>
        <v>0</v>
      </c>
      <c r="DI230">
        <f>($B$13*$D$11+$C$13*$D$11+$F$13*((FE230+EW230)/MAX(FE230+EW230+FF230, 0.1)*$I$11+FF230/MAX(FE230+EW230+FF230, 0.1)*$J$11))/($B$13+$C$13+$F$13)</f>
        <v>0</v>
      </c>
      <c r="DJ230">
        <f>($B$13*$K$11+$C$13*$K$11+$F$13*((FE230+EW230)/MAX(FE230+EW230+FF230, 0.1)*$P$11+FF230/MAX(FE230+EW230+FF230, 0.1)*$Q$11))/($B$13+$C$13+$F$13)</f>
        <v>0</v>
      </c>
      <c r="DK230">
        <v>1.65</v>
      </c>
      <c r="DL230">
        <v>0.5</v>
      </c>
      <c r="DM230" t="s">
        <v>430</v>
      </c>
      <c r="DN230">
        <v>2</v>
      </c>
      <c r="DO230" t="b">
        <v>1</v>
      </c>
      <c r="DP230">
        <v>1686165810.314285</v>
      </c>
      <c r="DQ230">
        <v>1403.359285714286</v>
      </c>
      <c r="DR230">
        <v>1443.759642857143</v>
      </c>
      <c r="DS230">
        <v>19.18049285714286</v>
      </c>
      <c r="DT230">
        <v>18.24089285714286</v>
      </c>
      <c r="DU230">
        <v>1405.542142857143</v>
      </c>
      <c r="DV230">
        <v>19.59985357142858</v>
      </c>
      <c r="DW230">
        <v>500.0076785714285</v>
      </c>
      <c r="DX230">
        <v>90.21199642857142</v>
      </c>
      <c r="DY230">
        <v>0.09997572857142856</v>
      </c>
      <c r="DZ230">
        <v>26.96736071428571</v>
      </c>
      <c r="EA230">
        <v>27.99962142857143</v>
      </c>
      <c r="EB230">
        <v>999.9000000000002</v>
      </c>
      <c r="EC230">
        <v>0</v>
      </c>
      <c r="ED230">
        <v>0</v>
      </c>
      <c r="EE230">
        <v>9995.125357142857</v>
      </c>
      <c r="EF230">
        <v>0</v>
      </c>
      <c r="EG230">
        <v>505.1196071428571</v>
      </c>
      <c r="EH230">
        <v>-40.40070714285714</v>
      </c>
      <c r="EI230">
        <v>1430.8025</v>
      </c>
      <c r="EJ230">
        <v>1470.585357142857</v>
      </c>
      <c r="EK230">
        <v>0.9396023214285714</v>
      </c>
      <c r="EL230">
        <v>1443.759642857143</v>
      </c>
      <c r="EM230">
        <v>18.24089285714286</v>
      </c>
      <c r="EN230">
        <v>1.730311071428571</v>
      </c>
      <c r="EO230">
        <v>1.645547857142857</v>
      </c>
      <c r="EP230">
        <v>15.17106071428572</v>
      </c>
      <c r="EQ230">
        <v>14.39203214285714</v>
      </c>
      <c r="ER230">
        <v>1999.986428571429</v>
      </c>
      <c r="ES230">
        <v>0.9799976428571429</v>
      </c>
      <c r="ET230">
        <v>0.02000206071428572</v>
      </c>
      <c r="EU230">
        <v>0</v>
      </c>
      <c r="EV230">
        <v>253.4551428571428</v>
      </c>
      <c r="EW230">
        <v>5.00078</v>
      </c>
      <c r="EX230">
        <v>7130.18</v>
      </c>
      <c r="EY230">
        <v>16379.51071428572</v>
      </c>
      <c r="EZ230">
        <v>42.16049999999999</v>
      </c>
      <c r="FA230">
        <v>43.31657142857141</v>
      </c>
      <c r="FB230">
        <v>42.50875</v>
      </c>
      <c r="FC230">
        <v>42.63807142857141</v>
      </c>
      <c r="FD230">
        <v>42.87685714285713</v>
      </c>
      <c r="FE230">
        <v>1955.079642857143</v>
      </c>
      <c r="FF230">
        <v>39.9</v>
      </c>
      <c r="FG230">
        <v>0</v>
      </c>
      <c r="FH230">
        <v>1686165818.6</v>
      </c>
      <c r="FI230">
        <v>0</v>
      </c>
      <c r="FJ230">
        <v>89.42086650897454</v>
      </c>
      <c r="FK230">
        <v>0.9619179551125998</v>
      </c>
      <c r="FL230">
        <v>-105.3914969276198</v>
      </c>
      <c r="FM230">
        <v>27983.67462566672</v>
      </c>
      <c r="FN230">
        <v>15</v>
      </c>
      <c r="FO230">
        <v>1686237652.1</v>
      </c>
      <c r="FP230" t="s">
        <v>431</v>
      </c>
      <c r="FQ230">
        <v>1686237637.6</v>
      </c>
      <c r="FR230">
        <v>1686237652.1</v>
      </c>
      <c r="FS230">
        <v>1</v>
      </c>
      <c r="FT230">
        <v>0.184</v>
      </c>
      <c r="FU230">
        <v>-0.079</v>
      </c>
      <c r="FV230">
        <v>-1.228</v>
      </c>
      <c r="FW230">
        <v>-0.379</v>
      </c>
      <c r="FX230">
        <v>962</v>
      </c>
      <c r="FY230">
        <v>1</v>
      </c>
      <c r="FZ230">
        <v>0.05</v>
      </c>
      <c r="GA230">
        <v>0.15</v>
      </c>
      <c r="GB230">
        <v>-5.499168316778815</v>
      </c>
      <c r="GC230">
        <v>-0.03280244759713291</v>
      </c>
      <c r="GD230">
        <v>34.48563431367232</v>
      </c>
      <c r="GE230">
        <v>1</v>
      </c>
      <c r="GF230">
        <v>0.9687910521962402</v>
      </c>
      <c r="GG230">
        <v>0.003181900904825768</v>
      </c>
      <c r="GH230">
        <v>0.6610710577580903</v>
      </c>
      <c r="GI230">
        <v>1</v>
      </c>
      <c r="GJ230">
        <v>2</v>
      </c>
      <c r="GK230">
        <v>2</v>
      </c>
      <c r="GL230" t="s">
        <v>432</v>
      </c>
      <c r="GM230">
        <v>3.10192</v>
      </c>
      <c r="GN230">
        <v>2.75801</v>
      </c>
      <c r="GO230">
        <v>0.198217</v>
      </c>
      <c r="GP230">
        <v>0.201506</v>
      </c>
      <c r="GQ230">
        <v>0.09310939999999999</v>
      </c>
      <c r="GR230">
        <v>0.08895169999999999</v>
      </c>
      <c r="GS230">
        <v>20502.9</v>
      </c>
      <c r="GT230">
        <v>20085.9</v>
      </c>
      <c r="GU230">
        <v>26131.9</v>
      </c>
      <c r="GV230">
        <v>25511.1</v>
      </c>
      <c r="GW230">
        <v>38050.2</v>
      </c>
      <c r="GX230">
        <v>35219.2</v>
      </c>
      <c r="GY230">
        <v>45698.4</v>
      </c>
      <c r="GZ230">
        <v>41813.8</v>
      </c>
      <c r="HA230">
        <v>1.84188</v>
      </c>
      <c r="HB230">
        <v>1.7426</v>
      </c>
      <c r="HC230">
        <v>0.0292361</v>
      </c>
      <c r="HD230">
        <v>0</v>
      </c>
      <c r="HE230">
        <v>27.5233</v>
      </c>
      <c r="HF230">
        <v>999.9</v>
      </c>
      <c r="HG230">
        <v>34.7</v>
      </c>
      <c r="HH230">
        <v>41.3</v>
      </c>
      <c r="HI230">
        <v>30.5572</v>
      </c>
      <c r="HJ230">
        <v>62.0076</v>
      </c>
      <c r="HK230">
        <v>27.7564</v>
      </c>
      <c r="HL230">
        <v>1</v>
      </c>
      <c r="HM230">
        <v>0.495145</v>
      </c>
      <c r="HN230">
        <v>3.69921</v>
      </c>
      <c r="HO230">
        <v>20.2682</v>
      </c>
      <c r="HP230">
        <v>5.21085</v>
      </c>
      <c r="HQ230">
        <v>11.9834</v>
      </c>
      <c r="HR230">
        <v>4.963</v>
      </c>
      <c r="HS230">
        <v>3.27433</v>
      </c>
      <c r="HT230">
        <v>9999</v>
      </c>
      <c r="HU230">
        <v>9999</v>
      </c>
      <c r="HV230">
        <v>9999</v>
      </c>
      <c r="HW230">
        <v>63.1</v>
      </c>
      <c r="HX230">
        <v>1.86397</v>
      </c>
      <c r="HY230">
        <v>1.8602</v>
      </c>
      <c r="HZ230">
        <v>1.85852</v>
      </c>
      <c r="IA230">
        <v>1.85989</v>
      </c>
      <c r="IB230">
        <v>1.85983</v>
      </c>
      <c r="IC230">
        <v>1.85838</v>
      </c>
      <c r="ID230">
        <v>1.85751</v>
      </c>
      <c r="IE230">
        <v>1.8524</v>
      </c>
      <c r="IF230">
        <v>0</v>
      </c>
      <c r="IG230">
        <v>0</v>
      </c>
      <c r="IH230">
        <v>0</v>
      </c>
      <c r="II230">
        <v>0</v>
      </c>
      <c r="IJ230" t="s">
        <v>433</v>
      </c>
      <c r="IK230" t="s">
        <v>434</v>
      </c>
      <c r="IL230" t="s">
        <v>435</v>
      </c>
      <c r="IM230" t="s">
        <v>435</v>
      </c>
      <c r="IN230" t="s">
        <v>435</v>
      </c>
      <c r="IO230" t="s">
        <v>435</v>
      </c>
      <c r="IP230">
        <v>0</v>
      </c>
      <c r="IQ230">
        <v>100</v>
      </c>
      <c r="IR230">
        <v>100</v>
      </c>
      <c r="IS230">
        <v>-2.2</v>
      </c>
      <c r="IT230">
        <v>-0.4192</v>
      </c>
      <c r="IU230">
        <v>-0.978965299820194</v>
      </c>
      <c r="IV230">
        <v>-0.0009990091014681097</v>
      </c>
      <c r="IW230">
        <v>2.104149348677739E-07</v>
      </c>
      <c r="IX230">
        <v>-7.744919442628664E-11</v>
      </c>
      <c r="IY230">
        <v>-0.2997322961878402</v>
      </c>
      <c r="IZ230">
        <v>-0.02716134682049196</v>
      </c>
      <c r="JA230">
        <v>0.00140419417660109</v>
      </c>
      <c r="JB230">
        <v>-1.682636133130545E-05</v>
      </c>
      <c r="JC230">
        <v>3</v>
      </c>
      <c r="JD230">
        <v>2001</v>
      </c>
      <c r="JE230">
        <v>1</v>
      </c>
      <c r="JF230">
        <v>25</v>
      </c>
      <c r="JG230">
        <v>-1197</v>
      </c>
      <c r="JH230">
        <v>-1197.2</v>
      </c>
      <c r="JI230">
        <v>3.15796</v>
      </c>
      <c r="JJ230">
        <v>2.63428</v>
      </c>
      <c r="JK230">
        <v>1.49658</v>
      </c>
      <c r="JL230">
        <v>2.38525</v>
      </c>
      <c r="JM230">
        <v>1.54907</v>
      </c>
      <c r="JN230">
        <v>2.47437</v>
      </c>
      <c r="JO230">
        <v>44.0571</v>
      </c>
      <c r="JP230">
        <v>13.668</v>
      </c>
      <c r="JQ230">
        <v>18</v>
      </c>
      <c r="JR230">
        <v>497.575</v>
      </c>
      <c r="JS230">
        <v>447.854</v>
      </c>
      <c r="JT230">
        <v>23.2969</v>
      </c>
      <c r="JU230">
        <v>33.213</v>
      </c>
      <c r="JV230">
        <v>29.998</v>
      </c>
      <c r="JW230">
        <v>33.401</v>
      </c>
      <c r="JX230">
        <v>33.3606</v>
      </c>
      <c r="JY230">
        <v>63.4085</v>
      </c>
      <c r="JZ230">
        <v>36.5554</v>
      </c>
      <c r="KA230">
        <v>0</v>
      </c>
      <c r="KB230">
        <v>23.3257</v>
      </c>
      <c r="KC230">
        <v>1489.51</v>
      </c>
      <c r="KD230">
        <v>18.2679</v>
      </c>
      <c r="KE230">
        <v>99.863</v>
      </c>
      <c r="KF230">
        <v>99.48260000000001</v>
      </c>
    </row>
    <row r="231" spans="1:292">
      <c r="A231">
        <v>211</v>
      </c>
      <c r="B231">
        <v>1686165822.6</v>
      </c>
      <c r="C231">
        <v>5457.099999904633</v>
      </c>
      <c r="D231" t="s">
        <v>856</v>
      </c>
      <c r="E231" t="s">
        <v>857</v>
      </c>
      <c r="F231">
        <v>5</v>
      </c>
      <c r="G231" t="s">
        <v>679</v>
      </c>
      <c r="H231">
        <v>1686165814.760714</v>
      </c>
      <c r="I231">
        <f>(J231)/1000</f>
        <v>0</v>
      </c>
      <c r="J231">
        <f>IF(DO231, AM231, AG231)</f>
        <v>0</v>
      </c>
      <c r="K231">
        <f>IF(DO231, AH231, AF231)</f>
        <v>0</v>
      </c>
      <c r="L231">
        <f>DQ231 - IF(AT231&gt;1, K231*DK231*100.0/(AV231*EE231), 0)</f>
        <v>0</v>
      </c>
      <c r="M231">
        <f>((S231-I231/2)*L231-K231)/(S231+I231/2)</f>
        <v>0</v>
      </c>
      <c r="N231">
        <f>M231*(DX231+DY231)/1000.0</f>
        <v>0</v>
      </c>
      <c r="O231">
        <f>(DQ231 - IF(AT231&gt;1, K231*DK231*100.0/(AV231*EE231), 0))*(DX231+DY231)/1000.0</f>
        <v>0</v>
      </c>
      <c r="P231">
        <f>2.0/((1/R231-1/Q231)+SIGN(R231)*SQRT((1/R231-1/Q231)*(1/R231-1/Q231) + 4*DL231/((DL231+1)*(DL231+1))*(2*1/R231*1/Q231-1/Q231*1/Q231)))</f>
        <v>0</v>
      </c>
      <c r="Q231">
        <f>IF(LEFT(DM231,1)&lt;&gt;"0",IF(LEFT(DM231,1)="1",3.0,DN231),$D$5+$E$5*(EE231*DX231/($K$5*1000))+$F$5*(EE231*DX231/($K$5*1000))*MAX(MIN(DK231,$J$5),$I$5)*MAX(MIN(DK231,$J$5),$I$5)+$G$5*MAX(MIN(DK231,$J$5),$I$5)*(EE231*DX231/($K$5*1000))+$H$5*(EE231*DX231/($K$5*1000))*(EE231*DX231/($K$5*1000)))</f>
        <v>0</v>
      </c>
      <c r="R231">
        <f>I231*(1000-(1000*0.61365*exp(17.502*V231/(240.97+V231))/(DX231+DY231)+DS231)/2)/(1000*0.61365*exp(17.502*V231/(240.97+V231))/(DX231+DY231)-DS231)</f>
        <v>0</v>
      </c>
      <c r="S231">
        <f>1/((DL231+1)/(P231/1.6)+1/(Q231/1.37)) + DL231/((DL231+1)/(P231/1.6) + DL231/(Q231/1.37))</f>
        <v>0</v>
      </c>
      <c r="T231">
        <f>(DG231*DJ231)</f>
        <v>0</v>
      </c>
      <c r="U231">
        <f>(DZ231+(T231+2*0.95*5.67E-8*(((DZ231+$B$9)+273)^4-(DZ231+273)^4)-44100*I231)/(1.84*29.3*Q231+8*0.95*5.67E-8*(DZ231+273)^3))</f>
        <v>0</v>
      </c>
      <c r="V231">
        <f>($C$9*EA231+$D$9*EB231+$E$9*U231)</f>
        <v>0</v>
      </c>
      <c r="W231">
        <f>0.61365*exp(17.502*V231/(240.97+V231))</f>
        <v>0</v>
      </c>
      <c r="X231">
        <f>(Y231/Z231*100)</f>
        <v>0</v>
      </c>
      <c r="Y231">
        <f>DS231*(DX231+DY231)/1000</f>
        <v>0</v>
      </c>
      <c r="Z231">
        <f>0.61365*exp(17.502*DZ231/(240.97+DZ231))</f>
        <v>0</v>
      </c>
      <c r="AA231">
        <f>(W231-DS231*(DX231+DY231)/1000)</f>
        <v>0</v>
      </c>
      <c r="AB231">
        <f>(-I231*44100)</f>
        <v>0</v>
      </c>
      <c r="AC231">
        <f>2*29.3*Q231*0.92*(DZ231-V231)</f>
        <v>0</v>
      </c>
      <c r="AD231">
        <f>2*0.95*5.67E-8*(((DZ231+$B$9)+273)^4-(V231+273)^4)</f>
        <v>0</v>
      </c>
      <c r="AE231">
        <f>T231+AD231+AB231+AC231</f>
        <v>0</v>
      </c>
      <c r="AF231">
        <f>DW231*AT231*(DR231-DQ231*(1000-AT231*DT231)/(1000-AT231*DS231))/(100*DK231)</f>
        <v>0</v>
      </c>
      <c r="AG231">
        <f>1000*DW231*AT231*(DS231-DT231)/(100*DK231*(1000-AT231*DS231))</f>
        <v>0</v>
      </c>
      <c r="AH231">
        <f>(AI231 - AJ231 - DX231*1E3/(8.314*(DZ231+273.15)) * AL231/DW231 * AK231) * DW231/(100*DK231) * (1000 - DT231)/1000</f>
        <v>0</v>
      </c>
      <c r="AI231">
        <v>1502.214909089515</v>
      </c>
      <c r="AJ231">
        <v>1470.941272727273</v>
      </c>
      <c r="AK231">
        <v>3.456873801928416</v>
      </c>
      <c r="AL231">
        <v>66.69682277142016</v>
      </c>
      <c r="AM231">
        <f>(AO231 - AN231 + DX231*1E3/(8.314*(DZ231+273.15)) * AQ231/DW231 * AP231) * DW231/(100*DK231) * 1000/(1000 - AO231)</f>
        <v>0</v>
      </c>
      <c r="AN231">
        <v>18.26810056244598</v>
      </c>
      <c r="AO231">
        <v>19.20335878787878</v>
      </c>
      <c r="AP231">
        <v>-6.050809579615314E-06</v>
      </c>
      <c r="AQ231">
        <v>103.8665153416574</v>
      </c>
      <c r="AR231">
        <v>0</v>
      </c>
      <c r="AS231">
        <v>0</v>
      </c>
      <c r="AT231">
        <f>IF(AR231*$H$15&gt;=AV231,1.0,(AV231/(AV231-AR231*$H$15)))</f>
        <v>0</v>
      </c>
      <c r="AU231">
        <f>(AT231-1)*100</f>
        <v>0</v>
      </c>
      <c r="AV231">
        <f>MAX(0,($B$15+$C$15*EE231)/(1+$D$15*EE231)*DX231/(DZ231+273)*$E$15)</f>
        <v>0</v>
      </c>
      <c r="AW231" t="s">
        <v>429</v>
      </c>
      <c r="AX231" t="s">
        <v>429</v>
      </c>
      <c r="AY231">
        <v>0</v>
      </c>
      <c r="AZ231">
        <v>0</v>
      </c>
      <c r="BA231">
        <f>1-AY231/AZ231</f>
        <v>0</v>
      </c>
      <c r="BB231">
        <v>0</v>
      </c>
      <c r="BC231" t="s">
        <v>429</v>
      </c>
      <c r="BD231" t="s">
        <v>429</v>
      </c>
      <c r="BE231">
        <v>0</v>
      </c>
      <c r="BF231">
        <v>0</v>
      </c>
      <c r="BG231">
        <f>1-BE231/BF231</f>
        <v>0</v>
      </c>
      <c r="BH231">
        <v>0.5</v>
      </c>
      <c r="BI231">
        <f>DH231</f>
        <v>0</v>
      </c>
      <c r="BJ231">
        <f>K231</f>
        <v>0</v>
      </c>
      <c r="BK231">
        <f>BG231*BH231*BI231</f>
        <v>0</v>
      </c>
      <c r="BL231">
        <f>(BJ231-BB231)/BI231</f>
        <v>0</v>
      </c>
      <c r="BM231">
        <f>(AZ231-BF231)/BF231</f>
        <v>0</v>
      </c>
      <c r="BN231">
        <f>AY231/(BA231+AY231/BF231)</f>
        <v>0</v>
      </c>
      <c r="BO231" t="s">
        <v>429</v>
      </c>
      <c r="BP231">
        <v>0</v>
      </c>
      <c r="BQ231">
        <f>IF(BP231&lt;&gt;0, BP231, BN231)</f>
        <v>0</v>
      </c>
      <c r="BR231">
        <f>1-BQ231/BF231</f>
        <v>0</v>
      </c>
      <c r="BS231">
        <f>(BF231-BE231)/(BF231-BQ231)</f>
        <v>0</v>
      </c>
      <c r="BT231">
        <f>(AZ231-BF231)/(AZ231-BQ231)</f>
        <v>0</v>
      </c>
      <c r="BU231">
        <f>(BF231-BE231)/(BF231-AY231)</f>
        <v>0</v>
      </c>
      <c r="BV231">
        <f>(AZ231-BF231)/(AZ231-AY231)</f>
        <v>0</v>
      </c>
      <c r="BW231">
        <f>(BS231*BQ231/BE231)</f>
        <v>0</v>
      </c>
      <c r="BX231">
        <f>(1-BW231)</f>
        <v>0</v>
      </c>
      <c r="DG231">
        <f>$B$13*EF231+$C$13*EG231+$F$13*ER231*(1-EU231)</f>
        <v>0</v>
      </c>
      <c r="DH231">
        <f>DG231*DI231</f>
        <v>0</v>
      </c>
      <c r="DI231">
        <f>($B$13*$D$11+$C$13*$D$11+$F$13*((FE231+EW231)/MAX(FE231+EW231+FF231, 0.1)*$I$11+FF231/MAX(FE231+EW231+FF231, 0.1)*$J$11))/($B$13+$C$13+$F$13)</f>
        <v>0</v>
      </c>
      <c r="DJ231">
        <f>($B$13*$K$11+$C$13*$K$11+$F$13*((FE231+EW231)/MAX(FE231+EW231+FF231, 0.1)*$P$11+FF231/MAX(FE231+EW231+FF231, 0.1)*$Q$11))/($B$13+$C$13+$F$13)</f>
        <v>0</v>
      </c>
      <c r="DK231">
        <v>1.65</v>
      </c>
      <c r="DL231">
        <v>0.5</v>
      </c>
      <c r="DM231" t="s">
        <v>430</v>
      </c>
      <c r="DN231">
        <v>2</v>
      </c>
      <c r="DO231" t="b">
        <v>1</v>
      </c>
      <c r="DP231">
        <v>1686165814.760714</v>
      </c>
      <c r="DQ231">
        <v>1418.121071428571</v>
      </c>
      <c r="DR231">
        <v>1458.655</v>
      </c>
      <c r="DS231">
        <v>19.19119642857143</v>
      </c>
      <c r="DT231">
        <v>18.26683571428572</v>
      </c>
      <c r="DU231">
        <v>1420.316785714286</v>
      </c>
      <c r="DV231">
        <v>19.61046428571429</v>
      </c>
      <c r="DW231">
        <v>499.9986785714286</v>
      </c>
      <c r="DX231">
        <v>90.212</v>
      </c>
      <c r="DY231">
        <v>0.09999564642857142</v>
      </c>
      <c r="DZ231">
        <v>26.95955714285714</v>
      </c>
      <c r="EA231">
        <v>27.99483571428572</v>
      </c>
      <c r="EB231">
        <v>999.9000000000002</v>
      </c>
      <c r="EC231">
        <v>0</v>
      </c>
      <c r="ED231">
        <v>0</v>
      </c>
      <c r="EE231">
        <v>9996.039999999999</v>
      </c>
      <c r="EF231">
        <v>0</v>
      </c>
      <c r="EG231">
        <v>503.8506428571429</v>
      </c>
      <c r="EH231">
        <v>-40.53435357142857</v>
      </c>
      <c r="EI231">
        <v>1445.869285714286</v>
      </c>
      <c r="EJ231">
        <v>1485.7975</v>
      </c>
      <c r="EK231">
        <v>0.9243608928571428</v>
      </c>
      <c r="EL231">
        <v>1458.655</v>
      </c>
      <c r="EM231">
        <v>18.26683571428572</v>
      </c>
      <c r="EN231">
        <v>1.731276071428571</v>
      </c>
      <c r="EO231">
        <v>1.647887857142857</v>
      </c>
      <c r="EP231">
        <v>15.17973214285714</v>
      </c>
      <c r="EQ231">
        <v>14.41404642857143</v>
      </c>
      <c r="ER231">
        <v>1999.986785714286</v>
      </c>
      <c r="ES231">
        <v>0.9799975357142857</v>
      </c>
      <c r="ET231">
        <v>0.02000216071428572</v>
      </c>
      <c r="EU231">
        <v>0</v>
      </c>
      <c r="EV231">
        <v>253.3672142857143</v>
      </c>
      <c r="EW231">
        <v>5.00078</v>
      </c>
      <c r="EX231">
        <v>7131.826428571428</v>
      </c>
      <c r="EY231">
        <v>16379.50714285714</v>
      </c>
      <c r="EZ231">
        <v>42.1402857142857</v>
      </c>
      <c r="FA231">
        <v>43.30314285714284</v>
      </c>
      <c r="FB231">
        <v>42.51317857142856</v>
      </c>
      <c r="FC231">
        <v>42.62682142857142</v>
      </c>
      <c r="FD231">
        <v>42.87235714285713</v>
      </c>
      <c r="FE231">
        <v>1955.08</v>
      </c>
      <c r="FF231">
        <v>39.9</v>
      </c>
      <c r="FG231">
        <v>0</v>
      </c>
      <c r="FH231">
        <v>1686165822.8</v>
      </c>
      <c r="FI231">
        <v>0</v>
      </c>
      <c r="FJ231">
        <v>89.47403443991097</v>
      </c>
      <c r="FK231">
        <v>0.9622722817311945</v>
      </c>
      <c r="FL231">
        <v>-105.446985768282</v>
      </c>
      <c r="FM231">
        <v>27976.90652002968</v>
      </c>
      <c r="FN231">
        <v>15</v>
      </c>
      <c r="FO231">
        <v>1686237652.1</v>
      </c>
      <c r="FP231" t="s">
        <v>431</v>
      </c>
      <c r="FQ231">
        <v>1686237637.6</v>
      </c>
      <c r="FR231">
        <v>1686237652.1</v>
      </c>
      <c r="FS231">
        <v>1</v>
      </c>
      <c r="FT231">
        <v>0.184</v>
      </c>
      <c r="FU231">
        <v>-0.079</v>
      </c>
      <c r="FV231">
        <v>-1.228</v>
      </c>
      <c r="FW231">
        <v>-0.379</v>
      </c>
      <c r="FX231">
        <v>962</v>
      </c>
      <c r="FY231">
        <v>1</v>
      </c>
      <c r="FZ231">
        <v>0.05</v>
      </c>
      <c r="GA231">
        <v>0.15</v>
      </c>
      <c r="GB231">
        <v>-5.5086885450665</v>
      </c>
      <c r="GC231">
        <v>-0.03293844665269921</v>
      </c>
      <c r="GD231">
        <v>34.48584964458413</v>
      </c>
      <c r="GE231">
        <v>1</v>
      </c>
      <c r="GF231">
        <v>0.9687820258521627</v>
      </c>
      <c r="GG231">
        <v>0.003180318712054154</v>
      </c>
      <c r="GH231">
        <v>0.6609820840492308</v>
      </c>
      <c r="GI231">
        <v>1</v>
      </c>
      <c r="GJ231">
        <v>2</v>
      </c>
      <c r="GK231">
        <v>2</v>
      </c>
      <c r="GL231" t="s">
        <v>432</v>
      </c>
      <c r="GM231">
        <v>3.1021</v>
      </c>
      <c r="GN231">
        <v>2.75831</v>
      </c>
      <c r="GO231">
        <v>0.199479</v>
      </c>
      <c r="GP231">
        <v>0.202754</v>
      </c>
      <c r="GQ231">
        <v>0.0931047</v>
      </c>
      <c r="GR231">
        <v>0.08893909999999999</v>
      </c>
      <c r="GS231">
        <v>20471.3</v>
      </c>
      <c r="GT231">
        <v>20055.2</v>
      </c>
      <c r="GU231">
        <v>26132.8</v>
      </c>
      <c r="GV231">
        <v>25511.9</v>
      </c>
      <c r="GW231">
        <v>38051.6</v>
      </c>
      <c r="GX231">
        <v>35221</v>
      </c>
      <c r="GY231">
        <v>45699.6</v>
      </c>
      <c r="GZ231">
        <v>41815.2</v>
      </c>
      <c r="HA231">
        <v>1.8423</v>
      </c>
      <c r="HB231">
        <v>1.74238</v>
      </c>
      <c r="HC231">
        <v>0.0282377</v>
      </c>
      <c r="HD231">
        <v>0</v>
      </c>
      <c r="HE231">
        <v>27.5181</v>
      </c>
      <c r="HF231">
        <v>999.9</v>
      </c>
      <c r="HG231">
        <v>34.7</v>
      </c>
      <c r="HH231">
        <v>41.3</v>
      </c>
      <c r="HI231">
        <v>30.5584</v>
      </c>
      <c r="HJ231">
        <v>62.3576</v>
      </c>
      <c r="HK231">
        <v>27.7083</v>
      </c>
      <c r="HL231">
        <v>1</v>
      </c>
      <c r="HM231">
        <v>0.493445</v>
      </c>
      <c r="HN231">
        <v>3.66905</v>
      </c>
      <c r="HO231">
        <v>20.2691</v>
      </c>
      <c r="HP231">
        <v>5.2104</v>
      </c>
      <c r="HQ231">
        <v>11.9821</v>
      </c>
      <c r="HR231">
        <v>4.96295</v>
      </c>
      <c r="HS231">
        <v>3.2742</v>
      </c>
      <c r="HT231">
        <v>9999</v>
      </c>
      <c r="HU231">
        <v>9999</v>
      </c>
      <c r="HV231">
        <v>9999</v>
      </c>
      <c r="HW231">
        <v>63.1</v>
      </c>
      <c r="HX231">
        <v>1.86398</v>
      </c>
      <c r="HY231">
        <v>1.8602</v>
      </c>
      <c r="HZ231">
        <v>1.85852</v>
      </c>
      <c r="IA231">
        <v>1.85989</v>
      </c>
      <c r="IB231">
        <v>1.85983</v>
      </c>
      <c r="IC231">
        <v>1.85839</v>
      </c>
      <c r="ID231">
        <v>1.85749</v>
      </c>
      <c r="IE231">
        <v>1.85241</v>
      </c>
      <c r="IF231">
        <v>0</v>
      </c>
      <c r="IG231">
        <v>0</v>
      </c>
      <c r="IH231">
        <v>0</v>
      </c>
      <c r="II231">
        <v>0</v>
      </c>
      <c r="IJ231" t="s">
        <v>433</v>
      </c>
      <c r="IK231" t="s">
        <v>434</v>
      </c>
      <c r="IL231" t="s">
        <v>435</v>
      </c>
      <c r="IM231" t="s">
        <v>435</v>
      </c>
      <c r="IN231" t="s">
        <v>435</v>
      </c>
      <c r="IO231" t="s">
        <v>435</v>
      </c>
      <c r="IP231">
        <v>0</v>
      </c>
      <c r="IQ231">
        <v>100</v>
      </c>
      <c r="IR231">
        <v>100</v>
      </c>
      <c r="IS231">
        <v>-2.22</v>
      </c>
      <c r="IT231">
        <v>-0.4191</v>
      </c>
      <c r="IU231">
        <v>-0.978965299820194</v>
      </c>
      <c r="IV231">
        <v>-0.0009990091014681097</v>
      </c>
      <c r="IW231">
        <v>2.104149348677739E-07</v>
      </c>
      <c r="IX231">
        <v>-7.744919442628664E-11</v>
      </c>
      <c r="IY231">
        <v>-0.2997322961878402</v>
      </c>
      <c r="IZ231">
        <v>-0.02716134682049196</v>
      </c>
      <c r="JA231">
        <v>0.00140419417660109</v>
      </c>
      <c r="JB231">
        <v>-1.682636133130545E-05</v>
      </c>
      <c r="JC231">
        <v>3</v>
      </c>
      <c r="JD231">
        <v>2001</v>
      </c>
      <c r="JE231">
        <v>1</v>
      </c>
      <c r="JF231">
        <v>25</v>
      </c>
      <c r="JG231">
        <v>-1196.9</v>
      </c>
      <c r="JH231">
        <v>-1197.2</v>
      </c>
      <c r="JI231">
        <v>3.18359</v>
      </c>
      <c r="JJ231">
        <v>2.63428</v>
      </c>
      <c r="JK231">
        <v>1.49658</v>
      </c>
      <c r="JL231">
        <v>2.38525</v>
      </c>
      <c r="JM231">
        <v>1.54907</v>
      </c>
      <c r="JN231">
        <v>2.45239</v>
      </c>
      <c r="JO231">
        <v>44.0295</v>
      </c>
      <c r="JP231">
        <v>13.6767</v>
      </c>
      <c r="JQ231">
        <v>18</v>
      </c>
      <c r="JR231">
        <v>497.763</v>
      </c>
      <c r="JS231">
        <v>447.644</v>
      </c>
      <c r="JT231">
        <v>23.3143</v>
      </c>
      <c r="JU231">
        <v>33.202</v>
      </c>
      <c r="JV231">
        <v>29.9982</v>
      </c>
      <c r="JW231">
        <v>33.391</v>
      </c>
      <c r="JX231">
        <v>33.3506</v>
      </c>
      <c r="JY231">
        <v>63.9069</v>
      </c>
      <c r="JZ231">
        <v>36.5554</v>
      </c>
      <c r="KA231">
        <v>0</v>
      </c>
      <c r="KB231">
        <v>23.3279</v>
      </c>
      <c r="KC231">
        <v>1502.98</v>
      </c>
      <c r="KD231">
        <v>18.2766</v>
      </c>
      <c r="KE231">
        <v>99.866</v>
      </c>
      <c r="KF231">
        <v>99.486</v>
      </c>
    </row>
    <row r="232" spans="1:292">
      <c r="A232">
        <v>212</v>
      </c>
      <c r="B232">
        <v>1686165828.1</v>
      </c>
      <c r="C232">
        <v>5462.599999904633</v>
      </c>
      <c r="D232" t="s">
        <v>858</v>
      </c>
      <c r="E232" t="s">
        <v>859</v>
      </c>
      <c r="F232">
        <v>5</v>
      </c>
      <c r="G232" t="s">
        <v>679</v>
      </c>
      <c r="H232">
        <v>1686165820.332142</v>
      </c>
      <c r="I232">
        <f>(J232)/1000</f>
        <v>0</v>
      </c>
      <c r="J232">
        <f>IF(DO232, AM232, AG232)</f>
        <v>0</v>
      </c>
      <c r="K232">
        <f>IF(DO232, AH232, AF232)</f>
        <v>0</v>
      </c>
      <c r="L232">
        <f>DQ232 - IF(AT232&gt;1, K232*DK232*100.0/(AV232*EE232), 0)</f>
        <v>0</v>
      </c>
      <c r="M232">
        <f>((S232-I232/2)*L232-K232)/(S232+I232/2)</f>
        <v>0</v>
      </c>
      <c r="N232">
        <f>M232*(DX232+DY232)/1000.0</f>
        <v>0</v>
      </c>
      <c r="O232">
        <f>(DQ232 - IF(AT232&gt;1, K232*DK232*100.0/(AV232*EE232), 0))*(DX232+DY232)/1000.0</f>
        <v>0</v>
      </c>
      <c r="P232">
        <f>2.0/((1/R232-1/Q232)+SIGN(R232)*SQRT((1/R232-1/Q232)*(1/R232-1/Q232) + 4*DL232/((DL232+1)*(DL232+1))*(2*1/R232*1/Q232-1/Q232*1/Q232)))</f>
        <v>0</v>
      </c>
      <c r="Q232">
        <f>IF(LEFT(DM232,1)&lt;&gt;"0",IF(LEFT(DM232,1)="1",3.0,DN232),$D$5+$E$5*(EE232*DX232/($K$5*1000))+$F$5*(EE232*DX232/($K$5*1000))*MAX(MIN(DK232,$J$5),$I$5)*MAX(MIN(DK232,$J$5),$I$5)+$G$5*MAX(MIN(DK232,$J$5),$I$5)*(EE232*DX232/($K$5*1000))+$H$5*(EE232*DX232/($K$5*1000))*(EE232*DX232/($K$5*1000)))</f>
        <v>0</v>
      </c>
      <c r="R232">
        <f>I232*(1000-(1000*0.61365*exp(17.502*V232/(240.97+V232))/(DX232+DY232)+DS232)/2)/(1000*0.61365*exp(17.502*V232/(240.97+V232))/(DX232+DY232)-DS232)</f>
        <v>0</v>
      </c>
      <c r="S232">
        <f>1/((DL232+1)/(P232/1.6)+1/(Q232/1.37)) + DL232/((DL232+1)/(P232/1.6) + DL232/(Q232/1.37))</f>
        <v>0</v>
      </c>
      <c r="T232">
        <f>(DG232*DJ232)</f>
        <v>0</v>
      </c>
      <c r="U232">
        <f>(DZ232+(T232+2*0.95*5.67E-8*(((DZ232+$B$9)+273)^4-(DZ232+273)^4)-44100*I232)/(1.84*29.3*Q232+8*0.95*5.67E-8*(DZ232+273)^3))</f>
        <v>0</v>
      </c>
      <c r="V232">
        <f>($C$9*EA232+$D$9*EB232+$E$9*U232)</f>
        <v>0</v>
      </c>
      <c r="W232">
        <f>0.61365*exp(17.502*V232/(240.97+V232))</f>
        <v>0</v>
      </c>
      <c r="X232">
        <f>(Y232/Z232*100)</f>
        <v>0</v>
      </c>
      <c r="Y232">
        <f>DS232*(DX232+DY232)/1000</f>
        <v>0</v>
      </c>
      <c r="Z232">
        <f>0.61365*exp(17.502*DZ232/(240.97+DZ232))</f>
        <v>0</v>
      </c>
      <c r="AA232">
        <f>(W232-DS232*(DX232+DY232)/1000)</f>
        <v>0</v>
      </c>
      <c r="AB232">
        <f>(-I232*44100)</f>
        <v>0</v>
      </c>
      <c r="AC232">
        <f>2*29.3*Q232*0.92*(DZ232-V232)</f>
        <v>0</v>
      </c>
      <c r="AD232">
        <f>2*0.95*5.67E-8*(((DZ232+$B$9)+273)^4-(V232+273)^4)</f>
        <v>0</v>
      </c>
      <c r="AE232">
        <f>T232+AD232+AB232+AC232</f>
        <v>0</v>
      </c>
      <c r="AF232">
        <f>DW232*AT232*(DR232-DQ232*(1000-AT232*DT232)/(1000-AT232*DS232))/(100*DK232)</f>
        <v>0</v>
      </c>
      <c r="AG232">
        <f>1000*DW232*AT232*(DS232-DT232)/(100*DK232*(1000-AT232*DS232))</f>
        <v>0</v>
      </c>
      <c r="AH232">
        <f>(AI232 - AJ232 - DX232*1E3/(8.314*(DZ232+273.15)) * AL232/DW232 * AK232) * DW232/(100*DK232) * (1000 - DT232)/1000</f>
        <v>0</v>
      </c>
      <c r="AI232">
        <v>1521.707146839067</v>
      </c>
      <c r="AJ232">
        <v>1490.176909090909</v>
      </c>
      <c r="AK232">
        <v>3.510012931680464</v>
      </c>
      <c r="AL232">
        <v>66.69682277142016</v>
      </c>
      <c r="AM232">
        <f>(AO232 - AN232 + DX232*1E3/(8.314*(DZ232+273.15)) * AQ232/DW232 * AP232) * DW232/(100*DK232) * 1000/(1000 - AO232)</f>
        <v>0</v>
      </c>
      <c r="AN232">
        <v>18.26389682070427</v>
      </c>
      <c r="AO232">
        <v>19.19251393939394</v>
      </c>
      <c r="AP232">
        <v>-0.000295868350651194</v>
      </c>
      <c r="AQ232">
        <v>103.8665153416574</v>
      </c>
      <c r="AR232">
        <v>0</v>
      </c>
      <c r="AS232">
        <v>0</v>
      </c>
      <c r="AT232">
        <f>IF(AR232*$H$15&gt;=AV232,1.0,(AV232/(AV232-AR232*$H$15)))</f>
        <v>0</v>
      </c>
      <c r="AU232">
        <f>(AT232-1)*100</f>
        <v>0</v>
      </c>
      <c r="AV232">
        <f>MAX(0,($B$15+$C$15*EE232)/(1+$D$15*EE232)*DX232/(DZ232+273)*$E$15)</f>
        <v>0</v>
      </c>
      <c r="AW232" t="s">
        <v>429</v>
      </c>
      <c r="AX232" t="s">
        <v>429</v>
      </c>
      <c r="AY232">
        <v>0</v>
      </c>
      <c r="AZ232">
        <v>0</v>
      </c>
      <c r="BA232">
        <f>1-AY232/AZ232</f>
        <v>0</v>
      </c>
      <c r="BB232">
        <v>0</v>
      </c>
      <c r="BC232" t="s">
        <v>429</v>
      </c>
      <c r="BD232" t="s">
        <v>429</v>
      </c>
      <c r="BE232">
        <v>0</v>
      </c>
      <c r="BF232">
        <v>0</v>
      </c>
      <c r="BG232">
        <f>1-BE232/BF232</f>
        <v>0</v>
      </c>
      <c r="BH232">
        <v>0.5</v>
      </c>
      <c r="BI232">
        <f>DH232</f>
        <v>0</v>
      </c>
      <c r="BJ232">
        <f>K232</f>
        <v>0</v>
      </c>
      <c r="BK232">
        <f>BG232*BH232*BI232</f>
        <v>0</v>
      </c>
      <c r="BL232">
        <f>(BJ232-BB232)/BI232</f>
        <v>0</v>
      </c>
      <c r="BM232">
        <f>(AZ232-BF232)/BF232</f>
        <v>0</v>
      </c>
      <c r="BN232">
        <f>AY232/(BA232+AY232/BF232)</f>
        <v>0</v>
      </c>
      <c r="BO232" t="s">
        <v>429</v>
      </c>
      <c r="BP232">
        <v>0</v>
      </c>
      <c r="BQ232">
        <f>IF(BP232&lt;&gt;0, BP232, BN232)</f>
        <v>0</v>
      </c>
      <c r="BR232">
        <f>1-BQ232/BF232</f>
        <v>0</v>
      </c>
      <c r="BS232">
        <f>(BF232-BE232)/(BF232-BQ232)</f>
        <v>0</v>
      </c>
      <c r="BT232">
        <f>(AZ232-BF232)/(AZ232-BQ232)</f>
        <v>0</v>
      </c>
      <c r="BU232">
        <f>(BF232-BE232)/(BF232-AY232)</f>
        <v>0</v>
      </c>
      <c r="BV232">
        <f>(AZ232-BF232)/(AZ232-AY232)</f>
        <v>0</v>
      </c>
      <c r="BW232">
        <f>(BS232*BQ232/BE232)</f>
        <v>0</v>
      </c>
      <c r="BX232">
        <f>(1-BW232)</f>
        <v>0</v>
      </c>
      <c r="DG232">
        <f>$B$13*EF232+$C$13*EG232+$F$13*ER232*(1-EU232)</f>
        <v>0</v>
      </c>
      <c r="DH232">
        <f>DG232*DI232</f>
        <v>0</v>
      </c>
      <c r="DI232">
        <f>($B$13*$D$11+$C$13*$D$11+$F$13*((FE232+EW232)/MAX(FE232+EW232+FF232, 0.1)*$I$11+FF232/MAX(FE232+EW232+FF232, 0.1)*$J$11))/($B$13+$C$13+$F$13)</f>
        <v>0</v>
      </c>
      <c r="DJ232">
        <f>($B$13*$K$11+$C$13*$K$11+$F$13*((FE232+EW232)/MAX(FE232+EW232+FF232, 0.1)*$P$11+FF232/MAX(FE232+EW232+FF232, 0.1)*$Q$11))/($B$13+$C$13+$F$13)</f>
        <v>0</v>
      </c>
      <c r="DK232">
        <v>1.65</v>
      </c>
      <c r="DL232">
        <v>0.5</v>
      </c>
      <c r="DM232" t="s">
        <v>430</v>
      </c>
      <c r="DN232">
        <v>2</v>
      </c>
      <c r="DO232" t="b">
        <v>1</v>
      </c>
      <c r="DP232">
        <v>1686165820.332142</v>
      </c>
      <c r="DQ232">
        <v>1436.839285714286</v>
      </c>
      <c r="DR232">
        <v>1477.495</v>
      </c>
      <c r="DS232">
        <v>19.199975</v>
      </c>
      <c r="DT232">
        <v>18.26851428571429</v>
      </c>
      <c r="DU232">
        <v>1439.050714285714</v>
      </c>
      <c r="DV232">
        <v>19.61916428571428</v>
      </c>
      <c r="DW232">
        <v>500.0030357142856</v>
      </c>
      <c r="DX232">
        <v>90.21147142857144</v>
      </c>
      <c r="DY232">
        <v>0.09998248571428571</v>
      </c>
      <c r="DZ232">
        <v>26.95164642857143</v>
      </c>
      <c r="EA232">
        <v>27.98993571428571</v>
      </c>
      <c r="EB232">
        <v>999.9000000000002</v>
      </c>
      <c r="EC232">
        <v>0</v>
      </c>
      <c r="ED232">
        <v>0</v>
      </c>
      <c r="EE232">
        <v>10002.53214285714</v>
      </c>
      <c r="EF232">
        <v>0</v>
      </c>
      <c r="EG232">
        <v>502.3573571428572</v>
      </c>
      <c r="EH232">
        <v>-40.65712142857143</v>
      </c>
      <c r="EI232">
        <v>1464.965714285714</v>
      </c>
      <c r="EJ232">
        <v>1504.990714285714</v>
      </c>
      <c r="EK232">
        <v>0.9314591428571429</v>
      </c>
      <c r="EL232">
        <v>1477.495</v>
      </c>
      <c r="EM232">
        <v>18.26851428571429</v>
      </c>
      <c r="EN232">
        <v>1.732057142857143</v>
      </c>
      <c r="EO232">
        <v>1.648029642857143</v>
      </c>
      <c r="EP232">
        <v>15.18675357142857</v>
      </c>
      <c r="EQ232">
        <v>14.41537857142857</v>
      </c>
      <c r="ER232">
        <v>1999.993214285714</v>
      </c>
      <c r="ES232">
        <v>0.9799974285714287</v>
      </c>
      <c r="ET232">
        <v>0.02000226785714286</v>
      </c>
      <c r="EU232">
        <v>0</v>
      </c>
      <c r="EV232">
        <v>253.2451071428571</v>
      </c>
      <c r="EW232">
        <v>5.00078</v>
      </c>
      <c r="EX232">
        <v>7129.67892857143</v>
      </c>
      <c r="EY232">
        <v>16379.56071428571</v>
      </c>
      <c r="EZ232">
        <v>42.09114285714285</v>
      </c>
      <c r="FA232">
        <v>43.281</v>
      </c>
      <c r="FB232">
        <v>42.50425</v>
      </c>
      <c r="FC232">
        <v>42.61128571428571</v>
      </c>
      <c r="FD232">
        <v>42.83664285714285</v>
      </c>
      <c r="FE232">
        <v>1955.083928571429</v>
      </c>
      <c r="FF232">
        <v>39.9</v>
      </c>
      <c r="FG232">
        <v>0</v>
      </c>
      <c r="FH232">
        <v>1686165828.2</v>
      </c>
      <c r="FI232">
        <v>0</v>
      </c>
      <c r="FJ232">
        <v>89.54230944060805</v>
      </c>
      <c r="FK232">
        <v>0.962726063746019</v>
      </c>
      <c r="FL232">
        <v>-105.5181839541301</v>
      </c>
      <c r="FM232">
        <v>27968.21021940029</v>
      </c>
      <c r="FN232">
        <v>15</v>
      </c>
      <c r="FO232">
        <v>1686237652.1</v>
      </c>
      <c r="FP232" t="s">
        <v>431</v>
      </c>
      <c r="FQ232">
        <v>1686237637.6</v>
      </c>
      <c r="FR232">
        <v>1686237652.1</v>
      </c>
      <c r="FS232">
        <v>1</v>
      </c>
      <c r="FT232">
        <v>0.184</v>
      </c>
      <c r="FU232">
        <v>-0.079</v>
      </c>
      <c r="FV232">
        <v>-1.228</v>
      </c>
      <c r="FW232">
        <v>-0.379</v>
      </c>
      <c r="FX232">
        <v>962</v>
      </c>
      <c r="FY232">
        <v>1</v>
      </c>
      <c r="FZ232">
        <v>0.05</v>
      </c>
      <c r="GA232">
        <v>0.15</v>
      </c>
      <c r="GB232">
        <v>-5.525038608162184</v>
      </c>
      <c r="GC232">
        <v>-0.03317194548660358</v>
      </c>
      <c r="GD232">
        <v>34.48625581580942</v>
      </c>
      <c r="GE232">
        <v>1</v>
      </c>
      <c r="GF232">
        <v>0.9687663003855232</v>
      </c>
      <c r="GG232">
        <v>0.003177603650955592</v>
      </c>
      <c r="GH232">
        <v>0.6608296553607311</v>
      </c>
      <c r="GI232">
        <v>1</v>
      </c>
      <c r="GJ232">
        <v>2</v>
      </c>
      <c r="GK232">
        <v>2</v>
      </c>
      <c r="GL232" t="s">
        <v>432</v>
      </c>
      <c r="GM232">
        <v>3.10202</v>
      </c>
      <c r="GN232">
        <v>2.75817</v>
      </c>
      <c r="GO232">
        <v>0.20103</v>
      </c>
      <c r="GP232">
        <v>0.204169</v>
      </c>
      <c r="GQ232">
        <v>0.093068</v>
      </c>
      <c r="GR232">
        <v>0.0889181</v>
      </c>
      <c r="GS232">
        <v>20432.2</v>
      </c>
      <c r="GT232">
        <v>20020</v>
      </c>
      <c r="GU232">
        <v>26133.4</v>
      </c>
      <c r="GV232">
        <v>25512.4</v>
      </c>
      <c r="GW232">
        <v>38054.2</v>
      </c>
      <c r="GX232">
        <v>35222.6</v>
      </c>
      <c r="GY232">
        <v>45700.8</v>
      </c>
      <c r="GZ232">
        <v>41815.9</v>
      </c>
      <c r="HA232">
        <v>1.8425</v>
      </c>
      <c r="HB232">
        <v>1.7428</v>
      </c>
      <c r="HC232">
        <v>0.028275</v>
      </c>
      <c r="HD232">
        <v>0</v>
      </c>
      <c r="HE232">
        <v>27.5111</v>
      </c>
      <c r="HF232">
        <v>999.9</v>
      </c>
      <c r="HG232">
        <v>34.6</v>
      </c>
      <c r="HH232">
        <v>41.3</v>
      </c>
      <c r="HI232">
        <v>30.4716</v>
      </c>
      <c r="HJ232">
        <v>62.2076</v>
      </c>
      <c r="HK232">
        <v>27.5841</v>
      </c>
      <c r="HL232">
        <v>1</v>
      </c>
      <c r="HM232">
        <v>0.491735</v>
      </c>
      <c r="HN232">
        <v>3.65734</v>
      </c>
      <c r="HO232">
        <v>20.2689</v>
      </c>
      <c r="HP232">
        <v>5.2095</v>
      </c>
      <c r="HQ232">
        <v>11.9827</v>
      </c>
      <c r="HR232">
        <v>4.96255</v>
      </c>
      <c r="HS232">
        <v>3.27405</v>
      </c>
      <c r="HT232">
        <v>9999</v>
      </c>
      <c r="HU232">
        <v>9999</v>
      </c>
      <c r="HV232">
        <v>9999</v>
      </c>
      <c r="HW232">
        <v>63.1</v>
      </c>
      <c r="HX232">
        <v>1.864</v>
      </c>
      <c r="HY232">
        <v>1.8602</v>
      </c>
      <c r="HZ232">
        <v>1.85852</v>
      </c>
      <c r="IA232">
        <v>1.85989</v>
      </c>
      <c r="IB232">
        <v>1.85986</v>
      </c>
      <c r="IC232">
        <v>1.8584</v>
      </c>
      <c r="ID232">
        <v>1.85751</v>
      </c>
      <c r="IE232">
        <v>1.85242</v>
      </c>
      <c r="IF232">
        <v>0</v>
      </c>
      <c r="IG232">
        <v>0</v>
      </c>
      <c r="IH232">
        <v>0</v>
      </c>
      <c r="II232">
        <v>0</v>
      </c>
      <c r="IJ232" t="s">
        <v>433</v>
      </c>
      <c r="IK232" t="s">
        <v>434</v>
      </c>
      <c r="IL232" t="s">
        <v>435</v>
      </c>
      <c r="IM232" t="s">
        <v>435</v>
      </c>
      <c r="IN232" t="s">
        <v>435</v>
      </c>
      <c r="IO232" t="s">
        <v>435</v>
      </c>
      <c r="IP232">
        <v>0</v>
      </c>
      <c r="IQ232">
        <v>100</v>
      </c>
      <c r="IR232">
        <v>100</v>
      </c>
      <c r="IS232">
        <v>-2.23</v>
      </c>
      <c r="IT232">
        <v>-0.4193</v>
      </c>
      <c r="IU232">
        <v>-0.978965299820194</v>
      </c>
      <c r="IV232">
        <v>-0.0009990091014681097</v>
      </c>
      <c r="IW232">
        <v>2.104149348677739E-07</v>
      </c>
      <c r="IX232">
        <v>-7.744919442628664E-11</v>
      </c>
      <c r="IY232">
        <v>-0.2997322961878402</v>
      </c>
      <c r="IZ232">
        <v>-0.02716134682049196</v>
      </c>
      <c r="JA232">
        <v>0.00140419417660109</v>
      </c>
      <c r="JB232">
        <v>-1.682636133130545E-05</v>
      </c>
      <c r="JC232">
        <v>3</v>
      </c>
      <c r="JD232">
        <v>2001</v>
      </c>
      <c r="JE232">
        <v>1</v>
      </c>
      <c r="JF232">
        <v>25</v>
      </c>
      <c r="JG232">
        <v>-1196.8</v>
      </c>
      <c r="JH232">
        <v>-1197.1</v>
      </c>
      <c r="JI232">
        <v>3.21533</v>
      </c>
      <c r="JJ232">
        <v>2.64404</v>
      </c>
      <c r="JK232">
        <v>1.49658</v>
      </c>
      <c r="JL232">
        <v>2.38525</v>
      </c>
      <c r="JM232">
        <v>1.54785</v>
      </c>
      <c r="JN232">
        <v>2.43286</v>
      </c>
      <c r="JO232">
        <v>44.0571</v>
      </c>
      <c r="JP232">
        <v>13.6592</v>
      </c>
      <c r="JQ232">
        <v>18</v>
      </c>
      <c r="JR232">
        <v>497.797</v>
      </c>
      <c r="JS232">
        <v>447.832</v>
      </c>
      <c r="JT232">
        <v>23.3267</v>
      </c>
      <c r="JU232">
        <v>33.1863</v>
      </c>
      <c r="JV232">
        <v>29.9985</v>
      </c>
      <c r="JW232">
        <v>33.3787</v>
      </c>
      <c r="JX232">
        <v>33.3391</v>
      </c>
      <c r="JY232">
        <v>64.5453</v>
      </c>
      <c r="JZ232">
        <v>36.5554</v>
      </c>
      <c r="KA232">
        <v>0</v>
      </c>
      <c r="KB232">
        <v>23.339</v>
      </c>
      <c r="KC232">
        <v>1523.54</v>
      </c>
      <c r="KD232">
        <v>18.2933</v>
      </c>
      <c r="KE232">
        <v>99.8685</v>
      </c>
      <c r="KF232">
        <v>99.4877</v>
      </c>
    </row>
    <row r="233" spans="1:292">
      <c r="A233">
        <v>213</v>
      </c>
      <c r="B233">
        <v>1686165833.1</v>
      </c>
      <c r="C233">
        <v>5467.599999904633</v>
      </c>
      <c r="D233" t="s">
        <v>860</v>
      </c>
      <c r="E233" t="s">
        <v>861</v>
      </c>
      <c r="F233">
        <v>5</v>
      </c>
      <c r="G233" t="s">
        <v>679</v>
      </c>
      <c r="H233">
        <v>1686165825.618518</v>
      </c>
      <c r="I233">
        <f>(J233)/1000</f>
        <v>0</v>
      </c>
      <c r="J233">
        <f>IF(DO233, AM233, AG233)</f>
        <v>0</v>
      </c>
      <c r="K233">
        <f>IF(DO233, AH233, AF233)</f>
        <v>0</v>
      </c>
      <c r="L233">
        <f>DQ233 - IF(AT233&gt;1, K233*DK233*100.0/(AV233*EE233), 0)</f>
        <v>0</v>
      </c>
      <c r="M233">
        <f>((S233-I233/2)*L233-K233)/(S233+I233/2)</f>
        <v>0</v>
      </c>
      <c r="N233">
        <f>M233*(DX233+DY233)/1000.0</f>
        <v>0</v>
      </c>
      <c r="O233">
        <f>(DQ233 - IF(AT233&gt;1, K233*DK233*100.0/(AV233*EE233), 0))*(DX233+DY233)/1000.0</f>
        <v>0</v>
      </c>
      <c r="P233">
        <f>2.0/((1/R233-1/Q233)+SIGN(R233)*SQRT((1/R233-1/Q233)*(1/R233-1/Q233) + 4*DL233/((DL233+1)*(DL233+1))*(2*1/R233*1/Q233-1/Q233*1/Q233)))</f>
        <v>0</v>
      </c>
      <c r="Q233">
        <f>IF(LEFT(DM233,1)&lt;&gt;"0",IF(LEFT(DM233,1)="1",3.0,DN233),$D$5+$E$5*(EE233*DX233/($K$5*1000))+$F$5*(EE233*DX233/($K$5*1000))*MAX(MIN(DK233,$J$5),$I$5)*MAX(MIN(DK233,$J$5),$I$5)+$G$5*MAX(MIN(DK233,$J$5),$I$5)*(EE233*DX233/($K$5*1000))+$H$5*(EE233*DX233/($K$5*1000))*(EE233*DX233/($K$5*1000)))</f>
        <v>0</v>
      </c>
      <c r="R233">
        <f>I233*(1000-(1000*0.61365*exp(17.502*V233/(240.97+V233))/(DX233+DY233)+DS233)/2)/(1000*0.61365*exp(17.502*V233/(240.97+V233))/(DX233+DY233)-DS233)</f>
        <v>0</v>
      </c>
      <c r="S233">
        <f>1/((DL233+1)/(P233/1.6)+1/(Q233/1.37)) + DL233/((DL233+1)/(P233/1.6) + DL233/(Q233/1.37))</f>
        <v>0</v>
      </c>
      <c r="T233">
        <f>(DG233*DJ233)</f>
        <v>0</v>
      </c>
      <c r="U233">
        <f>(DZ233+(T233+2*0.95*5.67E-8*(((DZ233+$B$9)+273)^4-(DZ233+273)^4)-44100*I233)/(1.84*29.3*Q233+8*0.95*5.67E-8*(DZ233+273)^3))</f>
        <v>0</v>
      </c>
      <c r="V233">
        <f>($C$9*EA233+$D$9*EB233+$E$9*U233)</f>
        <v>0</v>
      </c>
      <c r="W233">
        <f>0.61365*exp(17.502*V233/(240.97+V233))</f>
        <v>0</v>
      </c>
      <c r="X233">
        <f>(Y233/Z233*100)</f>
        <v>0</v>
      </c>
      <c r="Y233">
        <f>DS233*(DX233+DY233)/1000</f>
        <v>0</v>
      </c>
      <c r="Z233">
        <f>0.61365*exp(17.502*DZ233/(240.97+DZ233))</f>
        <v>0</v>
      </c>
      <c r="AA233">
        <f>(W233-DS233*(DX233+DY233)/1000)</f>
        <v>0</v>
      </c>
      <c r="AB233">
        <f>(-I233*44100)</f>
        <v>0</v>
      </c>
      <c r="AC233">
        <f>2*29.3*Q233*0.92*(DZ233-V233)</f>
        <v>0</v>
      </c>
      <c r="AD233">
        <f>2*0.95*5.67E-8*(((DZ233+$B$9)+273)^4-(V233+273)^4)</f>
        <v>0</v>
      </c>
      <c r="AE233">
        <f>T233+AD233+AB233+AC233</f>
        <v>0</v>
      </c>
      <c r="AF233">
        <f>DW233*AT233*(DR233-DQ233*(1000-AT233*DT233)/(1000-AT233*DS233))/(100*DK233)</f>
        <v>0</v>
      </c>
      <c r="AG233">
        <f>1000*DW233*AT233*(DS233-DT233)/(100*DK233*(1000-AT233*DS233))</f>
        <v>0</v>
      </c>
      <c r="AH233">
        <f>(AI233 - AJ233 - DX233*1E3/(8.314*(DZ233+273.15)) * AL233/DW233 * AK233) * DW233/(100*DK233) * (1000 - DT233)/1000</f>
        <v>0</v>
      </c>
      <c r="AI233">
        <v>1537.399542688451</v>
      </c>
      <c r="AJ233">
        <v>1506.812787878788</v>
      </c>
      <c r="AK233">
        <v>3.333490447541591</v>
      </c>
      <c r="AL233">
        <v>66.69682277142016</v>
      </c>
      <c r="AM233">
        <f>(AO233 - AN233 + DX233*1E3/(8.314*(DZ233+273.15)) * AQ233/DW233 * AP233) * DW233/(100*DK233) * 1000/(1000 - AO233)</f>
        <v>0</v>
      </c>
      <c r="AN233">
        <v>18.25403810561919</v>
      </c>
      <c r="AO233">
        <v>19.17690969696969</v>
      </c>
      <c r="AP233">
        <v>-0.0002983384336394107</v>
      </c>
      <c r="AQ233">
        <v>103.8665153416574</v>
      </c>
      <c r="AR233">
        <v>0</v>
      </c>
      <c r="AS233">
        <v>0</v>
      </c>
      <c r="AT233">
        <f>IF(AR233*$H$15&gt;=AV233,1.0,(AV233/(AV233-AR233*$H$15)))</f>
        <v>0</v>
      </c>
      <c r="AU233">
        <f>(AT233-1)*100</f>
        <v>0</v>
      </c>
      <c r="AV233">
        <f>MAX(0,($B$15+$C$15*EE233)/(1+$D$15*EE233)*DX233/(DZ233+273)*$E$15)</f>
        <v>0</v>
      </c>
      <c r="AW233" t="s">
        <v>429</v>
      </c>
      <c r="AX233" t="s">
        <v>429</v>
      </c>
      <c r="AY233">
        <v>0</v>
      </c>
      <c r="AZ233">
        <v>0</v>
      </c>
      <c r="BA233">
        <f>1-AY233/AZ233</f>
        <v>0</v>
      </c>
      <c r="BB233">
        <v>0</v>
      </c>
      <c r="BC233" t="s">
        <v>429</v>
      </c>
      <c r="BD233" t="s">
        <v>429</v>
      </c>
      <c r="BE233">
        <v>0</v>
      </c>
      <c r="BF233">
        <v>0</v>
      </c>
      <c r="BG233">
        <f>1-BE233/BF233</f>
        <v>0</v>
      </c>
      <c r="BH233">
        <v>0.5</v>
      </c>
      <c r="BI233">
        <f>DH233</f>
        <v>0</v>
      </c>
      <c r="BJ233">
        <f>K233</f>
        <v>0</v>
      </c>
      <c r="BK233">
        <f>BG233*BH233*BI233</f>
        <v>0</v>
      </c>
      <c r="BL233">
        <f>(BJ233-BB233)/BI233</f>
        <v>0</v>
      </c>
      <c r="BM233">
        <f>(AZ233-BF233)/BF233</f>
        <v>0</v>
      </c>
      <c r="BN233">
        <f>AY233/(BA233+AY233/BF233)</f>
        <v>0</v>
      </c>
      <c r="BO233" t="s">
        <v>429</v>
      </c>
      <c r="BP233">
        <v>0</v>
      </c>
      <c r="BQ233">
        <f>IF(BP233&lt;&gt;0, BP233, BN233)</f>
        <v>0</v>
      </c>
      <c r="BR233">
        <f>1-BQ233/BF233</f>
        <v>0</v>
      </c>
      <c r="BS233">
        <f>(BF233-BE233)/(BF233-BQ233)</f>
        <v>0</v>
      </c>
      <c r="BT233">
        <f>(AZ233-BF233)/(AZ233-BQ233)</f>
        <v>0</v>
      </c>
      <c r="BU233">
        <f>(BF233-BE233)/(BF233-AY233)</f>
        <v>0</v>
      </c>
      <c r="BV233">
        <f>(AZ233-BF233)/(AZ233-AY233)</f>
        <v>0</v>
      </c>
      <c r="BW233">
        <f>(BS233*BQ233/BE233)</f>
        <v>0</v>
      </c>
      <c r="BX233">
        <f>(1-BW233)</f>
        <v>0</v>
      </c>
      <c r="DG233">
        <f>$B$13*EF233+$C$13*EG233+$F$13*ER233*(1-EU233)</f>
        <v>0</v>
      </c>
      <c r="DH233">
        <f>DG233*DI233</f>
        <v>0</v>
      </c>
      <c r="DI233">
        <f>($B$13*$D$11+$C$13*$D$11+$F$13*((FE233+EW233)/MAX(FE233+EW233+FF233, 0.1)*$I$11+FF233/MAX(FE233+EW233+FF233, 0.1)*$J$11))/($B$13+$C$13+$F$13)</f>
        <v>0</v>
      </c>
      <c r="DJ233">
        <f>($B$13*$K$11+$C$13*$K$11+$F$13*((FE233+EW233)/MAX(FE233+EW233+FF233, 0.1)*$P$11+FF233/MAX(FE233+EW233+FF233, 0.1)*$Q$11))/($B$13+$C$13+$F$13)</f>
        <v>0</v>
      </c>
      <c r="DK233">
        <v>1.65</v>
      </c>
      <c r="DL233">
        <v>0.5</v>
      </c>
      <c r="DM233" t="s">
        <v>430</v>
      </c>
      <c r="DN233">
        <v>2</v>
      </c>
      <c r="DO233" t="b">
        <v>1</v>
      </c>
      <c r="DP233">
        <v>1686165825.618518</v>
      </c>
      <c r="DQ233">
        <v>1454.604074074074</v>
      </c>
      <c r="DR233">
        <v>1495.120740740741</v>
      </c>
      <c r="DS233">
        <v>19.19487037037037</v>
      </c>
      <c r="DT233">
        <v>18.26192592592593</v>
      </c>
      <c r="DU233">
        <v>1456.831481481482</v>
      </c>
      <c r="DV233">
        <v>19.6140962962963</v>
      </c>
      <c r="DW233">
        <v>500.0165925925926</v>
      </c>
      <c r="DX233">
        <v>90.21066296296296</v>
      </c>
      <c r="DY233">
        <v>0.1000835518518518</v>
      </c>
      <c r="DZ233">
        <v>26.94704814814815</v>
      </c>
      <c r="EA233">
        <v>27.97917037037037</v>
      </c>
      <c r="EB233">
        <v>999.9000000000001</v>
      </c>
      <c r="EC233">
        <v>0</v>
      </c>
      <c r="ED233">
        <v>0</v>
      </c>
      <c r="EE233">
        <v>10002.09629629629</v>
      </c>
      <c r="EF233">
        <v>0</v>
      </c>
      <c r="EG233">
        <v>501.0975185185186</v>
      </c>
      <c r="EH233">
        <v>-40.51706666666666</v>
      </c>
      <c r="EI233">
        <v>1483.071111111111</v>
      </c>
      <c r="EJ233">
        <v>1522.932592592593</v>
      </c>
      <c r="EK233">
        <v>0.9329436296296296</v>
      </c>
      <c r="EL233">
        <v>1495.120740740741</v>
      </c>
      <c r="EM233">
        <v>18.26192592592593</v>
      </c>
      <c r="EN233">
        <v>1.731581481481481</v>
      </c>
      <c r="EO233">
        <v>1.64741962962963</v>
      </c>
      <c r="EP233">
        <v>15.18247407407408</v>
      </c>
      <c r="EQ233">
        <v>14.40966296296296</v>
      </c>
      <c r="ER233">
        <v>1999.986296296296</v>
      </c>
      <c r="ES233">
        <v>0.9799972222222223</v>
      </c>
      <c r="ET233">
        <v>0.02000247777777778</v>
      </c>
      <c r="EU233">
        <v>0</v>
      </c>
      <c r="EV233">
        <v>253.1543703703703</v>
      </c>
      <c r="EW233">
        <v>5.00078</v>
      </c>
      <c r="EX233">
        <v>7127.975555555557</v>
      </c>
      <c r="EY233">
        <v>16379.5</v>
      </c>
      <c r="EZ233">
        <v>42.08996296296296</v>
      </c>
      <c r="FA233">
        <v>43.26377777777778</v>
      </c>
      <c r="FB233">
        <v>42.48592592592592</v>
      </c>
      <c r="FC233">
        <v>42.61085185185185</v>
      </c>
      <c r="FD233">
        <v>42.83755555555554</v>
      </c>
      <c r="FE233">
        <v>1955.076296296296</v>
      </c>
      <c r="FF233">
        <v>39.9</v>
      </c>
      <c r="FG233">
        <v>0</v>
      </c>
      <c r="FH233">
        <v>1686165833.6</v>
      </c>
      <c r="FI233">
        <v>0</v>
      </c>
      <c r="FJ233">
        <v>89.61049503381821</v>
      </c>
      <c r="FK233">
        <v>0.9631779289423172</v>
      </c>
      <c r="FL233">
        <v>-105.5892191240184</v>
      </c>
      <c r="FM233">
        <v>27959.52018456407</v>
      </c>
      <c r="FN233">
        <v>15</v>
      </c>
      <c r="FO233">
        <v>1686237652.1</v>
      </c>
      <c r="FP233" t="s">
        <v>431</v>
      </c>
      <c r="FQ233">
        <v>1686237637.6</v>
      </c>
      <c r="FR233">
        <v>1686237652.1</v>
      </c>
      <c r="FS233">
        <v>1</v>
      </c>
      <c r="FT233">
        <v>0.184</v>
      </c>
      <c r="FU233">
        <v>-0.079</v>
      </c>
      <c r="FV233">
        <v>-1.228</v>
      </c>
      <c r="FW233">
        <v>-0.379</v>
      </c>
      <c r="FX233">
        <v>962</v>
      </c>
      <c r="FY233">
        <v>1</v>
      </c>
      <c r="FZ233">
        <v>0.05</v>
      </c>
      <c r="GA233">
        <v>0.15</v>
      </c>
      <c r="GB233">
        <v>-5.536923899658142</v>
      </c>
      <c r="GC233">
        <v>-0.03334099849239019</v>
      </c>
      <c r="GD233">
        <v>34.48618441263655</v>
      </c>
      <c r="GE233">
        <v>1</v>
      </c>
      <c r="GF233">
        <v>0.9687530069182658</v>
      </c>
      <c r="GG233">
        <v>0.003175544643909681</v>
      </c>
      <c r="GH233">
        <v>0.6607154851636727</v>
      </c>
      <c r="GI233">
        <v>1</v>
      </c>
      <c r="GJ233">
        <v>2</v>
      </c>
      <c r="GK233">
        <v>2</v>
      </c>
      <c r="GL233" t="s">
        <v>432</v>
      </c>
      <c r="GM233">
        <v>3.10205</v>
      </c>
      <c r="GN233">
        <v>2.75798</v>
      </c>
      <c r="GO233">
        <v>0.202373</v>
      </c>
      <c r="GP233">
        <v>0.205586</v>
      </c>
      <c r="GQ233">
        <v>0.093018</v>
      </c>
      <c r="GR233">
        <v>0.0888898</v>
      </c>
      <c r="GS233">
        <v>20398.3</v>
      </c>
      <c r="GT233">
        <v>19984.7</v>
      </c>
      <c r="GU233">
        <v>26134.1</v>
      </c>
      <c r="GV233">
        <v>25512.8</v>
      </c>
      <c r="GW233">
        <v>38057.4</v>
      </c>
      <c r="GX233">
        <v>35224.1</v>
      </c>
      <c r="GY233">
        <v>45701.9</v>
      </c>
      <c r="GZ233">
        <v>41816.3</v>
      </c>
      <c r="HA233">
        <v>1.84225</v>
      </c>
      <c r="HB233">
        <v>1.743</v>
      </c>
      <c r="HC233">
        <v>0.0280589</v>
      </c>
      <c r="HD233">
        <v>0</v>
      </c>
      <c r="HE233">
        <v>27.5036</v>
      </c>
      <c r="HF233">
        <v>999.9</v>
      </c>
      <c r="HG233">
        <v>34.6</v>
      </c>
      <c r="HH233">
        <v>41.3</v>
      </c>
      <c r="HI233">
        <v>30.4712</v>
      </c>
      <c r="HJ233">
        <v>62.4576</v>
      </c>
      <c r="HK233">
        <v>27.6683</v>
      </c>
      <c r="HL233">
        <v>1</v>
      </c>
      <c r="HM233">
        <v>0.490478</v>
      </c>
      <c r="HN233">
        <v>3.61693</v>
      </c>
      <c r="HO233">
        <v>20.27</v>
      </c>
      <c r="HP233">
        <v>5.2107</v>
      </c>
      <c r="HQ233">
        <v>11.983</v>
      </c>
      <c r="HR233">
        <v>4.9625</v>
      </c>
      <c r="HS233">
        <v>3.2743</v>
      </c>
      <c r="HT233">
        <v>9999</v>
      </c>
      <c r="HU233">
        <v>9999</v>
      </c>
      <c r="HV233">
        <v>9999</v>
      </c>
      <c r="HW233">
        <v>63.1</v>
      </c>
      <c r="HX233">
        <v>1.864</v>
      </c>
      <c r="HY233">
        <v>1.8602</v>
      </c>
      <c r="HZ233">
        <v>1.85852</v>
      </c>
      <c r="IA233">
        <v>1.85989</v>
      </c>
      <c r="IB233">
        <v>1.85984</v>
      </c>
      <c r="IC233">
        <v>1.85839</v>
      </c>
      <c r="ID233">
        <v>1.85752</v>
      </c>
      <c r="IE233">
        <v>1.85241</v>
      </c>
      <c r="IF233">
        <v>0</v>
      </c>
      <c r="IG233">
        <v>0</v>
      </c>
      <c r="IH233">
        <v>0</v>
      </c>
      <c r="II233">
        <v>0</v>
      </c>
      <c r="IJ233" t="s">
        <v>433</v>
      </c>
      <c r="IK233" t="s">
        <v>434</v>
      </c>
      <c r="IL233" t="s">
        <v>435</v>
      </c>
      <c r="IM233" t="s">
        <v>435</v>
      </c>
      <c r="IN233" t="s">
        <v>435</v>
      </c>
      <c r="IO233" t="s">
        <v>435</v>
      </c>
      <c r="IP233">
        <v>0</v>
      </c>
      <c r="IQ233">
        <v>100</v>
      </c>
      <c r="IR233">
        <v>100</v>
      </c>
      <c r="IS233">
        <v>-2.25</v>
      </c>
      <c r="IT233">
        <v>-0.4194</v>
      </c>
      <c r="IU233">
        <v>-0.978965299820194</v>
      </c>
      <c r="IV233">
        <v>-0.0009990091014681097</v>
      </c>
      <c r="IW233">
        <v>2.104149348677739E-07</v>
      </c>
      <c r="IX233">
        <v>-7.744919442628664E-11</v>
      </c>
      <c r="IY233">
        <v>-0.2997322961878402</v>
      </c>
      <c r="IZ233">
        <v>-0.02716134682049196</v>
      </c>
      <c r="JA233">
        <v>0.00140419417660109</v>
      </c>
      <c r="JB233">
        <v>-1.682636133130545E-05</v>
      </c>
      <c r="JC233">
        <v>3</v>
      </c>
      <c r="JD233">
        <v>2001</v>
      </c>
      <c r="JE233">
        <v>1</v>
      </c>
      <c r="JF233">
        <v>25</v>
      </c>
      <c r="JG233">
        <v>-1196.7</v>
      </c>
      <c r="JH233">
        <v>-1197</v>
      </c>
      <c r="JI233">
        <v>3.24219</v>
      </c>
      <c r="JJ233">
        <v>2.64648</v>
      </c>
      <c r="JK233">
        <v>1.49658</v>
      </c>
      <c r="JL233">
        <v>2.38525</v>
      </c>
      <c r="JM233">
        <v>1.54907</v>
      </c>
      <c r="JN233">
        <v>2.37915</v>
      </c>
      <c r="JO233">
        <v>44.0295</v>
      </c>
      <c r="JP233">
        <v>13.6592</v>
      </c>
      <c r="JQ233">
        <v>18</v>
      </c>
      <c r="JR233">
        <v>497.565</v>
      </c>
      <c r="JS233">
        <v>447.878</v>
      </c>
      <c r="JT233">
        <v>23.3391</v>
      </c>
      <c r="JU233">
        <v>33.1731</v>
      </c>
      <c r="JV233">
        <v>29.9987</v>
      </c>
      <c r="JW233">
        <v>33.3677</v>
      </c>
      <c r="JX233">
        <v>33.3278</v>
      </c>
      <c r="JY233">
        <v>65.167</v>
      </c>
      <c r="JZ233">
        <v>36.5554</v>
      </c>
      <c r="KA233">
        <v>0</v>
      </c>
      <c r="KB233">
        <v>23.3605</v>
      </c>
      <c r="KC233">
        <v>1543.9</v>
      </c>
      <c r="KD233">
        <v>18.3142</v>
      </c>
      <c r="KE233">
        <v>99.87090000000001</v>
      </c>
      <c r="KF233">
        <v>99.489</v>
      </c>
    </row>
    <row r="234" spans="1:292">
      <c r="A234">
        <v>214</v>
      </c>
      <c r="B234">
        <v>1686165837.6</v>
      </c>
      <c r="C234">
        <v>5472.099999904633</v>
      </c>
      <c r="D234" t="s">
        <v>862</v>
      </c>
      <c r="E234" t="s">
        <v>863</v>
      </c>
      <c r="F234">
        <v>5</v>
      </c>
      <c r="G234" t="s">
        <v>679</v>
      </c>
      <c r="H234">
        <v>1686165830.062963</v>
      </c>
      <c r="I234">
        <f>(J234)/1000</f>
        <v>0</v>
      </c>
      <c r="J234">
        <f>IF(DO234, AM234, AG234)</f>
        <v>0</v>
      </c>
      <c r="K234">
        <f>IF(DO234, AH234, AF234)</f>
        <v>0</v>
      </c>
      <c r="L234">
        <f>DQ234 - IF(AT234&gt;1, K234*DK234*100.0/(AV234*EE234), 0)</f>
        <v>0</v>
      </c>
      <c r="M234">
        <f>((S234-I234/2)*L234-K234)/(S234+I234/2)</f>
        <v>0</v>
      </c>
      <c r="N234">
        <f>M234*(DX234+DY234)/1000.0</f>
        <v>0</v>
      </c>
      <c r="O234">
        <f>(DQ234 - IF(AT234&gt;1, K234*DK234*100.0/(AV234*EE234), 0))*(DX234+DY234)/1000.0</f>
        <v>0</v>
      </c>
      <c r="P234">
        <f>2.0/((1/R234-1/Q234)+SIGN(R234)*SQRT((1/R234-1/Q234)*(1/R234-1/Q234) + 4*DL234/((DL234+1)*(DL234+1))*(2*1/R234*1/Q234-1/Q234*1/Q234)))</f>
        <v>0</v>
      </c>
      <c r="Q234">
        <f>IF(LEFT(DM234,1)&lt;&gt;"0",IF(LEFT(DM234,1)="1",3.0,DN234),$D$5+$E$5*(EE234*DX234/($K$5*1000))+$F$5*(EE234*DX234/($K$5*1000))*MAX(MIN(DK234,$J$5),$I$5)*MAX(MIN(DK234,$J$5),$I$5)+$G$5*MAX(MIN(DK234,$J$5),$I$5)*(EE234*DX234/($K$5*1000))+$H$5*(EE234*DX234/($K$5*1000))*(EE234*DX234/($K$5*1000)))</f>
        <v>0</v>
      </c>
      <c r="R234">
        <f>I234*(1000-(1000*0.61365*exp(17.502*V234/(240.97+V234))/(DX234+DY234)+DS234)/2)/(1000*0.61365*exp(17.502*V234/(240.97+V234))/(DX234+DY234)-DS234)</f>
        <v>0</v>
      </c>
      <c r="S234">
        <f>1/((DL234+1)/(P234/1.6)+1/(Q234/1.37)) + DL234/((DL234+1)/(P234/1.6) + DL234/(Q234/1.37))</f>
        <v>0</v>
      </c>
      <c r="T234">
        <f>(DG234*DJ234)</f>
        <v>0</v>
      </c>
      <c r="U234">
        <f>(DZ234+(T234+2*0.95*5.67E-8*(((DZ234+$B$9)+273)^4-(DZ234+273)^4)-44100*I234)/(1.84*29.3*Q234+8*0.95*5.67E-8*(DZ234+273)^3))</f>
        <v>0</v>
      </c>
      <c r="V234">
        <f>($C$9*EA234+$D$9*EB234+$E$9*U234)</f>
        <v>0</v>
      </c>
      <c r="W234">
        <f>0.61365*exp(17.502*V234/(240.97+V234))</f>
        <v>0</v>
      </c>
      <c r="X234">
        <f>(Y234/Z234*100)</f>
        <v>0</v>
      </c>
      <c r="Y234">
        <f>DS234*(DX234+DY234)/1000</f>
        <v>0</v>
      </c>
      <c r="Z234">
        <f>0.61365*exp(17.502*DZ234/(240.97+DZ234))</f>
        <v>0</v>
      </c>
      <c r="AA234">
        <f>(W234-DS234*(DX234+DY234)/1000)</f>
        <v>0</v>
      </c>
      <c r="AB234">
        <f>(-I234*44100)</f>
        <v>0</v>
      </c>
      <c r="AC234">
        <f>2*29.3*Q234*0.92*(DZ234-V234)</f>
        <v>0</v>
      </c>
      <c r="AD234">
        <f>2*0.95*5.67E-8*(((DZ234+$B$9)+273)^4-(V234+273)^4)</f>
        <v>0</v>
      </c>
      <c r="AE234">
        <f>T234+AD234+AB234+AC234</f>
        <v>0</v>
      </c>
      <c r="AF234">
        <f>DW234*AT234*(DR234-DQ234*(1000-AT234*DT234)/(1000-AT234*DS234))/(100*DK234)</f>
        <v>0</v>
      </c>
      <c r="AG234">
        <f>1000*DW234*AT234*(DS234-DT234)/(100*DK234*(1000-AT234*DS234))</f>
        <v>0</v>
      </c>
      <c r="AH234">
        <f>(AI234 - AJ234 - DX234*1E3/(8.314*(DZ234+273.15)) * AL234/DW234 * AK234) * DW234/(100*DK234) * (1000 - DT234)/1000</f>
        <v>0</v>
      </c>
      <c r="AI234">
        <v>1553.792063527157</v>
      </c>
      <c r="AJ234">
        <v>1522.476787878787</v>
      </c>
      <c r="AK234">
        <v>3.483544465140546</v>
      </c>
      <c r="AL234">
        <v>66.69682277142016</v>
      </c>
      <c r="AM234">
        <f>(AO234 - AN234 + DX234*1E3/(8.314*(DZ234+273.15)) * AQ234/DW234 * AP234) * DW234/(100*DK234) * 1000/(1000 - AO234)</f>
        <v>0</v>
      </c>
      <c r="AN234">
        <v>18.24974966599477</v>
      </c>
      <c r="AO234">
        <v>19.15945636363637</v>
      </c>
      <c r="AP234">
        <v>-0.0003347339825563436</v>
      </c>
      <c r="AQ234">
        <v>103.8665153416574</v>
      </c>
      <c r="AR234">
        <v>0</v>
      </c>
      <c r="AS234">
        <v>0</v>
      </c>
      <c r="AT234">
        <f>IF(AR234*$H$15&gt;=AV234,1.0,(AV234/(AV234-AR234*$H$15)))</f>
        <v>0</v>
      </c>
      <c r="AU234">
        <f>(AT234-1)*100</f>
        <v>0</v>
      </c>
      <c r="AV234">
        <f>MAX(0,($B$15+$C$15*EE234)/(1+$D$15*EE234)*DX234/(DZ234+273)*$E$15)</f>
        <v>0</v>
      </c>
      <c r="AW234" t="s">
        <v>429</v>
      </c>
      <c r="AX234" t="s">
        <v>429</v>
      </c>
      <c r="AY234">
        <v>0</v>
      </c>
      <c r="AZ234">
        <v>0</v>
      </c>
      <c r="BA234">
        <f>1-AY234/AZ234</f>
        <v>0</v>
      </c>
      <c r="BB234">
        <v>0</v>
      </c>
      <c r="BC234" t="s">
        <v>429</v>
      </c>
      <c r="BD234" t="s">
        <v>429</v>
      </c>
      <c r="BE234">
        <v>0</v>
      </c>
      <c r="BF234">
        <v>0</v>
      </c>
      <c r="BG234">
        <f>1-BE234/BF234</f>
        <v>0</v>
      </c>
      <c r="BH234">
        <v>0.5</v>
      </c>
      <c r="BI234">
        <f>DH234</f>
        <v>0</v>
      </c>
      <c r="BJ234">
        <f>K234</f>
        <v>0</v>
      </c>
      <c r="BK234">
        <f>BG234*BH234*BI234</f>
        <v>0</v>
      </c>
      <c r="BL234">
        <f>(BJ234-BB234)/BI234</f>
        <v>0</v>
      </c>
      <c r="BM234">
        <f>(AZ234-BF234)/BF234</f>
        <v>0</v>
      </c>
      <c r="BN234">
        <f>AY234/(BA234+AY234/BF234)</f>
        <v>0</v>
      </c>
      <c r="BO234" t="s">
        <v>429</v>
      </c>
      <c r="BP234">
        <v>0</v>
      </c>
      <c r="BQ234">
        <f>IF(BP234&lt;&gt;0, BP234, BN234)</f>
        <v>0</v>
      </c>
      <c r="BR234">
        <f>1-BQ234/BF234</f>
        <v>0</v>
      </c>
      <c r="BS234">
        <f>(BF234-BE234)/(BF234-BQ234)</f>
        <v>0</v>
      </c>
      <c r="BT234">
        <f>(AZ234-BF234)/(AZ234-BQ234)</f>
        <v>0</v>
      </c>
      <c r="BU234">
        <f>(BF234-BE234)/(BF234-AY234)</f>
        <v>0</v>
      </c>
      <c r="BV234">
        <f>(AZ234-BF234)/(AZ234-AY234)</f>
        <v>0</v>
      </c>
      <c r="BW234">
        <f>(BS234*BQ234/BE234)</f>
        <v>0</v>
      </c>
      <c r="BX234">
        <f>(1-BW234)</f>
        <v>0</v>
      </c>
      <c r="DG234">
        <f>$B$13*EF234+$C$13*EG234+$F$13*ER234*(1-EU234)</f>
        <v>0</v>
      </c>
      <c r="DH234">
        <f>DG234*DI234</f>
        <v>0</v>
      </c>
      <c r="DI234">
        <f>($B$13*$D$11+$C$13*$D$11+$F$13*((FE234+EW234)/MAX(FE234+EW234+FF234, 0.1)*$I$11+FF234/MAX(FE234+EW234+FF234, 0.1)*$J$11))/($B$13+$C$13+$F$13)</f>
        <v>0</v>
      </c>
      <c r="DJ234">
        <f>($B$13*$K$11+$C$13*$K$11+$F$13*((FE234+EW234)/MAX(FE234+EW234+FF234, 0.1)*$P$11+FF234/MAX(FE234+EW234+FF234, 0.1)*$Q$11))/($B$13+$C$13+$F$13)</f>
        <v>0</v>
      </c>
      <c r="DK234">
        <v>1.65</v>
      </c>
      <c r="DL234">
        <v>0.5</v>
      </c>
      <c r="DM234" t="s">
        <v>430</v>
      </c>
      <c r="DN234">
        <v>2</v>
      </c>
      <c r="DO234" t="b">
        <v>1</v>
      </c>
      <c r="DP234">
        <v>1686165830.062963</v>
      </c>
      <c r="DQ234">
        <v>1469.57962962963</v>
      </c>
      <c r="DR234">
        <v>1510.195925925926</v>
      </c>
      <c r="DS234">
        <v>19.18381481481482</v>
      </c>
      <c r="DT234">
        <v>18.25634444444444</v>
      </c>
      <c r="DU234">
        <v>1471.82037037037</v>
      </c>
      <c r="DV234">
        <v>19.60313333333333</v>
      </c>
      <c r="DW234">
        <v>500.0111851851852</v>
      </c>
      <c r="DX234">
        <v>90.20998148148148</v>
      </c>
      <c r="DY234">
        <v>0.09998926296296295</v>
      </c>
      <c r="DZ234">
        <v>26.94356296296296</v>
      </c>
      <c r="EA234">
        <v>27.96991851851852</v>
      </c>
      <c r="EB234">
        <v>999.9000000000001</v>
      </c>
      <c r="EC234">
        <v>0</v>
      </c>
      <c r="ED234">
        <v>0</v>
      </c>
      <c r="EE234">
        <v>10003.44407407407</v>
      </c>
      <c r="EF234">
        <v>0</v>
      </c>
      <c r="EG234">
        <v>500.2019629629629</v>
      </c>
      <c r="EH234">
        <v>-40.61616666666666</v>
      </c>
      <c r="EI234">
        <v>1498.322592592593</v>
      </c>
      <c r="EJ234">
        <v>1538.277777777778</v>
      </c>
      <c r="EK234">
        <v>0.9274658888888889</v>
      </c>
      <c r="EL234">
        <v>1510.195925925926</v>
      </c>
      <c r="EM234">
        <v>18.25634444444444</v>
      </c>
      <c r="EN234">
        <v>1.730571111111111</v>
      </c>
      <c r="EO234">
        <v>1.646903703703704</v>
      </c>
      <c r="EP234">
        <v>15.17338888888889</v>
      </c>
      <c r="EQ234">
        <v>14.40481481481481</v>
      </c>
      <c r="ER234">
        <v>1999.986666666667</v>
      </c>
      <c r="ES234">
        <v>0.9799972222222223</v>
      </c>
      <c r="ET234">
        <v>0.02000247777777778</v>
      </c>
      <c r="EU234">
        <v>0</v>
      </c>
      <c r="EV234">
        <v>253.0416296296297</v>
      </c>
      <c r="EW234">
        <v>5.00078</v>
      </c>
      <c r="EX234">
        <v>7125.913333333331</v>
      </c>
      <c r="EY234">
        <v>16379.51111111111</v>
      </c>
      <c r="EZ234">
        <v>42.08996296296296</v>
      </c>
      <c r="FA234">
        <v>43.24533333333333</v>
      </c>
      <c r="FB234">
        <v>42.45822222222222</v>
      </c>
      <c r="FC234">
        <v>42.59929629629629</v>
      </c>
      <c r="FD234">
        <v>42.81448148148147</v>
      </c>
      <c r="FE234">
        <v>1955.076666666666</v>
      </c>
      <c r="FF234">
        <v>39.9</v>
      </c>
      <c r="FG234">
        <v>0</v>
      </c>
      <c r="FH234">
        <v>1686165838.4</v>
      </c>
      <c r="FI234">
        <v>0</v>
      </c>
      <c r="FJ234">
        <v>89.67098938594053</v>
      </c>
      <c r="FK234">
        <v>0.9635772714203001</v>
      </c>
      <c r="FL234">
        <v>-105.6522218025352</v>
      </c>
      <c r="FM234">
        <v>27951.80113337038</v>
      </c>
      <c r="FN234">
        <v>15</v>
      </c>
      <c r="FO234">
        <v>1686237652.1</v>
      </c>
      <c r="FP234" t="s">
        <v>431</v>
      </c>
      <c r="FQ234">
        <v>1686237637.6</v>
      </c>
      <c r="FR234">
        <v>1686237652.1</v>
      </c>
      <c r="FS234">
        <v>1</v>
      </c>
      <c r="FT234">
        <v>0.184</v>
      </c>
      <c r="FU234">
        <v>-0.079</v>
      </c>
      <c r="FV234">
        <v>-1.228</v>
      </c>
      <c r="FW234">
        <v>-0.379</v>
      </c>
      <c r="FX234">
        <v>962</v>
      </c>
      <c r="FY234">
        <v>1</v>
      </c>
      <c r="FZ234">
        <v>0.05</v>
      </c>
      <c r="GA234">
        <v>0.15</v>
      </c>
      <c r="GB234">
        <v>-5.550548594933773</v>
      </c>
      <c r="GC234">
        <v>-0.03353538223448332</v>
      </c>
      <c r="GD234">
        <v>34.48653252612762</v>
      </c>
      <c r="GE234">
        <v>1</v>
      </c>
      <c r="GF234">
        <v>0.9687343542260636</v>
      </c>
      <c r="GG234">
        <v>0.003173196393270669</v>
      </c>
      <c r="GH234">
        <v>0.6605889590300689</v>
      </c>
      <c r="GI234">
        <v>1</v>
      </c>
      <c r="GJ234">
        <v>2</v>
      </c>
      <c r="GK234">
        <v>2</v>
      </c>
      <c r="GL234" t="s">
        <v>432</v>
      </c>
      <c r="GM234">
        <v>3.1021</v>
      </c>
      <c r="GN234">
        <v>2.75834</v>
      </c>
      <c r="GO234">
        <v>0.203625</v>
      </c>
      <c r="GP234">
        <v>0.206877</v>
      </c>
      <c r="GQ234">
        <v>0.0929577</v>
      </c>
      <c r="GR234">
        <v>0.0888728</v>
      </c>
      <c r="GS234">
        <v>20366.6</v>
      </c>
      <c r="GT234">
        <v>19952.6</v>
      </c>
      <c r="GU234">
        <v>26134.5</v>
      </c>
      <c r="GV234">
        <v>25513.3</v>
      </c>
      <c r="GW234">
        <v>38060.7</v>
      </c>
      <c r="GX234">
        <v>35225.6</v>
      </c>
      <c r="GY234">
        <v>45702.7</v>
      </c>
      <c r="GZ234">
        <v>41817.2</v>
      </c>
      <c r="HA234">
        <v>1.8424</v>
      </c>
      <c r="HB234">
        <v>1.74332</v>
      </c>
      <c r="HC234">
        <v>0.0280887</v>
      </c>
      <c r="HD234">
        <v>0</v>
      </c>
      <c r="HE234">
        <v>27.4972</v>
      </c>
      <c r="HF234">
        <v>999.9</v>
      </c>
      <c r="HG234">
        <v>34.6</v>
      </c>
      <c r="HH234">
        <v>41.3</v>
      </c>
      <c r="HI234">
        <v>30.4718</v>
      </c>
      <c r="HJ234">
        <v>62.2076</v>
      </c>
      <c r="HK234">
        <v>27.6923</v>
      </c>
      <c r="HL234">
        <v>1</v>
      </c>
      <c r="HM234">
        <v>0.488786</v>
      </c>
      <c r="HN234">
        <v>3.54752</v>
      </c>
      <c r="HO234">
        <v>20.2718</v>
      </c>
      <c r="HP234">
        <v>5.2122</v>
      </c>
      <c r="HQ234">
        <v>11.9827</v>
      </c>
      <c r="HR234">
        <v>4.963</v>
      </c>
      <c r="HS234">
        <v>3.27448</v>
      </c>
      <c r="HT234">
        <v>9999</v>
      </c>
      <c r="HU234">
        <v>9999</v>
      </c>
      <c r="HV234">
        <v>9999</v>
      </c>
      <c r="HW234">
        <v>63.1</v>
      </c>
      <c r="HX234">
        <v>1.86399</v>
      </c>
      <c r="HY234">
        <v>1.8602</v>
      </c>
      <c r="HZ234">
        <v>1.85852</v>
      </c>
      <c r="IA234">
        <v>1.85989</v>
      </c>
      <c r="IB234">
        <v>1.85982</v>
      </c>
      <c r="IC234">
        <v>1.85841</v>
      </c>
      <c r="ID234">
        <v>1.85751</v>
      </c>
      <c r="IE234">
        <v>1.85242</v>
      </c>
      <c r="IF234">
        <v>0</v>
      </c>
      <c r="IG234">
        <v>0</v>
      </c>
      <c r="IH234">
        <v>0</v>
      </c>
      <c r="II234">
        <v>0</v>
      </c>
      <c r="IJ234" t="s">
        <v>433</v>
      </c>
      <c r="IK234" t="s">
        <v>434</v>
      </c>
      <c r="IL234" t="s">
        <v>435</v>
      </c>
      <c r="IM234" t="s">
        <v>435</v>
      </c>
      <c r="IN234" t="s">
        <v>435</v>
      </c>
      <c r="IO234" t="s">
        <v>435</v>
      </c>
      <c r="IP234">
        <v>0</v>
      </c>
      <c r="IQ234">
        <v>100</v>
      </c>
      <c r="IR234">
        <v>100</v>
      </c>
      <c r="IS234">
        <v>-2.26</v>
      </c>
      <c r="IT234">
        <v>-0.4195</v>
      </c>
      <c r="IU234">
        <v>-0.978965299820194</v>
      </c>
      <c r="IV234">
        <v>-0.0009990091014681097</v>
      </c>
      <c r="IW234">
        <v>2.104149348677739E-07</v>
      </c>
      <c r="IX234">
        <v>-7.744919442628664E-11</v>
      </c>
      <c r="IY234">
        <v>-0.2997322961878402</v>
      </c>
      <c r="IZ234">
        <v>-0.02716134682049196</v>
      </c>
      <c r="JA234">
        <v>0.00140419417660109</v>
      </c>
      <c r="JB234">
        <v>-1.682636133130545E-05</v>
      </c>
      <c r="JC234">
        <v>3</v>
      </c>
      <c r="JD234">
        <v>2001</v>
      </c>
      <c r="JE234">
        <v>1</v>
      </c>
      <c r="JF234">
        <v>25</v>
      </c>
      <c r="JG234">
        <v>-1196.7</v>
      </c>
      <c r="JH234">
        <v>-1196.9</v>
      </c>
      <c r="JI234">
        <v>3.2666</v>
      </c>
      <c r="JJ234">
        <v>2.64038</v>
      </c>
      <c r="JK234">
        <v>1.49658</v>
      </c>
      <c r="JL234">
        <v>2.38525</v>
      </c>
      <c r="JM234">
        <v>1.54785</v>
      </c>
      <c r="JN234">
        <v>2.39258</v>
      </c>
      <c r="JO234">
        <v>44.0295</v>
      </c>
      <c r="JP234">
        <v>13.668</v>
      </c>
      <c r="JQ234">
        <v>18</v>
      </c>
      <c r="JR234">
        <v>497.579</v>
      </c>
      <c r="JS234">
        <v>448.017</v>
      </c>
      <c r="JT234">
        <v>23.3588</v>
      </c>
      <c r="JU234">
        <v>33.1615</v>
      </c>
      <c r="JV234">
        <v>29.9985</v>
      </c>
      <c r="JW234">
        <v>33.357</v>
      </c>
      <c r="JX234">
        <v>33.3183</v>
      </c>
      <c r="JY234">
        <v>65.542</v>
      </c>
      <c r="JZ234">
        <v>36.5554</v>
      </c>
      <c r="KA234">
        <v>0</v>
      </c>
      <c r="KB234">
        <v>23.3868</v>
      </c>
      <c r="KC234">
        <v>1557.48</v>
      </c>
      <c r="KD234">
        <v>18.3468</v>
      </c>
      <c r="KE234">
        <v>99.87260000000001</v>
      </c>
      <c r="KF234">
        <v>99.4909</v>
      </c>
    </row>
    <row r="235" spans="1:292">
      <c r="A235">
        <v>215</v>
      </c>
      <c r="B235">
        <v>1686165842.6</v>
      </c>
      <c r="C235">
        <v>5477.099999904633</v>
      </c>
      <c r="D235" t="s">
        <v>864</v>
      </c>
      <c r="E235" t="s">
        <v>865</v>
      </c>
      <c r="F235">
        <v>5</v>
      </c>
      <c r="G235" t="s">
        <v>679</v>
      </c>
      <c r="H235">
        <v>1686165834.778571</v>
      </c>
      <c r="I235">
        <f>(J235)/1000</f>
        <v>0</v>
      </c>
      <c r="J235">
        <f>IF(DO235, AM235, AG235)</f>
        <v>0</v>
      </c>
      <c r="K235">
        <f>IF(DO235, AH235, AF235)</f>
        <v>0</v>
      </c>
      <c r="L235">
        <f>DQ235 - IF(AT235&gt;1, K235*DK235*100.0/(AV235*EE235), 0)</f>
        <v>0</v>
      </c>
      <c r="M235">
        <f>((S235-I235/2)*L235-K235)/(S235+I235/2)</f>
        <v>0</v>
      </c>
      <c r="N235">
        <f>M235*(DX235+DY235)/1000.0</f>
        <v>0</v>
      </c>
      <c r="O235">
        <f>(DQ235 - IF(AT235&gt;1, K235*DK235*100.0/(AV235*EE235), 0))*(DX235+DY235)/1000.0</f>
        <v>0</v>
      </c>
      <c r="P235">
        <f>2.0/((1/R235-1/Q235)+SIGN(R235)*SQRT((1/R235-1/Q235)*(1/R235-1/Q235) + 4*DL235/((DL235+1)*(DL235+1))*(2*1/R235*1/Q235-1/Q235*1/Q235)))</f>
        <v>0</v>
      </c>
      <c r="Q235">
        <f>IF(LEFT(DM235,1)&lt;&gt;"0",IF(LEFT(DM235,1)="1",3.0,DN235),$D$5+$E$5*(EE235*DX235/($K$5*1000))+$F$5*(EE235*DX235/($K$5*1000))*MAX(MIN(DK235,$J$5),$I$5)*MAX(MIN(DK235,$J$5),$I$5)+$G$5*MAX(MIN(DK235,$J$5),$I$5)*(EE235*DX235/($K$5*1000))+$H$5*(EE235*DX235/($K$5*1000))*(EE235*DX235/($K$5*1000)))</f>
        <v>0</v>
      </c>
      <c r="R235">
        <f>I235*(1000-(1000*0.61365*exp(17.502*V235/(240.97+V235))/(DX235+DY235)+DS235)/2)/(1000*0.61365*exp(17.502*V235/(240.97+V235))/(DX235+DY235)-DS235)</f>
        <v>0</v>
      </c>
      <c r="S235">
        <f>1/((DL235+1)/(P235/1.6)+1/(Q235/1.37)) + DL235/((DL235+1)/(P235/1.6) + DL235/(Q235/1.37))</f>
        <v>0</v>
      </c>
      <c r="T235">
        <f>(DG235*DJ235)</f>
        <v>0</v>
      </c>
      <c r="U235">
        <f>(DZ235+(T235+2*0.95*5.67E-8*(((DZ235+$B$9)+273)^4-(DZ235+273)^4)-44100*I235)/(1.84*29.3*Q235+8*0.95*5.67E-8*(DZ235+273)^3))</f>
        <v>0</v>
      </c>
      <c r="V235">
        <f>($C$9*EA235+$D$9*EB235+$E$9*U235)</f>
        <v>0</v>
      </c>
      <c r="W235">
        <f>0.61365*exp(17.502*V235/(240.97+V235))</f>
        <v>0</v>
      </c>
      <c r="X235">
        <f>(Y235/Z235*100)</f>
        <v>0</v>
      </c>
      <c r="Y235">
        <f>DS235*(DX235+DY235)/1000</f>
        <v>0</v>
      </c>
      <c r="Z235">
        <f>0.61365*exp(17.502*DZ235/(240.97+DZ235))</f>
        <v>0</v>
      </c>
      <c r="AA235">
        <f>(W235-DS235*(DX235+DY235)/1000)</f>
        <v>0</v>
      </c>
      <c r="AB235">
        <f>(-I235*44100)</f>
        <v>0</v>
      </c>
      <c r="AC235">
        <f>2*29.3*Q235*0.92*(DZ235-V235)</f>
        <v>0</v>
      </c>
      <c r="AD235">
        <f>2*0.95*5.67E-8*(((DZ235+$B$9)+273)^4-(V235+273)^4)</f>
        <v>0</v>
      </c>
      <c r="AE235">
        <f>T235+AD235+AB235+AC235</f>
        <v>0</v>
      </c>
      <c r="AF235">
        <f>DW235*AT235*(DR235-DQ235*(1000-AT235*DT235)/(1000-AT235*DS235))/(100*DK235)</f>
        <v>0</v>
      </c>
      <c r="AG235">
        <f>1000*DW235*AT235*(DS235-DT235)/(100*DK235*(1000-AT235*DS235))</f>
        <v>0</v>
      </c>
      <c r="AH235">
        <f>(AI235 - AJ235 - DX235*1E3/(8.314*(DZ235+273.15)) * AL235/DW235 * AK235) * DW235/(100*DK235) * (1000 - DT235)/1000</f>
        <v>0</v>
      </c>
      <c r="AI235">
        <v>1571.471828833134</v>
      </c>
      <c r="AJ235">
        <v>1540.104606060607</v>
      </c>
      <c r="AK235">
        <v>3.515905838525476</v>
      </c>
      <c r="AL235">
        <v>66.69682277142016</v>
      </c>
      <c r="AM235">
        <f>(AO235 - AN235 + DX235*1E3/(8.314*(DZ235+273.15)) * AQ235/DW235 * AP235) * DW235/(100*DK235) * 1000/(1000 - AO235)</f>
        <v>0</v>
      </c>
      <c r="AN235">
        <v>18.24042432065841</v>
      </c>
      <c r="AO235">
        <v>19.14161696969697</v>
      </c>
      <c r="AP235">
        <v>-0.0002324033653542121</v>
      </c>
      <c r="AQ235">
        <v>103.8665153416574</v>
      </c>
      <c r="AR235">
        <v>0</v>
      </c>
      <c r="AS235">
        <v>0</v>
      </c>
      <c r="AT235">
        <f>IF(AR235*$H$15&gt;=AV235,1.0,(AV235/(AV235-AR235*$H$15)))</f>
        <v>0</v>
      </c>
      <c r="AU235">
        <f>(AT235-1)*100</f>
        <v>0</v>
      </c>
      <c r="AV235">
        <f>MAX(0,($B$15+$C$15*EE235)/(1+$D$15*EE235)*DX235/(DZ235+273)*$E$15)</f>
        <v>0</v>
      </c>
      <c r="AW235" t="s">
        <v>429</v>
      </c>
      <c r="AX235" t="s">
        <v>429</v>
      </c>
      <c r="AY235">
        <v>0</v>
      </c>
      <c r="AZ235">
        <v>0</v>
      </c>
      <c r="BA235">
        <f>1-AY235/AZ235</f>
        <v>0</v>
      </c>
      <c r="BB235">
        <v>0</v>
      </c>
      <c r="BC235" t="s">
        <v>429</v>
      </c>
      <c r="BD235" t="s">
        <v>429</v>
      </c>
      <c r="BE235">
        <v>0</v>
      </c>
      <c r="BF235">
        <v>0</v>
      </c>
      <c r="BG235">
        <f>1-BE235/BF235</f>
        <v>0</v>
      </c>
      <c r="BH235">
        <v>0.5</v>
      </c>
      <c r="BI235">
        <f>DH235</f>
        <v>0</v>
      </c>
      <c r="BJ235">
        <f>K235</f>
        <v>0</v>
      </c>
      <c r="BK235">
        <f>BG235*BH235*BI235</f>
        <v>0</v>
      </c>
      <c r="BL235">
        <f>(BJ235-BB235)/BI235</f>
        <v>0</v>
      </c>
      <c r="BM235">
        <f>(AZ235-BF235)/BF235</f>
        <v>0</v>
      </c>
      <c r="BN235">
        <f>AY235/(BA235+AY235/BF235)</f>
        <v>0</v>
      </c>
      <c r="BO235" t="s">
        <v>429</v>
      </c>
      <c r="BP235">
        <v>0</v>
      </c>
      <c r="BQ235">
        <f>IF(BP235&lt;&gt;0, BP235, BN235)</f>
        <v>0</v>
      </c>
      <c r="BR235">
        <f>1-BQ235/BF235</f>
        <v>0</v>
      </c>
      <c r="BS235">
        <f>(BF235-BE235)/(BF235-BQ235)</f>
        <v>0</v>
      </c>
      <c r="BT235">
        <f>(AZ235-BF235)/(AZ235-BQ235)</f>
        <v>0</v>
      </c>
      <c r="BU235">
        <f>(BF235-BE235)/(BF235-AY235)</f>
        <v>0</v>
      </c>
      <c r="BV235">
        <f>(AZ235-BF235)/(AZ235-AY235)</f>
        <v>0</v>
      </c>
      <c r="BW235">
        <f>(BS235*BQ235/BE235)</f>
        <v>0</v>
      </c>
      <c r="BX235">
        <f>(1-BW235)</f>
        <v>0</v>
      </c>
      <c r="DG235">
        <f>$B$13*EF235+$C$13*EG235+$F$13*ER235*(1-EU235)</f>
        <v>0</v>
      </c>
      <c r="DH235">
        <f>DG235*DI235</f>
        <v>0</v>
      </c>
      <c r="DI235">
        <f>($B$13*$D$11+$C$13*$D$11+$F$13*((FE235+EW235)/MAX(FE235+EW235+FF235, 0.1)*$I$11+FF235/MAX(FE235+EW235+FF235, 0.1)*$J$11))/($B$13+$C$13+$F$13)</f>
        <v>0</v>
      </c>
      <c r="DJ235">
        <f>($B$13*$K$11+$C$13*$K$11+$F$13*((FE235+EW235)/MAX(FE235+EW235+FF235, 0.1)*$P$11+FF235/MAX(FE235+EW235+FF235, 0.1)*$Q$11))/($B$13+$C$13+$F$13)</f>
        <v>0</v>
      </c>
      <c r="DK235">
        <v>1.65</v>
      </c>
      <c r="DL235">
        <v>0.5</v>
      </c>
      <c r="DM235" t="s">
        <v>430</v>
      </c>
      <c r="DN235">
        <v>2</v>
      </c>
      <c r="DO235" t="b">
        <v>1</v>
      </c>
      <c r="DP235">
        <v>1686165834.778571</v>
      </c>
      <c r="DQ235">
        <v>1485.56</v>
      </c>
      <c r="DR235">
        <v>1526.049285714286</v>
      </c>
      <c r="DS235">
        <v>19.16844285714286</v>
      </c>
      <c r="DT235">
        <v>18.2495</v>
      </c>
      <c r="DU235">
        <v>1487.815</v>
      </c>
      <c r="DV235">
        <v>19.58788571428571</v>
      </c>
      <c r="DW235">
        <v>499.9967142857143</v>
      </c>
      <c r="DX235">
        <v>90.20933214285715</v>
      </c>
      <c r="DY235">
        <v>0.09989050357142856</v>
      </c>
      <c r="DZ235">
        <v>26.94018214285714</v>
      </c>
      <c r="EA235">
        <v>27.96288214285715</v>
      </c>
      <c r="EB235">
        <v>999.9000000000002</v>
      </c>
      <c r="EC235">
        <v>0</v>
      </c>
      <c r="ED235">
        <v>0</v>
      </c>
      <c r="EE235">
        <v>10017.44785714286</v>
      </c>
      <c r="EF235">
        <v>0</v>
      </c>
      <c r="EG235">
        <v>499.4442857142858</v>
      </c>
      <c r="EH235">
        <v>-40.48868928571428</v>
      </c>
      <c r="EI235">
        <v>1514.593571428572</v>
      </c>
      <c r="EJ235">
        <v>1554.415714285715</v>
      </c>
      <c r="EK235">
        <v>0.9189373571428572</v>
      </c>
      <c r="EL235">
        <v>1526.049285714286</v>
      </c>
      <c r="EM235">
        <v>18.2495</v>
      </c>
      <c r="EN235">
        <v>1.729171785714285</v>
      </c>
      <c r="EO235">
        <v>1.646275</v>
      </c>
      <c r="EP235">
        <v>15.16080714285714</v>
      </c>
      <c r="EQ235">
        <v>14.3989</v>
      </c>
      <c r="ER235">
        <v>1999.989642857143</v>
      </c>
      <c r="ES235">
        <v>0.9799972142857144</v>
      </c>
      <c r="ET235">
        <v>0.02000248571428572</v>
      </c>
      <c r="EU235">
        <v>0</v>
      </c>
      <c r="EV235">
        <v>252.9077142857143</v>
      </c>
      <c r="EW235">
        <v>5.00078</v>
      </c>
      <c r="EX235">
        <v>7124.718928571428</v>
      </c>
      <c r="EY235">
        <v>16379.53214285715</v>
      </c>
      <c r="EZ235">
        <v>42.08896428571427</v>
      </c>
      <c r="FA235">
        <v>43.241</v>
      </c>
      <c r="FB235">
        <v>42.45742857142857</v>
      </c>
      <c r="FC235">
        <v>42.58678571428571</v>
      </c>
      <c r="FD235">
        <v>42.80328571428571</v>
      </c>
      <c r="FE235">
        <v>1955.079642857143</v>
      </c>
      <c r="FF235">
        <v>39.9</v>
      </c>
      <c r="FG235">
        <v>0</v>
      </c>
      <c r="FH235">
        <v>1686165843.2</v>
      </c>
      <c r="FI235">
        <v>0</v>
      </c>
      <c r="FJ235">
        <v>89.73136611424867</v>
      </c>
      <c r="FK235">
        <v>0.9639742706274703</v>
      </c>
      <c r="FL235">
        <v>-105.7150818567044</v>
      </c>
      <c r="FM235">
        <v>27944.08782122026</v>
      </c>
      <c r="FN235">
        <v>15</v>
      </c>
      <c r="FO235">
        <v>1686237652.1</v>
      </c>
      <c r="FP235" t="s">
        <v>431</v>
      </c>
      <c r="FQ235">
        <v>1686237637.6</v>
      </c>
      <c r="FR235">
        <v>1686237652.1</v>
      </c>
      <c r="FS235">
        <v>1</v>
      </c>
      <c r="FT235">
        <v>0.184</v>
      </c>
      <c r="FU235">
        <v>-0.079</v>
      </c>
      <c r="FV235">
        <v>-1.228</v>
      </c>
      <c r="FW235">
        <v>-0.379</v>
      </c>
      <c r="FX235">
        <v>962</v>
      </c>
      <c r="FY235">
        <v>1</v>
      </c>
      <c r="FZ235">
        <v>0.05</v>
      </c>
      <c r="GA235">
        <v>0.15</v>
      </c>
      <c r="GB235">
        <v>-5.564132179632232</v>
      </c>
      <c r="GC235">
        <v>-0.0337290143684519</v>
      </c>
      <c r="GD235">
        <v>34.48684551244661</v>
      </c>
      <c r="GE235">
        <v>1</v>
      </c>
      <c r="GF235">
        <v>0.9687114967709133</v>
      </c>
      <c r="GG235">
        <v>0.003170782650431973</v>
      </c>
      <c r="GH235">
        <v>0.6604628469339644</v>
      </c>
      <c r="GI235">
        <v>1</v>
      </c>
      <c r="GJ235">
        <v>2</v>
      </c>
      <c r="GK235">
        <v>2</v>
      </c>
      <c r="GL235" t="s">
        <v>432</v>
      </c>
      <c r="GM235">
        <v>3.10199</v>
      </c>
      <c r="GN235">
        <v>2.75834</v>
      </c>
      <c r="GO235">
        <v>0.205013</v>
      </c>
      <c r="GP235">
        <v>0.208081</v>
      </c>
      <c r="GQ235">
        <v>0.0928976</v>
      </c>
      <c r="GR235">
        <v>0.0888965</v>
      </c>
      <c r="GS235">
        <v>20331.5</v>
      </c>
      <c r="GT235">
        <v>19922.6</v>
      </c>
      <c r="GU235">
        <v>26135</v>
      </c>
      <c r="GV235">
        <v>25513.6</v>
      </c>
      <c r="GW235">
        <v>38064.2</v>
      </c>
      <c r="GX235">
        <v>35225.3</v>
      </c>
      <c r="GY235">
        <v>45703.7</v>
      </c>
      <c r="GZ235">
        <v>41817.6</v>
      </c>
      <c r="HA235">
        <v>1.8427</v>
      </c>
      <c r="HB235">
        <v>1.74352</v>
      </c>
      <c r="HC235">
        <v>0.0287965</v>
      </c>
      <c r="HD235">
        <v>0</v>
      </c>
      <c r="HE235">
        <v>27.4902</v>
      </c>
      <c r="HF235">
        <v>999.9</v>
      </c>
      <c r="HG235">
        <v>34.6</v>
      </c>
      <c r="HH235">
        <v>41.3</v>
      </c>
      <c r="HI235">
        <v>30.4703</v>
      </c>
      <c r="HJ235">
        <v>61.7076</v>
      </c>
      <c r="HK235">
        <v>27.5681</v>
      </c>
      <c r="HL235">
        <v>1</v>
      </c>
      <c r="HM235">
        <v>0.487411</v>
      </c>
      <c r="HN235">
        <v>3.50035</v>
      </c>
      <c r="HO235">
        <v>20.2724</v>
      </c>
      <c r="HP235">
        <v>5.21025</v>
      </c>
      <c r="HQ235">
        <v>11.9825</v>
      </c>
      <c r="HR235">
        <v>4.9627</v>
      </c>
      <c r="HS235">
        <v>3.27423</v>
      </c>
      <c r="HT235">
        <v>9999</v>
      </c>
      <c r="HU235">
        <v>9999</v>
      </c>
      <c r="HV235">
        <v>9999</v>
      </c>
      <c r="HW235">
        <v>63.1</v>
      </c>
      <c r="HX235">
        <v>1.86401</v>
      </c>
      <c r="HY235">
        <v>1.8602</v>
      </c>
      <c r="HZ235">
        <v>1.85852</v>
      </c>
      <c r="IA235">
        <v>1.85989</v>
      </c>
      <c r="IB235">
        <v>1.85984</v>
      </c>
      <c r="IC235">
        <v>1.85842</v>
      </c>
      <c r="ID235">
        <v>1.85752</v>
      </c>
      <c r="IE235">
        <v>1.85242</v>
      </c>
      <c r="IF235">
        <v>0</v>
      </c>
      <c r="IG235">
        <v>0</v>
      </c>
      <c r="IH235">
        <v>0</v>
      </c>
      <c r="II235">
        <v>0</v>
      </c>
      <c r="IJ235" t="s">
        <v>433</v>
      </c>
      <c r="IK235" t="s">
        <v>434</v>
      </c>
      <c r="IL235" t="s">
        <v>435</v>
      </c>
      <c r="IM235" t="s">
        <v>435</v>
      </c>
      <c r="IN235" t="s">
        <v>435</v>
      </c>
      <c r="IO235" t="s">
        <v>435</v>
      </c>
      <c r="IP235">
        <v>0</v>
      </c>
      <c r="IQ235">
        <v>100</v>
      </c>
      <c r="IR235">
        <v>100</v>
      </c>
      <c r="IS235">
        <v>-2.28</v>
      </c>
      <c r="IT235">
        <v>-0.4197</v>
      </c>
      <c r="IU235">
        <v>-0.978965299820194</v>
      </c>
      <c r="IV235">
        <v>-0.0009990091014681097</v>
      </c>
      <c r="IW235">
        <v>2.104149348677739E-07</v>
      </c>
      <c r="IX235">
        <v>-7.744919442628664E-11</v>
      </c>
      <c r="IY235">
        <v>-0.2997322961878402</v>
      </c>
      <c r="IZ235">
        <v>-0.02716134682049196</v>
      </c>
      <c r="JA235">
        <v>0.00140419417660109</v>
      </c>
      <c r="JB235">
        <v>-1.682636133130545E-05</v>
      </c>
      <c r="JC235">
        <v>3</v>
      </c>
      <c r="JD235">
        <v>2001</v>
      </c>
      <c r="JE235">
        <v>1</v>
      </c>
      <c r="JF235">
        <v>25</v>
      </c>
      <c r="JG235">
        <v>-1196.6</v>
      </c>
      <c r="JH235">
        <v>-1196.8</v>
      </c>
      <c r="JI235">
        <v>3.2959</v>
      </c>
      <c r="JJ235">
        <v>2.6416</v>
      </c>
      <c r="JK235">
        <v>1.49658</v>
      </c>
      <c r="JL235">
        <v>2.38525</v>
      </c>
      <c r="JM235">
        <v>1.54907</v>
      </c>
      <c r="JN235">
        <v>2.42432</v>
      </c>
      <c r="JO235">
        <v>44.0295</v>
      </c>
      <c r="JP235">
        <v>13.6592</v>
      </c>
      <c r="JQ235">
        <v>18</v>
      </c>
      <c r="JR235">
        <v>497.677</v>
      </c>
      <c r="JS235">
        <v>448.066</v>
      </c>
      <c r="JT235">
        <v>23.386</v>
      </c>
      <c r="JU235">
        <v>33.1467</v>
      </c>
      <c r="JV235">
        <v>29.9986</v>
      </c>
      <c r="JW235">
        <v>33.3451</v>
      </c>
      <c r="JX235">
        <v>33.3073</v>
      </c>
      <c r="JY235">
        <v>66.14960000000001</v>
      </c>
      <c r="JZ235">
        <v>36.2604</v>
      </c>
      <c r="KA235">
        <v>0</v>
      </c>
      <c r="KB235">
        <v>23.4157</v>
      </c>
      <c r="KC235">
        <v>1571.01</v>
      </c>
      <c r="KD235">
        <v>18.3847</v>
      </c>
      <c r="KE235">
        <v>99.8746</v>
      </c>
      <c r="KF235">
        <v>99.492</v>
      </c>
    </row>
    <row r="236" spans="1:292">
      <c r="A236">
        <v>216</v>
      </c>
      <c r="B236">
        <v>1686165848.1</v>
      </c>
      <c r="C236">
        <v>5482.599999904633</v>
      </c>
      <c r="D236" t="s">
        <v>866</v>
      </c>
      <c r="E236" t="s">
        <v>867</v>
      </c>
      <c r="F236">
        <v>5</v>
      </c>
      <c r="G236" t="s">
        <v>679</v>
      </c>
      <c r="H236">
        <v>1686165840.35</v>
      </c>
      <c r="I236">
        <f>(J236)/1000</f>
        <v>0</v>
      </c>
      <c r="J236">
        <f>IF(DO236, AM236, AG236)</f>
        <v>0</v>
      </c>
      <c r="K236">
        <f>IF(DO236, AH236, AF236)</f>
        <v>0</v>
      </c>
      <c r="L236">
        <f>DQ236 - IF(AT236&gt;1, K236*DK236*100.0/(AV236*EE236), 0)</f>
        <v>0</v>
      </c>
      <c r="M236">
        <f>((S236-I236/2)*L236-K236)/(S236+I236/2)</f>
        <v>0</v>
      </c>
      <c r="N236">
        <f>M236*(DX236+DY236)/1000.0</f>
        <v>0</v>
      </c>
      <c r="O236">
        <f>(DQ236 - IF(AT236&gt;1, K236*DK236*100.0/(AV236*EE236), 0))*(DX236+DY236)/1000.0</f>
        <v>0</v>
      </c>
      <c r="P236">
        <f>2.0/((1/R236-1/Q236)+SIGN(R236)*SQRT((1/R236-1/Q236)*(1/R236-1/Q236) + 4*DL236/((DL236+1)*(DL236+1))*(2*1/R236*1/Q236-1/Q236*1/Q236)))</f>
        <v>0</v>
      </c>
      <c r="Q236">
        <f>IF(LEFT(DM236,1)&lt;&gt;"0",IF(LEFT(DM236,1)="1",3.0,DN236),$D$5+$E$5*(EE236*DX236/($K$5*1000))+$F$5*(EE236*DX236/($K$5*1000))*MAX(MIN(DK236,$J$5),$I$5)*MAX(MIN(DK236,$J$5),$I$5)+$G$5*MAX(MIN(DK236,$J$5),$I$5)*(EE236*DX236/($K$5*1000))+$H$5*(EE236*DX236/($K$5*1000))*(EE236*DX236/($K$5*1000)))</f>
        <v>0</v>
      </c>
      <c r="R236">
        <f>I236*(1000-(1000*0.61365*exp(17.502*V236/(240.97+V236))/(DX236+DY236)+DS236)/2)/(1000*0.61365*exp(17.502*V236/(240.97+V236))/(DX236+DY236)-DS236)</f>
        <v>0</v>
      </c>
      <c r="S236">
        <f>1/((DL236+1)/(P236/1.6)+1/(Q236/1.37)) + DL236/((DL236+1)/(P236/1.6) + DL236/(Q236/1.37))</f>
        <v>0</v>
      </c>
      <c r="T236">
        <f>(DG236*DJ236)</f>
        <v>0</v>
      </c>
      <c r="U236">
        <f>(DZ236+(T236+2*0.95*5.67E-8*(((DZ236+$B$9)+273)^4-(DZ236+273)^4)-44100*I236)/(1.84*29.3*Q236+8*0.95*5.67E-8*(DZ236+273)^3))</f>
        <v>0</v>
      </c>
      <c r="V236">
        <f>($C$9*EA236+$D$9*EB236+$E$9*U236)</f>
        <v>0</v>
      </c>
      <c r="W236">
        <f>0.61365*exp(17.502*V236/(240.97+V236))</f>
        <v>0</v>
      </c>
      <c r="X236">
        <f>(Y236/Z236*100)</f>
        <v>0</v>
      </c>
      <c r="Y236">
        <f>DS236*(DX236+DY236)/1000</f>
        <v>0</v>
      </c>
      <c r="Z236">
        <f>0.61365*exp(17.502*DZ236/(240.97+DZ236))</f>
        <v>0</v>
      </c>
      <c r="AA236">
        <f>(W236-DS236*(DX236+DY236)/1000)</f>
        <v>0</v>
      </c>
      <c r="AB236">
        <f>(-I236*44100)</f>
        <v>0</v>
      </c>
      <c r="AC236">
        <f>2*29.3*Q236*0.92*(DZ236-V236)</f>
        <v>0</v>
      </c>
      <c r="AD236">
        <f>2*0.95*5.67E-8*(((DZ236+$B$9)+273)^4-(V236+273)^4)</f>
        <v>0</v>
      </c>
      <c r="AE236">
        <f>T236+AD236+AB236+AC236</f>
        <v>0</v>
      </c>
      <c r="AF236">
        <f>DW236*AT236*(DR236-DQ236*(1000-AT236*DT236)/(1000-AT236*DS236))/(100*DK236)</f>
        <v>0</v>
      </c>
      <c r="AG236">
        <f>1000*DW236*AT236*(DS236-DT236)/(100*DK236*(1000-AT236*DS236))</f>
        <v>0</v>
      </c>
      <c r="AH236">
        <f>(AI236 - AJ236 - DX236*1E3/(8.314*(DZ236+273.15)) * AL236/DW236 * AK236) * DW236/(100*DK236) * (1000 - DT236)/1000</f>
        <v>0</v>
      </c>
      <c r="AI236">
        <v>1589.181027317601</v>
      </c>
      <c r="AJ236">
        <v>1558.629515151515</v>
      </c>
      <c r="AK236">
        <v>3.389247750158605</v>
      </c>
      <c r="AL236">
        <v>66.69682277142016</v>
      </c>
      <c r="AM236">
        <f>(AO236 - AN236 + DX236*1E3/(8.314*(DZ236+273.15)) * AQ236/DW236 * AP236) * DW236/(100*DK236) * 1000/(1000 - AO236)</f>
        <v>0</v>
      </c>
      <c r="AN236">
        <v>18.28851706583447</v>
      </c>
      <c r="AO236">
        <v>19.13551454545454</v>
      </c>
      <c r="AP236">
        <v>-2.526949341149389E-05</v>
      </c>
      <c r="AQ236">
        <v>103.8665153416574</v>
      </c>
      <c r="AR236">
        <v>0</v>
      </c>
      <c r="AS236">
        <v>0</v>
      </c>
      <c r="AT236">
        <f>IF(AR236*$H$15&gt;=AV236,1.0,(AV236/(AV236-AR236*$H$15)))</f>
        <v>0</v>
      </c>
      <c r="AU236">
        <f>(AT236-1)*100</f>
        <v>0</v>
      </c>
      <c r="AV236">
        <f>MAX(0,($B$15+$C$15*EE236)/(1+$D$15*EE236)*DX236/(DZ236+273)*$E$15)</f>
        <v>0</v>
      </c>
      <c r="AW236" t="s">
        <v>429</v>
      </c>
      <c r="AX236" t="s">
        <v>429</v>
      </c>
      <c r="AY236">
        <v>0</v>
      </c>
      <c r="AZ236">
        <v>0</v>
      </c>
      <c r="BA236">
        <f>1-AY236/AZ236</f>
        <v>0</v>
      </c>
      <c r="BB236">
        <v>0</v>
      </c>
      <c r="BC236" t="s">
        <v>429</v>
      </c>
      <c r="BD236" t="s">
        <v>429</v>
      </c>
      <c r="BE236">
        <v>0</v>
      </c>
      <c r="BF236">
        <v>0</v>
      </c>
      <c r="BG236">
        <f>1-BE236/BF236</f>
        <v>0</v>
      </c>
      <c r="BH236">
        <v>0.5</v>
      </c>
      <c r="BI236">
        <f>DH236</f>
        <v>0</v>
      </c>
      <c r="BJ236">
        <f>K236</f>
        <v>0</v>
      </c>
      <c r="BK236">
        <f>BG236*BH236*BI236</f>
        <v>0</v>
      </c>
      <c r="BL236">
        <f>(BJ236-BB236)/BI236</f>
        <v>0</v>
      </c>
      <c r="BM236">
        <f>(AZ236-BF236)/BF236</f>
        <v>0</v>
      </c>
      <c r="BN236">
        <f>AY236/(BA236+AY236/BF236)</f>
        <v>0</v>
      </c>
      <c r="BO236" t="s">
        <v>429</v>
      </c>
      <c r="BP236">
        <v>0</v>
      </c>
      <c r="BQ236">
        <f>IF(BP236&lt;&gt;0, BP236, BN236)</f>
        <v>0</v>
      </c>
      <c r="BR236">
        <f>1-BQ236/BF236</f>
        <v>0</v>
      </c>
      <c r="BS236">
        <f>(BF236-BE236)/(BF236-BQ236)</f>
        <v>0</v>
      </c>
      <c r="BT236">
        <f>(AZ236-BF236)/(AZ236-BQ236)</f>
        <v>0</v>
      </c>
      <c r="BU236">
        <f>(BF236-BE236)/(BF236-AY236)</f>
        <v>0</v>
      </c>
      <c r="BV236">
        <f>(AZ236-BF236)/(AZ236-AY236)</f>
        <v>0</v>
      </c>
      <c r="BW236">
        <f>(BS236*BQ236/BE236)</f>
        <v>0</v>
      </c>
      <c r="BX236">
        <f>(1-BW236)</f>
        <v>0</v>
      </c>
      <c r="DG236">
        <f>$B$13*EF236+$C$13*EG236+$F$13*ER236*(1-EU236)</f>
        <v>0</v>
      </c>
      <c r="DH236">
        <f>DG236*DI236</f>
        <v>0</v>
      </c>
      <c r="DI236">
        <f>($B$13*$D$11+$C$13*$D$11+$F$13*((FE236+EW236)/MAX(FE236+EW236+FF236, 0.1)*$I$11+FF236/MAX(FE236+EW236+FF236, 0.1)*$J$11))/($B$13+$C$13+$F$13)</f>
        <v>0</v>
      </c>
      <c r="DJ236">
        <f>($B$13*$K$11+$C$13*$K$11+$F$13*((FE236+EW236)/MAX(FE236+EW236+FF236, 0.1)*$P$11+FF236/MAX(FE236+EW236+FF236, 0.1)*$Q$11))/($B$13+$C$13+$F$13)</f>
        <v>0</v>
      </c>
      <c r="DK236">
        <v>1.65</v>
      </c>
      <c r="DL236">
        <v>0.5</v>
      </c>
      <c r="DM236" t="s">
        <v>430</v>
      </c>
      <c r="DN236">
        <v>2</v>
      </c>
      <c r="DO236" t="b">
        <v>1</v>
      </c>
      <c r="DP236">
        <v>1686165840.35</v>
      </c>
      <c r="DQ236">
        <v>1504.393571428572</v>
      </c>
      <c r="DR236">
        <v>1544.794642857143</v>
      </c>
      <c r="DS236">
        <v>19.14995357142857</v>
      </c>
      <c r="DT236">
        <v>18.25848571428572</v>
      </c>
      <c r="DU236">
        <v>1506.665357142857</v>
      </c>
      <c r="DV236">
        <v>19.56955714285714</v>
      </c>
      <c r="DW236">
        <v>499.9956785714285</v>
      </c>
      <c r="DX236">
        <v>90.20888928571426</v>
      </c>
      <c r="DY236">
        <v>0.09986746785714284</v>
      </c>
      <c r="DZ236">
        <v>26.93530357142857</v>
      </c>
      <c r="EA236">
        <v>27.9604</v>
      </c>
      <c r="EB236">
        <v>999.9000000000002</v>
      </c>
      <c r="EC236">
        <v>0</v>
      </c>
      <c r="ED236">
        <v>0</v>
      </c>
      <c r="EE236">
        <v>10028.54642857143</v>
      </c>
      <c r="EF236">
        <v>0</v>
      </c>
      <c r="EG236">
        <v>498.4737857142858</v>
      </c>
      <c r="EH236">
        <v>-40.40093571428572</v>
      </c>
      <c r="EI236">
        <v>1533.765357142857</v>
      </c>
      <c r="EJ236">
        <v>1573.525357142857</v>
      </c>
      <c r="EK236">
        <v>0.8914711785714287</v>
      </c>
      <c r="EL236">
        <v>1544.794642857143</v>
      </c>
      <c r="EM236">
        <v>18.25848571428572</v>
      </c>
      <c r="EN236">
        <v>1.727495357142857</v>
      </c>
      <c r="EO236">
        <v>1.647076785714286</v>
      </c>
      <c r="EP236">
        <v>15.145725</v>
      </c>
      <c r="EQ236">
        <v>14.406425</v>
      </c>
      <c r="ER236">
        <v>2000.000357142857</v>
      </c>
      <c r="ES236">
        <v>0.9799973214285715</v>
      </c>
      <c r="ET236">
        <v>0.02000238214285715</v>
      </c>
      <c r="EU236">
        <v>0</v>
      </c>
      <c r="EV236">
        <v>252.7371428571429</v>
      </c>
      <c r="EW236">
        <v>5.00078</v>
      </c>
      <c r="EX236">
        <v>7123.789285714286</v>
      </c>
      <c r="EY236">
        <v>16379.62857142857</v>
      </c>
      <c r="EZ236">
        <v>42.07996428571427</v>
      </c>
      <c r="FA236">
        <v>43.22299999999999</v>
      </c>
      <c r="FB236">
        <v>42.45292857142857</v>
      </c>
      <c r="FC236">
        <v>42.58235714285713</v>
      </c>
      <c r="FD236">
        <v>42.78096428571428</v>
      </c>
      <c r="FE236">
        <v>1955.090357142858</v>
      </c>
      <c r="FF236">
        <v>39.9</v>
      </c>
      <c r="FG236">
        <v>0</v>
      </c>
      <c r="FH236">
        <v>1686165848.6</v>
      </c>
      <c r="FI236">
        <v>0</v>
      </c>
      <c r="FJ236">
        <v>89.79921006894637</v>
      </c>
      <c r="FK236">
        <v>0.9644191695933619</v>
      </c>
      <c r="FL236">
        <v>-105.7856311499131</v>
      </c>
      <c r="FM236">
        <v>27935.41708407756</v>
      </c>
      <c r="FN236">
        <v>15</v>
      </c>
      <c r="FO236">
        <v>1686237652.1</v>
      </c>
      <c r="FP236" t="s">
        <v>431</v>
      </c>
      <c r="FQ236">
        <v>1686237637.6</v>
      </c>
      <c r="FR236">
        <v>1686237652.1</v>
      </c>
      <c r="FS236">
        <v>1</v>
      </c>
      <c r="FT236">
        <v>0.184</v>
      </c>
      <c r="FU236">
        <v>-0.079</v>
      </c>
      <c r="FV236">
        <v>-1.228</v>
      </c>
      <c r="FW236">
        <v>-0.379</v>
      </c>
      <c r="FX236">
        <v>962</v>
      </c>
      <c r="FY236">
        <v>1</v>
      </c>
      <c r="FZ236">
        <v>0.05</v>
      </c>
      <c r="GA236">
        <v>0.15</v>
      </c>
      <c r="GB236">
        <v>-5.579865585312392</v>
      </c>
      <c r="GC236">
        <v>-0.0339522574472088</v>
      </c>
      <c r="GD236">
        <v>34.48665547173025</v>
      </c>
      <c r="GE236">
        <v>1</v>
      </c>
      <c r="GF236">
        <v>0.9686610895858538</v>
      </c>
      <c r="GG236">
        <v>0.003167523439252719</v>
      </c>
      <c r="GH236">
        <v>0.6603146576709196</v>
      </c>
      <c r="GI236">
        <v>1</v>
      </c>
      <c r="GJ236">
        <v>2</v>
      </c>
      <c r="GK236">
        <v>2</v>
      </c>
      <c r="GL236" t="s">
        <v>432</v>
      </c>
      <c r="GM236">
        <v>3.10201</v>
      </c>
      <c r="GN236">
        <v>2.758</v>
      </c>
      <c r="GO236">
        <v>0.206477</v>
      </c>
      <c r="GP236">
        <v>0.209528</v>
      </c>
      <c r="GQ236">
        <v>0.0928872</v>
      </c>
      <c r="GR236">
        <v>0.089045</v>
      </c>
      <c r="GS236">
        <v>20294.6</v>
      </c>
      <c r="GT236">
        <v>19886.6</v>
      </c>
      <c r="GU236">
        <v>26135.7</v>
      </c>
      <c r="GV236">
        <v>25514.1</v>
      </c>
      <c r="GW236">
        <v>38065.5</v>
      </c>
      <c r="GX236">
        <v>35220.4</v>
      </c>
      <c r="GY236">
        <v>45704.5</v>
      </c>
      <c r="GZ236">
        <v>41818.5</v>
      </c>
      <c r="HA236">
        <v>1.84277</v>
      </c>
      <c r="HB236">
        <v>1.74382</v>
      </c>
      <c r="HC236">
        <v>0.0294894</v>
      </c>
      <c r="HD236">
        <v>0</v>
      </c>
      <c r="HE236">
        <v>27.4836</v>
      </c>
      <c r="HF236">
        <v>999.9</v>
      </c>
      <c r="HG236">
        <v>34.6</v>
      </c>
      <c r="HH236">
        <v>41.3</v>
      </c>
      <c r="HI236">
        <v>30.4687</v>
      </c>
      <c r="HJ236">
        <v>61.4376</v>
      </c>
      <c r="HK236">
        <v>27.4399</v>
      </c>
      <c r="HL236">
        <v>1</v>
      </c>
      <c r="HM236">
        <v>0.485704</v>
      </c>
      <c r="HN236">
        <v>3.44331</v>
      </c>
      <c r="HO236">
        <v>20.2731</v>
      </c>
      <c r="HP236">
        <v>5.20801</v>
      </c>
      <c r="HQ236">
        <v>11.9816</v>
      </c>
      <c r="HR236">
        <v>4.9623</v>
      </c>
      <c r="HS236">
        <v>3.2737</v>
      </c>
      <c r="HT236">
        <v>9999</v>
      </c>
      <c r="HU236">
        <v>9999</v>
      </c>
      <c r="HV236">
        <v>9999</v>
      </c>
      <c r="HW236">
        <v>63.1</v>
      </c>
      <c r="HX236">
        <v>1.86401</v>
      </c>
      <c r="HY236">
        <v>1.8602</v>
      </c>
      <c r="HZ236">
        <v>1.85852</v>
      </c>
      <c r="IA236">
        <v>1.85989</v>
      </c>
      <c r="IB236">
        <v>1.85987</v>
      </c>
      <c r="IC236">
        <v>1.85843</v>
      </c>
      <c r="ID236">
        <v>1.85753</v>
      </c>
      <c r="IE236">
        <v>1.85242</v>
      </c>
      <c r="IF236">
        <v>0</v>
      </c>
      <c r="IG236">
        <v>0</v>
      </c>
      <c r="IH236">
        <v>0</v>
      </c>
      <c r="II236">
        <v>0</v>
      </c>
      <c r="IJ236" t="s">
        <v>433</v>
      </c>
      <c r="IK236" t="s">
        <v>434</v>
      </c>
      <c r="IL236" t="s">
        <v>435</v>
      </c>
      <c r="IM236" t="s">
        <v>435</v>
      </c>
      <c r="IN236" t="s">
        <v>435</v>
      </c>
      <c r="IO236" t="s">
        <v>435</v>
      </c>
      <c r="IP236">
        <v>0</v>
      </c>
      <c r="IQ236">
        <v>100</v>
      </c>
      <c r="IR236">
        <v>100</v>
      </c>
      <c r="IS236">
        <v>-2.3</v>
      </c>
      <c r="IT236">
        <v>-0.4197</v>
      </c>
      <c r="IU236">
        <v>-0.978965299820194</v>
      </c>
      <c r="IV236">
        <v>-0.0009990091014681097</v>
      </c>
      <c r="IW236">
        <v>2.104149348677739E-07</v>
      </c>
      <c r="IX236">
        <v>-7.744919442628664E-11</v>
      </c>
      <c r="IY236">
        <v>-0.2997322961878402</v>
      </c>
      <c r="IZ236">
        <v>-0.02716134682049196</v>
      </c>
      <c r="JA236">
        <v>0.00140419417660109</v>
      </c>
      <c r="JB236">
        <v>-1.682636133130545E-05</v>
      </c>
      <c r="JC236">
        <v>3</v>
      </c>
      <c r="JD236">
        <v>2001</v>
      </c>
      <c r="JE236">
        <v>1</v>
      </c>
      <c r="JF236">
        <v>25</v>
      </c>
      <c r="JG236">
        <v>-1196.5</v>
      </c>
      <c r="JH236">
        <v>-1196.7</v>
      </c>
      <c r="JI236">
        <v>3.32642</v>
      </c>
      <c r="JJ236">
        <v>2.67822</v>
      </c>
      <c r="JK236">
        <v>1.49658</v>
      </c>
      <c r="JL236">
        <v>2.38525</v>
      </c>
      <c r="JM236">
        <v>1.54907</v>
      </c>
      <c r="JN236">
        <v>2.35107</v>
      </c>
      <c r="JO236">
        <v>44.0295</v>
      </c>
      <c r="JP236">
        <v>13.6505</v>
      </c>
      <c r="JQ236">
        <v>18</v>
      </c>
      <c r="JR236">
        <v>497.628</v>
      </c>
      <c r="JS236">
        <v>448.169</v>
      </c>
      <c r="JT236">
        <v>23.4189</v>
      </c>
      <c r="JU236">
        <v>33.1327</v>
      </c>
      <c r="JV236">
        <v>29.9986</v>
      </c>
      <c r="JW236">
        <v>33.3319</v>
      </c>
      <c r="JX236">
        <v>33.2949</v>
      </c>
      <c r="JY236">
        <v>66.7884</v>
      </c>
      <c r="JZ236">
        <v>35.9871</v>
      </c>
      <c r="KA236">
        <v>0</v>
      </c>
      <c r="KB236">
        <v>23.4441</v>
      </c>
      <c r="KC236">
        <v>1591.82</v>
      </c>
      <c r="KD236">
        <v>18.4134</v>
      </c>
      <c r="KE236">
        <v>99.8768</v>
      </c>
      <c r="KF236">
        <v>99.4941</v>
      </c>
    </row>
    <row r="237" spans="1:292">
      <c r="A237">
        <v>217</v>
      </c>
      <c r="B237">
        <v>1686165853.1</v>
      </c>
      <c r="C237">
        <v>5487.599999904633</v>
      </c>
      <c r="D237" t="s">
        <v>868</v>
      </c>
      <c r="E237" t="s">
        <v>869</v>
      </c>
      <c r="F237">
        <v>5</v>
      </c>
      <c r="G237" t="s">
        <v>679</v>
      </c>
      <c r="H237">
        <v>1686165845.35</v>
      </c>
      <c r="I237">
        <f>(J237)/1000</f>
        <v>0</v>
      </c>
      <c r="J237">
        <f>IF(DO237, AM237, AG237)</f>
        <v>0</v>
      </c>
      <c r="K237">
        <f>IF(DO237, AH237, AF237)</f>
        <v>0</v>
      </c>
      <c r="L237">
        <f>DQ237 - IF(AT237&gt;1, K237*DK237*100.0/(AV237*EE237), 0)</f>
        <v>0</v>
      </c>
      <c r="M237">
        <f>((S237-I237/2)*L237-K237)/(S237+I237/2)</f>
        <v>0</v>
      </c>
      <c r="N237">
        <f>M237*(DX237+DY237)/1000.0</f>
        <v>0</v>
      </c>
      <c r="O237">
        <f>(DQ237 - IF(AT237&gt;1, K237*DK237*100.0/(AV237*EE237), 0))*(DX237+DY237)/1000.0</f>
        <v>0</v>
      </c>
      <c r="P237">
        <f>2.0/((1/R237-1/Q237)+SIGN(R237)*SQRT((1/R237-1/Q237)*(1/R237-1/Q237) + 4*DL237/((DL237+1)*(DL237+1))*(2*1/R237*1/Q237-1/Q237*1/Q237)))</f>
        <v>0</v>
      </c>
      <c r="Q237">
        <f>IF(LEFT(DM237,1)&lt;&gt;"0",IF(LEFT(DM237,1)="1",3.0,DN237),$D$5+$E$5*(EE237*DX237/($K$5*1000))+$F$5*(EE237*DX237/($K$5*1000))*MAX(MIN(DK237,$J$5),$I$5)*MAX(MIN(DK237,$J$5),$I$5)+$G$5*MAX(MIN(DK237,$J$5),$I$5)*(EE237*DX237/($K$5*1000))+$H$5*(EE237*DX237/($K$5*1000))*(EE237*DX237/($K$5*1000)))</f>
        <v>0</v>
      </c>
      <c r="R237">
        <f>I237*(1000-(1000*0.61365*exp(17.502*V237/(240.97+V237))/(DX237+DY237)+DS237)/2)/(1000*0.61365*exp(17.502*V237/(240.97+V237))/(DX237+DY237)-DS237)</f>
        <v>0</v>
      </c>
      <c r="S237">
        <f>1/((DL237+1)/(P237/1.6)+1/(Q237/1.37)) + DL237/((DL237+1)/(P237/1.6) + DL237/(Q237/1.37))</f>
        <v>0</v>
      </c>
      <c r="T237">
        <f>(DG237*DJ237)</f>
        <v>0</v>
      </c>
      <c r="U237">
        <f>(DZ237+(T237+2*0.95*5.67E-8*(((DZ237+$B$9)+273)^4-(DZ237+273)^4)-44100*I237)/(1.84*29.3*Q237+8*0.95*5.67E-8*(DZ237+273)^3))</f>
        <v>0</v>
      </c>
      <c r="V237">
        <f>($C$9*EA237+$D$9*EB237+$E$9*U237)</f>
        <v>0</v>
      </c>
      <c r="W237">
        <f>0.61365*exp(17.502*V237/(240.97+V237))</f>
        <v>0</v>
      </c>
      <c r="X237">
        <f>(Y237/Z237*100)</f>
        <v>0</v>
      </c>
      <c r="Y237">
        <f>DS237*(DX237+DY237)/1000</f>
        <v>0</v>
      </c>
      <c r="Z237">
        <f>0.61365*exp(17.502*DZ237/(240.97+DZ237))</f>
        <v>0</v>
      </c>
      <c r="AA237">
        <f>(W237-DS237*(DX237+DY237)/1000)</f>
        <v>0</v>
      </c>
      <c r="AB237">
        <f>(-I237*44100)</f>
        <v>0</v>
      </c>
      <c r="AC237">
        <f>2*29.3*Q237*0.92*(DZ237-V237)</f>
        <v>0</v>
      </c>
      <c r="AD237">
        <f>2*0.95*5.67E-8*(((DZ237+$B$9)+273)^4-(V237+273)^4)</f>
        <v>0</v>
      </c>
      <c r="AE237">
        <f>T237+AD237+AB237+AC237</f>
        <v>0</v>
      </c>
      <c r="AF237">
        <f>DW237*AT237*(DR237-DQ237*(1000-AT237*DT237)/(1000-AT237*DS237))/(100*DK237)</f>
        <v>0</v>
      </c>
      <c r="AG237">
        <f>1000*DW237*AT237*(DS237-DT237)/(100*DK237*(1000-AT237*DS237))</f>
        <v>0</v>
      </c>
      <c r="AH237">
        <f>(AI237 - AJ237 - DX237*1E3/(8.314*(DZ237+273.15)) * AL237/DW237 * AK237) * DW237/(100*DK237) * (1000 - DT237)/1000</f>
        <v>0</v>
      </c>
      <c r="AI237">
        <v>1605.947384058004</v>
      </c>
      <c r="AJ237">
        <v>1575.417212121212</v>
      </c>
      <c r="AK237">
        <v>3.366462585907605</v>
      </c>
      <c r="AL237">
        <v>66.69682277142016</v>
      </c>
      <c r="AM237">
        <f>(AO237 - AN237 + DX237*1E3/(8.314*(DZ237+273.15)) * AQ237/DW237 * AP237) * DW237/(100*DK237) * 1000/(1000 - AO237)</f>
        <v>0</v>
      </c>
      <c r="AN237">
        <v>18.35331866693932</v>
      </c>
      <c r="AO237">
        <v>19.14612969696969</v>
      </c>
      <c r="AP237">
        <v>9.262627397264969E-05</v>
      </c>
      <c r="AQ237">
        <v>103.8665153416574</v>
      </c>
      <c r="AR237">
        <v>0</v>
      </c>
      <c r="AS237">
        <v>0</v>
      </c>
      <c r="AT237">
        <f>IF(AR237*$H$15&gt;=AV237,1.0,(AV237/(AV237-AR237*$H$15)))</f>
        <v>0</v>
      </c>
      <c r="AU237">
        <f>(AT237-1)*100</f>
        <v>0</v>
      </c>
      <c r="AV237">
        <f>MAX(0,($B$15+$C$15*EE237)/(1+$D$15*EE237)*DX237/(DZ237+273)*$E$15)</f>
        <v>0</v>
      </c>
      <c r="AW237" t="s">
        <v>429</v>
      </c>
      <c r="AX237" t="s">
        <v>429</v>
      </c>
      <c r="AY237">
        <v>0</v>
      </c>
      <c r="AZ237">
        <v>0</v>
      </c>
      <c r="BA237">
        <f>1-AY237/AZ237</f>
        <v>0</v>
      </c>
      <c r="BB237">
        <v>0</v>
      </c>
      <c r="BC237" t="s">
        <v>429</v>
      </c>
      <c r="BD237" t="s">
        <v>429</v>
      </c>
      <c r="BE237">
        <v>0</v>
      </c>
      <c r="BF237">
        <v>0</v>
      </c>
      <c r="BG237">
        <f>1-BE237/BF237</f>
        <v>0</v>
      </c>
      <c r="BH237">
        <v>0.5</v>
      </c>
      <c r="BI237">
        <f>DH237</f>
        <v>0</v>
      </c>
      <c r="BJ237">
        <f>K237</f>
        <v>0</v>
      </c>
      <c r="BK237">
        <f>BG237*BH237*BI237</f>
        <v>0</v>
      </c>
      <c r="BL237">
        <f>(BJ237-BB237)/BI237</f>
        <v>0</v>
      </c>
      <c r="BM237">
        <f>(AZ237-BF237)/BF237</f>
        <v>0</v>
      </c>
      <c r="BN237">
        <f>AY237/(BA237+AY237/BF237)</f>
        <v>0</v>
      </c>
      <c r="BO237" t="s">
        <v>429</v>
      </c>
      <c r="BP237">
        <v>0</v>
      </c>
      <c r="BQ237">
        <f>IF(BP237&lt;&gt;0, BP237, BN237)</f>
        <v>0</v>
      </c>
      <c r="BR237">
        <f>1-BQ237/BF237</f>
        <v>0</v>
      </c>
      <c r="BS237">
        <f>(BF237-BE237)/(BF237-BQ237)</f>
        <v>0</v>
      </c>
      <c r="BT237">
        <f>(AZ237-BF237)/(AZ237-BQ237)</f>
        <v>0</v>
      </c>
      <c r="BU237">
        <f>(BF237-BE237)/(BF237-AY237)</f>
        <v>0</v>
      </c>
      <c r="BV237">
        <f>(AZ237-BF237)/(AZ237-AY237)</f>
        <v>0</v>
      </c>
      <c r="BW237">
        <f>(BS237*BQ237/BE237)</f>
        <v>0</v>
      </c>
      <c r="BX237">
        <f>(1-BW237)</f>
        <v>0</v>
      </c>
      <c r="DG237">
        <f>$B$13*EF237+$C$13*EG237+$F$13*ER237*(1-EU237)</f>
        <v>0</v>
      </c>
      <c r="DH237">
        <f>DG237*DI237</f>
        <v>0</v>
      </c>
      <c r="DI237">
        <f>($B$13*$D$11+$C$13*$D$11+$F$13*((FE237+EW237)/MAX(FE237+EW237+FF237, 0.1)*$I$11+FF237/MAX(FE237+EW237+FF237, 0.1)*$J$11))/($B$13+$C$13+$F$13)</f>
        <v>0</v>
      </c>
      <c r="DJ237">
        <f>($B$13*$K$11+$C$13*$K$11+$F$13*((FE237+EW237)/MAX(FE237+EW237+FF237, 0.1)*$P$11+FF237/MAX(FE237+EW237+FF237, 0.1)*$Q$11))/($B$13+$C$13+$F$13)</f>
        <v>0</v>
      </c>
      <c r="DK237">
        <v>1.65</v>
      </c>
      <c r="DL237">
        <v>0.5</v>
      </c>
      <c r="DM237" t="s">
        <v>430</v>
      </c>
      <c r="DN237">
        <v>2</v>
      </c>
      <c r="DO237" t="b">
        <v>1</v>
      </c>
      <c r="DP237">
        <v>1686165845.35</v>
      </c>
      <c r="DQ237">
        <v>1521.226428571428</v>
      </c>
      <c r="DR237">
        <v>1561.273214285714</v>
      </c>
      <c r="DS237">
        <v>19.14023571428572</v>
      </c>
      <c r="DT237">
        <v>18.29186428571429</v>
      </c>
      <c r="DU237">
        <v>1523.5125</v>
      </c>
      <c r="DV237">
        <v>19.55991428571429</v>
      </c>
      <c r="DW237">
        <v>500.0326071428571</v>
      </c>
      <c r="DX237">
        <v>90.20849642857145</v>
      </c>
      <c r="DY237">
        <v>0.09990002142857139</v>
      </c>
      <c r="DZ237">
        <v>26.934375</v>
      </c>
      <c r="EA237">
        <v>27.96154285714286</v>
      </c>
      <c r="EB237">
        <v>999.9000000000002</v>
      </c>
      <c r="EC237">
        <v>0</v>
      </c>
      <c r="ED237">
        <v>0</v>
      </c>
      <c r="EE237">
        <v>10023.38607142857</v>
      </c>
      <c r="EF237">
        <v>0</v>
      </c>
      <c r="EG237">
        <v>497.7919642857143</v>
      </c>
      <c r="EH237">
        <v>-40.04722857142856</v>
      </c>
      <c r="EI237">
        <v>1550.911071428571</v>
      </c>
      <c r="EJ237">
        <v>1590.365714285714</v>
      </c>
      <c r="EK237">
        <v>0.8483648571428573</v>
      </c>
      <c r="EL237">
        <v>1561.273214285714</v>
      </c>
      <c r="EM237">
        <v>18.29186428571429</v>
      </c>
      <c r="EN237">
        <v>1.726610357142857</v>
      </c>
      <c r="EO237">
        <v>1.650081071428571</v>
      </c>
      <c r="EP237">
        <v>15.13776428571429</v>
      </c>
      <c r="EQ237">
        <v>14.43456428571429</v>
      </c>
      <c r="ER237">
        <v>1999.990714285714</v>
      </c>
      <c r="ES237">
        <v>0.9799973214285715</v>
      </c>
      <c r="ET237">
        <v>0.02000238214285715</v>
      </c>
      <c r="EU237">
        <v>0</v>
      </c>
      <c r="EV237">
        <v>252.6167500000001</v>
      </c>
      <c r="EW237">
        <v>5.00078</v>
      </c>
      <c r="EX237">
        <v>7123.508571428571</v>
      </c>
      <c r="EY237">
        <v>16379.54285714285</v>
      </c>
      <c r="EZ237">
        <v>42.06660714285714</v>
      </c>
      <c r="FA237">
        <v>43.20724999999998</v>
      </c>
      <c r="FB237">
        <v>42.4617857142857</v>
      </c>
      <c r="FC237">
        <v>42.57339285714284</v>
      </c>
      <c r="FD237">
        <v>42.77421428571427</v>
      </c>
      <c r="FE237">
        <v>1955.080714285714</v>
      </c>
      <c r="FF237">
        <v>39.9</v>
      </c>
      <c r="FG237">
        <v>0</v>
      </c>
      <c r="FH237">
        <v>1686165853.4</v>
      </c>
      <c r="FI237">
        <v>0</v>
      </c>
      <c r="FJ237">
        <v>89.85943178685416</v>
      </c>
      <c r="FK237">
        <v>0.9648128722950507</v>
      </c>
      <c r="FL237">
        <v>-105.8481983358909</v>
      </c>
      <c r="FM237">
        <v>27927.71540145243</v>
      </c>
      <c r="FN237">
        <v>15</v>
      </c>
      <c r="FO237">
        <v>1686237652.1</v>
      </c>
      <c r="FP237" t="s">
        <v>431</v>
      </c>
      <c r="FQ237">
        <v>1686237637.6</v>
      </c>
      <c r="FR237">
        <v>1686237652.1</v>
      </c>
      <c r="FS237">
        <v>1</v>
      </c>
      <c r="FT237">
        <v>0.184</v>
      </c>
      <c r="FU237">
        <v>-0.079</v>
      </c>
      <c r="FV237">
        <v>-1.228</v>
      </c>
      <c r="FW237">
        <v>-0.379</v>
      </c>
      <c r="FX237">
        <v>962</v>
      </c>
      <c r="FY237">
        <v>1</v>
      </c>
      <c r="FZ237">
        <v>0.05</v>
      </c>
      <c r="GA237">
        <v>0.15</v>
      </c>
      <c r="GB237">
        <v>-5.591716120260942</v>
      </c>
      <c r="GC237">
        <v>-0.03412040093288038</v>
      </c>
      <c r="GD237">
        <v>34.48656855564904</v>
      </c>
      <c r="GE237">
        <v>1</v>
      </c>
      <c r="GF237">
        <v>0.9686010826707597</v>
      </c>
      <c r="GG237">
        <v>0.003164728257820397</v>
      </c>
      <c r="GH237">
        <v>0.6602085256256693</v>
      </c>
      <c r="GI237">
        <v>1</v>
      </c>
      <c r="GJ237">
        <v>2</v>
      </c>
      <c r="GK237">
        <v>2</v>
      </c>
      <c r="GL237" t="s">
        <v>432</v>
      </c>
      <c r="GM237">
        <v>3.10206</v>
      </c>
      <c r="GN237">
        <v>2.75789</v>
      </c>
      <c r="GO237">
        <v>0.207798</v>
      </c>
      <c r="GP237">
        <v>0.210925</v>
      </c>
      <c r="GQ237">
        <v>0.09294289999999999</v>
      </c>
      <c r="GR237">
        <v>0.0894568</v>
      </c>
      <c r="GS237">
        <v>20261.2</v>
      </c>
      <c r="GT237">
        <v>19851.7</v>
      </c>
      <c r="GU237">
        <v>26136.2</v>
      </c>
      <c r="GV237">
        <v>25514.5</v>
      </c>
      <c r="GW237">
        <v>38064.2</v>
      </c>
      <c r="GX237">
        <v>35205.2</v>
      </c>
      <c r="GY237">
        <v>45705.6</v>
      </c>
      <c r="GZ237">
        <v>41819.2</v>
      </c>
      <c r="HA237">
        <v>1.84302</v>
      </c>
      <c r="HB237">
        <v>1.74422</v>
      </c>
      <c r="HC237">
        <v>0.029549</v>
      </c>
      <c r="HD237">
        <v>0</v>
      </c>
      <c r="HE237">
        <v>27.4783</v>
      </c>
      <c r="HF237">
        <v>999.9</v>
      </c>
      <c r="HG237">
        <v>34.6</v>
      </c>
      <c r="HH237">
        <v>41.3</v>
      </c>
      <c r="HI237">
        <v>30.47</v>
      </c>
      <c r="HJ237">
        <v>61.6576</v>
      </c>
      <c r="HK237">
        <v>27.6162</v>
      </c>
      <c r="HL237">
        <v>1</v>
      </c>
      <c r="HM237">
        <v>0.484291</v>
      </c>
      <c r="HN237">
        <v>3.4135</v>
      </c>
      <c r="HO237">
        <v>20.2743</v>
      </c>
      <c r="HP237">
        <v>5.2104</v>
      </c>
      <c r="HQ237">
        <v>11.9816</v>
      </c>
      <c r="HR237">
        <v>4.96285</v>
      </c>
      <c r="HS237">
        <v>3.27413</v>
      </c>
      <c r="HT237">
        <v>9999</v>
      </c>
      <c r="HU237">
        <v>9999</v>
      </c>
      <c r="HV237">
        <v>9999</v>
      </c>
      <c r="HW237">
        <v>63.1</v>
      </c>
      <c r="HX237">
        <v>1.86401</v>
      </c>
      <c r="HY237">
        <v>1.8602</v>
      </c>
      <c r="HZ237">
        <v>1.85852</v>
      </c>
      <c r="IA237">
        <v>1.85989</v>
      </c>
      <c r="IB237">
        <v>1.85987</v>
      </c>
      <c r="IC237">
        <v>1.85845</v>
      </c>
      <c r="ID237">
        <v>1.8575</v>
      </c>
      <c r="IE237">
        <v>1.8524</v>
      </c>
      <c r="IF237">
        <v>0</v>
      </c>
      <c r="IG237">
        <v>0</v>
      </c>
      <c r="IH237">
        <v>0</v>
      </c>
      <c r="II237">
        <v>0</v>
      </c>
      <c r="IJ237" t="s">
        <v>433</v>
      </c>
      <c r="IK237" t="s">
        <v>434</v>
      </c>
      <c r="IL237" t="s">
        <v>435</v>
      </c>
      <c r="IM237" t="s">
        <v>435</v>
      </c>
      <c r="IN237" t="s">
        <v>435</v>
      </c>
      <c r="IO237" t="s">
        <v>435</v>
      </c>
      <c r="IP237">
        <v>0</v>
      </c>
      <c r="IQ237">
        <v>100</v>
      </c>
      <c r="IR237">
        <v>100</v>
      </c>
      <c r="IS237">
        <v>-2.31</v>
      </c>
      <c r="IT237">
        <v>-0.4196</v>
      </c>
      <c r="IU237">
        <v>-0.978965299820194</v>
      </c>
      <c r="IV237">
        <v>-0.0009990091014681097</v>
      </c>
      <c r="IW237">
        <v>2.104149348677739E-07</v>
      </c>
      <c r="IX237">
        <v>-7.744919442628664E-11</v>
      </c>
      <c r="IY237">
        <v>-0.2997322961878402</v>
      </c>
      <c r="IZ237">
        <v>-0.02716134682049196</v>
      </c>
      <c r="JA237">
        <v>0.00140419417660109</v>
      </c>
      <c r="JB237">
        <v>-1.682636133130545E-05</v>
      </c>
      <c r="JC237">
        <v>3</v>
      </c>
      <c r="JD237">
        <v>2001</v>
      </c>
      <c r="JE237">
        <v>1</v>
      </c>
      <c r="JF237">
        <v>25</v>
      </c>
      <c r="JG237">
        <v>-1196.4</v>
      </c>
      <c r="JH237">
        <v>-1196.7</v>
      </c>
      <c r="JI237">
        <v>3.35327</v>
      </c>
      <c r="JJ237">
        <v>2.63184</v>
      </c>
      <c r="JK237">
        <v>1.49658</v>
      </c>
      <c r="JL237">
        <v>2.38525</v>
      </c>
      <c r="JM237">
        <v>1.54785</v>
      </c>
      <c r="JN237">
        <v>2.44751</v>
      </c>
      <c r="JO237">
        <v>44.0295</v>
      </c>
      <c r="JP237">
        <v>13.668</v>
      </c>
      <c r="JQ237">
        <v>18</v>
      </c>
      <c r="JR237">
        <v>497.701</v>
      </c>
      <c r="JS237">
        <v>448.348</v>
      </c>
      <c r="JT237">
        <v>23.4482</v>
      </c>
      <c r="JU237">
        <v>33.1183</v>
      </c>
      <c r="JV237">
        <v>29.9987</v>
      </c>
      <c r="JW237">
        <v>33.3208</v>
      </c>
      <c r="JX237">
        <v>33.2845</v>
      </c>
      <c r="JY237">
        <v>67.3177</v>
      </c>
      <c r="JZ237">
        <v>35.9871</v>
      </c>
      <c r="KA237">
        <v>0</v>
      </c>
      <c r="KB237">
        <v>23.4687</v>
      </c>
      <c r="KC237">
        <v>1605.63</v>
      </c>
      <c r="KD237">
        <v>18.4114</v>
      </c>
      <c r="KE237">
        <v>99.87909999999999</v>
      </c>
      <c r="KF237">
        <v>99.4957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2023-06-07T19:26:37Z</dcterms:created>
  <dcterms:modified xsi:type="dcterms:W3CDTF">2023-06-07T19:26:37Z</dcterms:modified>
</cp:coreProperties>
</file>